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igaillind/GaTech Dropbox/Abigail Lind/writing/blastocystis comparative genomics/adding more tortoise genomes/Final submission/Supplemental/"/>
    </mc:Choice>
  </mc:AlternateContent>
  <xr:revisionPtr revIDLastSave="0" documentId="13_ncr:1_{F52D3D49-111D-014A-A6A1-18924C7F2146}" xr6:coauthVersionLast="47" xr6:coauthVersionMax="47" xr10:uidLastSave="{00000000-0000-0000-0000-000000000000}"/>
  <bookViews>
    <workbookView xWindow="-47020" yWindow="8840" windowWidth="45940" windowHeight="21640" xr2:uid="{DB81CB32-21C3-D945-A7FE-81813D9D660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I4" i="2"/>
  <c r="I5" i="2"/>
  <c r="I6" i="2"/>
  <c r="I7" i="2"/>
  <c r="I8" i="2"/>
  <c r="I9" i="2"/>
  <c r="I10" i="2"/>
  <c r="I3" i="2"/>
  <c r="G14" i="2"/>
  <c r="G13" i="2"/>
  <c r="G4" i="2"/>
  <c r="G5" i="2"/>
  <c r="G6" i="2"/>
  <c r="G7" i="2"/>
  <c r="G8" i="2"/>
  <c r="G9" i="2"/>
  <c r="G10" i="2"/>
  <c r="G3" i="2"/>
  <c r="F4" i="2"/>
  <c r="F3" i="2"/>
  <c r="D4" i="2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3" i="2"/>
  <c r="E5" i="1"/>
  <c r="E6" i="1"/>
  <c r="E7" i="1"/>
  <c r="E8" i="1"/>
  <c r="E9" i="1"/>
  <c r="E10" i="1"/>
  <c r="E11" i="1"/>
  <c r="E4" i="1"/>
  <c r="C5" i="1"/>
  <c r="C6" i="1"/>
  <c r="C7" i="1"/>
  <c r="C8" i="1"/>
  <c r="C9" i="1"/>
  <c r="C10" i="1"/>
  <c r="C11" i="1"/>
  <c r="C4" i="1"/>
</calcChain>
</file>

<file path=xl/sharedStrings.xml><?xml version="1.0" encoding="utf-8"?>
<sst xmlns="http://schemas.openxmlformats.org/spreadsheetml/2006/main" count="28" uniqueCount="28">
  <si>
    <t>Total interspersed repeats</t>
  </si>
  <si>
    <t>Rus-B</t>
  </si>
  <si>
    <t>Hermann's</t>
  </si>
  <si>
    <t>Rus-S</t>
  </si>
  <si>
    <t>ST1-Nand</t>
  </si>
  <si>
    <t>ST1-JDR</t>
  </si>
  <si>
    <t>ST3-DL</t>
  </si>
  <si>
    <t>ST3-NMH</t>
  </si>
  <si>
    <t>ST4-BT1</t>
  </si>
  <si>
    <t>Simple repeats</t>
  </si>
  <si>
    <t>Total bases</t>
  </si>
  <si>
    <t>Strain</t>
  </si>
  <si>
    <t>Total interspersed, %</t>
  </si>
  <si>
    <t>Simple repeats, %</t>
  </si>
  <si>
    <t>Introns</t>
  </si>
  <si>
    <t>Intergenic</t>
  </si>
  <si>
    <t>Blastoise</t>
  </si>
  <si>
    <t>Her</t>
  </si>
  <si>
    <t>Steve</t>
  </si>
  <si>
    <t>Nand</t>
  </si>
  <si>
    <t>JDR</t>
  </si>
  <si>
    <t>DL</t>
  </si>
  <si>
    <t>NMH</t>
  </si>
  <si>
    <t>BT1</t>
  </si>
  <si>
    <t>Total</t>
  </si>
  <si>
    <t>Without total</t>
  </si>
  <si>
    <t>Total genome size</t>
  </si>
  <si>
    <t>Supplemental Table S3. GO and IPR categories used for gene loss described in Figure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</si>
</sst>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name val="Aptos Narrow"/>
      <scheme val="minor"/>
    </font>
    <font>
      <sz val="14"/>
      <color rgb="FFBEC8CE"/>
      <name val="Menlo"/>
      <family val="2"/>
    </font>
    <font>
      <sz val="11"/>
      <color rgb="FFBEC8CE"/>
      <name val="Menlo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209D-7F8B-E04C-B011-E26732F9B004}">
  <dimension ref="A1:O22"/>
  <sheetViews>
    <sheetView tabSelected="1" zoomScale="160" zoomScaleNormal="160" workbookViewId="0">
      <selection activeCell="H13" sqref="H13"/>
    </sheetView>
  </sheetViews>
  <sheetFormatPr baseColWidth="10" defaultRowHeight="16" x14ac:dyDescent="0.2"/>
  <cols>
    <col min="2" max="2" width="11.1640625" customWidth="1"/>
    <col min="3" max="3" width="11" customWidth="1"/>
    <col min="4" max="4" width="11" bestFit="1" customWidth="1"/>
    <col min="5" max="5" width="11" customWidth="1"/>
    <col min="6" max="12" width="11.5" customWidth="1"/>
    <col min="13" max="13" width="10.5" customWidth="1"/>
  </cols>
  <sheetData>
    <row r="1" spans="1:15" x14ac:dyDescent="0.2">
      <c r="A1" s="6" t="s">
        <v>27</v>
      </c>
    </row>
    <row r="3" spans="1:15" x14ac:dyDescent="0.2">
      <c r="A3" s="2" t="s">
        <v>11</v>
      </c>
      <c r="B3" s="2" t="s">
        <v>0</v>
      </c>
      <c r="C3" s="2" t="s">
        <v>12</v>
      </c>
      <c r="D3" s="2" t="s">
        <v>9</v>
      </c>
      <c r="E3" s="2" t="s">
        <v>13</v>
      </c>
      <c r="F3" s="2" t="s">
        <v>26</v>
      </c>
      <c r="G3" s="2"/>
      <c r="H3" s="2"/>
      <c r="I3" s="2"/>
      <c r="J3" s="2"/>
      <c r="K3" s="2"/>
      <c r="L3" s="2"/>
      <c r="M3" s="2"/>
    </row>
    <row r="4" spans="1:15" x14ac:dyDescent="0.2">
      <c r="A4" s="2" t="s">
        <v>1</v>
      </c>
      <c r="B4" s="2">
        <v>2512476</v>
      </c>
      <c r="C4" s="2">
        <f>B4/F4*100</f>
        <v>7.5359009250365512</v>
      </c>
      <c r="D4" s="2">
        <v>4238125</v>
      </c>
      <c r="E4" s="2">
        <f>D4/F4*100</f>
        <v>12.71179908103422</v>
      </c>
      <c r="F4" s="2">
        <v>33340088</v>
      </c>
      <c r="G4" s="2"/>
      <c r="H4" s="2"/>
      <c r="I4" s="2"/>
      <c r="J4" s="2"/>
      <c r="K4" s="2"/>
      <c r="L4" s="2"/>
      <c r="N4" s="2"/>
      <c r="O4" s="2"/>
    </row>
    <row r="5" spans="1:15" x14ac:dyDescent="0.2">
      <c r="A5" s="2" t="s">
        <v>2</v>
      </c>
      <c r="B5" s="2">
        <v>1389986</v>
      </c>
      <c r="C5" s="2">
        <f t="shared" ref="C5:C11" si="0">B5/F5*100</f>
        <v>5.1204832370267566</v>
      </c>
      <c r="D5" s="2">
        <v>3387315</v>
      </c>
      <c r="E5" s="2">
        <f t="shared" ref="E5:E11" si="1">D5/F5*100</f>
        <v>12.478319692449629</v>
      </c>
      <c r="F5" s="2">
        <v>27145602</v>
      </c>
      <c r="G5" s="2"/>
      <c r="H5" s="2"/>
      <c r="I5" s="2"/>
      <c r="J5" s="2"/>
      <c r="K5" s="2"/>
      <c r="L5" s="2"/>
      <c r="N5" s="2"/>
      <c r="O5" s="2"/>
    </row>
    <row r="6" spans="1:15" x14ac:dyDescent="0.2">
      <c r="A6" s="2" t="s">
        <v>3</v>
      </c>
      <c r="B6" s="2">
        <v>1455423</v>
      </c>
      <c r="C6" s="2">
        <f t="shared" si="0"/>
        <v>5.5775009756831855</v>
      </c>
      <c r="D6" s="2">
        <v>3085839</v>
      </c>
      <c r="E6" s="2">
        <f t="shared" si="1"/>
        <v>11.825613607385087</v>
      </c>
      <c r="F6" s="2">
        <v>26094536</v>
      </c>
      <c r="G6" s="2"/>
      <c r="H6" s="2"/>
      <c r="I6" s="2"/>
      <c r="J6" s="2"/>
      <c r="K6" s="2"/>
      <c r="L6" s="2"/>
      <c r="N6" s="2"/>
      <c r="O6" s="2"/>
    </row>
    <row r="7" spans="1:15" x14ac:dyDescent="0.2">
      <c r="A7" s="2" t="s">
        <v>4</v>
      </c>
      <c r="B7" s="2">
        <v>1081565</v>
      </c>
      <c r="C7" s="2">
        <f t="shared" si="0"/>
        <v>6.7712996539175423</v>
      </c>
      <c r="D7" s="2">
        <v>223723</v>
      </c>
      <c r="E7" s="2">
        <f t="shared" si="1"/>
        <v>1.4006513454793696</v>
      </c>
      <c r="F7" s="2">
        <v>15972783</v>
      </c>
      <c r="G7" s="2"/>
      <c r="H7" s="2"/>
      <c r="I7" s="2"/>
      <c r="J7" s="2"/>
      <c r="K7" s="2"/>
      <c r="L7" s="2"/>
    </row>
    <row r="8" spans="1:15" x14ac:dyDescent="0.2">
      <c r="A8" s="2" t="s">
        <v>5</v>
      </c>
      <c r="B8" s="2">
        <v>1147792</v>
      </c>
      <c r="C8" s="2">
        <f t="shared" si="0"/>
        <v>6.54107315948972</v>
      </c>
      <c r="D8" s="2">
        <v>251347</v>
      </c>
      <c r="E8" s="2">
        <f t="shared" si="1"/>
        <v>1.4323841910540087</v>
      </c>
      <c r="F8" s="2">
        <v>17547457</v>
      </c>
      <c r="G8" s="2"/>
      <c r="H8" s="2"/>
      <c r="I8" s="2"/>
      <c r="J8" s="2"/>
      <c r="K8" s="2"/>
      <c r="L8" s="2"/>
    </row>
    <row r="9" spans="1:15" x14ac:dyDescent="0.2">
      <c r="A9" s="2" t="s">
        <v>6</v>
      </c>
      <c r="B9" s="2">
        <v>782770</v>
      </c>
      <c r="C9" s="2">
        <f t="shared" si="0"/>
        <v>5.6074928374213195</v>
      </c>
      <c r="D9" s="2">
        <v>148315</v>
      </c>
      <c r="E9" s="2">
        <f t="shared" si="1"/>
        <v>1.062477228537301</v>
      </c>
      <c r="F9" s="2">
        <v>13959358</v>
      </c>
      <c r="G9" s="2"/>
      <c r="H9" s="2"/>
      <c r="I9" s="2"/>
      <c r="J9" s="2"/>
      <c r="K9" s="2"/>
      <c r="L9" s="2"/>
    </row>
    <row r="10" spans="1:15" x14ac:dyDescent="0.2">
      <c r="A10" s="2" t="s">
        <v>7</v>
      </c>
      <c r="B10" s="2">
        <v>728028</v>
      </c>
      <c r="C10" s="2">
        <f t="shared" si="0"/>
        <v>4.9756727664155003</v>
      </c>
      <c r="D10" s="2">
        <v>140271</v>
      </c>
      <c r="E10" s="2">
        <f t="shared" si="1"/>
        <v>0.95867548311035933</v>
      </c>
      <c r="F10" s="2">
        <v>14631750</v>
      </c>
      <c r="G10" s="2"/>
      <c r="H10" s="2"/>
      <c r="I10" s="2"/>
      <c r="J10" s="2"/>
      <c r="K10" s="2"/>
      <c r="L10" s="2"/>
    </row>
    <row r="11" spans="1:15" x14ac:dyDescent="0.2">
      <c r="A11" s="2" t="s">
        <v>8</v>
      </c>
      <c r="B11" s="2">
        <v>647064</v>
      </c>
      <c r="C11" s="2">
        <f t="shared" si="0"/>
        <v>4.227875224546902</v>
      </c>
      <c r="D11" s="2">
        <v>2494</v>
      </c>
      <c r="E11" s="2">
        <f t="shared" si="1"/>
        <v>1.6295638159471049E-2</v>
      </c>
      <c r="F11" s="2">
        <v>15304709</v>
      </c>
      <c r="G11" s="2"/>
      <c r="H11" s="2"/>
      <c r="I11" s="2"/>
      <c r="J11" s="2"/>
      <c r="K11" s="2"/>
      <c r="L11" s="2"/>
    </row>
    <row r="12" spans="1:15" x14ac:dyDescent="0.2">
      <c r="A12" s="1"/>
    </row>
    <row r="13" spans="1:15" x14ac:dyDescent="0.2">
      <c r="A13" s="1"/>
      <c r="G13" s="2"/>
    </row>
    <row r="14" spans="1:15" x14ac:dyDescent="0.2">
      <c r="A14" s="1"/>
    </row>
    <row r="22" spans="2:2" x14ac:dyDescent="0.2">
      <c r="B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632C-50E3-1D48-8CE9-D5DBC053F64C}">
  <dimension ref="A2:I14"/>
  <sheetViews>
    <sheetView zoomScale="150" zoomScaleNormal="150" workbookViewId="0">
      <selection activeCell="L14" sqref="L14"/>
    </sheetView>
  </sheetViews>
  <sheetFormatPr baseColWidth="10" defaultRowHeight="16" x14ac:dyDescent="0.2"/>
  <cols>
    <col min="3" max="3" width="15.1640625" customWidth="1"/>
  </cols>
  <sheetData>
    <row r="2" spans="1:9" x14ac:dyDescent="0.2">
      <c r="B2" t="s">
        <v>14</v>
      </c>
      <c r="C2" t="s">
        <v>15</v>
      </c>
      <c r="D2" t="s">
        <v>24</v>
      </c>
      <c r="E2" s="2" t="s">
        <v>10</v>
      </c>
      <c r="G2" t="s">
        <v>25</v>
      </c>
    </row>
    <row r="3" spans="1:9" x14ac:dyDescent="0.2">
      <c r="A3" t="s">
        <v>16</v>
      </c>
      <c r="B3" s="5">
        <v>6854854</v>
      </c>
      <c r="C3">
        <v>9682348</v>
      </c>
      <c r="D3">
        <f>B3+C3</f>
        <v>16537202</v>
      </c>
      <c r="E3" s="2">
        <v>33340088</v>
      </c>
      <c r="F3">
        <f>D3/E3</f>
        <v>0.49601554740947296</v>
      </c>
      <c r="G3">
        <f>E3-D3</f>
        <v>16802886</v>
      </c>
      <c r="H3" s="2">
        <v>4238125</v>
      </c>
      <c r="I3">
        <f>G3-H3</f>
        <v>12564761</v>
      </c>
    </row>
    <row r="4" spans="1:9" ht="18" x14ac:dyDescent="0.2">
      <c r="A4" t="s">
        <v>17</v>
      </c>
      <c r="B4" s="4">
        <v>4240241</v>
      </c>
      <c r="C4" s="4">
        <v>12013342</v>
      </c>
      <c r="D4">
        <f t="shared" ref="D4:D10" si="0">B4+C4</f>
        <v>16253583</v>
      </c>
      <c r="E4" s="2">
        <v>27145602</v>
      </c>
      <c r="F4">
        <f t="shared" ref="F4:F10" si="1">D4/E4</f>
        <v>0.59875566583492967</v>
      </c>
      <c r="G4">
        <f t="shared" ref="G4:G10" si="2">E4-D4</f>
        <v>10892019</v>
      </c>
      <c r="H4" s="2">
        <v>3387315</v>
      </c>
      <c r="I4">
        <f t="shared" ref="I4:I10" si="3">G4-H4</f>
        <v>7504704</v>
      </c>
    </row>
    <row r="5" spans="1:9" ht="18" x14ac:dyDescent="0.2">
      <c r="A5" t="s">
        <v>18</v>
      </c>
      <c r="B5" s="4">
        <v>4139096</v>
      </c>
      <c r="C5" s="4">
        <v>9735064</v>
      </c>
      <c r="D5">
        <f t="shared" si="0"/>
        <v>13874160</v>
      </c>
      <c r="E5" s="2">
        <v>26094536</v>
      </c>
      <c r="F5">
        <f t="shared" si="1"/>
        <v>0.53168831973099651</v>
      </c>
      <c r="G5">
        <f t="shared" si="2"/>
        <v>12220376</v>
      </c>
      <c r="H5" s="2">
        <v>3085839</v>
      </c>
      <c r="I5">
        <f t="shared" si="3"/>
        <v>9134537</v>
      </c>
    </row>
    <row r="6" spans="1:9" ht="18" x14ac:dyDescent="0.2">
      <c r="A6" t="s">
        <v>19</v>
      </c>
      <c r="B6" s="4">
        <v>1204869</v>
      </c>
      <c r="C6" s="4">
        <v>3790793</v>
      </c>
      <c r="D6">
        <f t="shared" si="0"/>
        <v>4995662</v>
      </c>
      <c r="E6" s="2">
        <v>15972783</v>
      </c>
      <c r="F6">
        <f t="shared" si="1"/>
        <v>0.31276090083988495</v>
      </c>
      <c r="G6">
        <f t="shared" si="2"/>
        <v>10977121</v>
      </c>
      <c r="H6" s="2">
        <v>223723</v>
      </c>
      <c r="I6">
        <f t="shared" si="3"/>
        <v>10753398</v>
      </c>
    </row>
    <row r="7" spans="1:9" ht="18" x14ac:dyDescent="0.2">
      <c r="A7" t="s">
        <v>20</v>
      </c>
      <c r="B7" s="4">
        <v>1232228</v>
      </c>
      <c r="C7" s="4">
        <v>4499107</v>
      </c>
      <c r="D7">
        <f t="shared" si="0"/>
        <v>5731335</v>
      </c>
      <c r="E7" s="2">
        <v>17547457</v>
      </c>
      <c r="F7">
        <f t="shared" si="1"/>
        <v>0.32661912207563754</v>
      </c>
      <c r="G7">
        <f t="shared" si="2"/>
        <v>11816122</v>
      </c>
      <c r="H7" s="2">
        <v>251347</v>
      </c>
      <c r="I7">
        <f t="shared" si="3"/>
        <v>11564775</v>
      </c>
    </row>
    <row r="8" spans="1:9" ht="18" x14ac:dyDescent="0.2">
      <c r="A8" t="s">
        <v>21</v>
      </c>
      <c r="B8" s="4">
        <v>969575</v>
      </c>
      <c r="C8" s="4">
        <v>3202530</v>
      </c>
      <c r="D8">
        <f t="shared" si="0"/>
        <v>4172105</v>
      </c>
      <c r="E8" s="2">
        <v>13959358</v>
      </c>
      <c r="F8">
        <f t="shared" si="1"/>
        <v>0.29887513451549852</v>
      </c>
      <c r="G8">
        <f t="shared" si="2"/>
        <v>9787253</v>
      </c>
      <c r="H8" s="2">
        <v>148315</v>
      </c>
      <c r="I8">
        <f t="shared" si="3"/>
        <v>9638938</v>
      </c>
    </row>
    <row r="9" spans="1:9" ht="18" x14ac:dyDescent="0.2">
      <c r="A9" t="s">
        <v>22</v>
      </c>
      <c r="B9" s="4">
        <v>1069838</v>
      </c>
      <c r="C9" s="4">
        <v>3202530</v>
      </c>
      <c r="D9">
        <f t="shared" si="0"/>
        <v>4272368</v>
      </c>
      <c r="E9" s="2">
        <v>14631750</v>
      </c>
      <c r="F9">
        <f t="shared" si="1"/>
        <v>0.29199296051395085</v>
      </c>
      <c r="G9">
        <f t="shared" si="2"/>
        <v>10359382</v>
      </c>
      <c r="H9" s="2">
        <v>140271</v>
      </c>
      <c r="I9">
        <f t="shared" si="3"/>
        <v>10219111</v>
      </c>
    </row>
    <row r="10" spans="1:9" ht="18" x14ac:dyDescent="0.2">
      <c r="A10" t="s">
        <v>23</v>
      </c>
      <c r="B10" s="4">
        <v>1164275</v>
      </c>
      <c r="C10" s="4">
        <v>2547201</v>
      </c>
      <c r="D10">
        <f t="shared" si="0"/>
        <v>3711476</v>
      </c>
      <c r="E10" s="2">
        <v>15304709</v>
      </c>
      <c r="F10">
        <f t="shared" si="1"/>
        <v>0.24250549291724527</v>
      </c>
      <c r="G10">
        <f t="shared" si="2"/>
        <v>11593233</v>
      </c>
      <c r="H10" s="2">
        <v>2494</v>
      </c>
      <c r="I10">
        <f t="shared" si="3"/>
        <v>11590739</v>
      </c>
    </row>
    <row r="13" spans="1:9" x14ac:dyDescent="0.2">
      <c r="G13">
        <f>MAX(G3:G5)/MIN(G6:G10)</f>
        <v>1.7168132876507842</v>
      </c>
      <c r="I13">
        <f>MAX(I3:I5)/MIN(I6:I10)</f>
        <v>1.3035420499644255</v>
      </c>
    </row>
    <row r="14" spans="1:9" x14ac:dyDescent="0.2">
      <c r="G14">
        <f>MIN(G3:G5)/MAX(G6:G10)</f>
        <v>0.92179303835894721</v>
      </c>
      <c r="I14">
        <f>MIN(I3:I5)/MAX(I6:I10)</f>
        <v>0.64747416018944093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Lind, Abigail</dc:creator>
  <cp:lastModifiedBy>Lind, Abigail</cp:lastModifiedBy>
  <dcterms:created xsi:type="dcterms:W3CDTF">2024-11-18T21:38:13Z</dcterms:created>
  <dcterms:modified xsi:type="dcterms:W3CDTF">2025-03-18T20:57:35Z</dcterms:modified>
</cp:coreProperties>
</file>