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ppTable1 Samples" sheetId="1" r:id="rId4"/>
    <sheet state="visible" name="SuppTable2 COLO829-hg38 cancer " sheetId="2" r:id="rId5"/>
    <sheet state="visible" name="SuppTable3 COLO829-hg38 benchma" sheetId="3" r:id="rId6"/>
    <sheet state="visible" name="SuppTable4 COLO829-hg38 FP anal" sheetId="4" r:id="rId7"/>
    <sheet state="visible" name="SuppTable5 COLO829-hg38 FN anal" sheetId="5" r:id="rId8"/>
    <sheet state="visible" name="SuppTable6 CentroTelomere SV co" sheetId="6" r:id="rId9"/>
    <sheet state="visible" name="SuppTable7 COLO829-T2T cancer S" sheetId="7" r:id="rId10"/>
    <sheet state="visible" name="SuppTable8 COLO829-T2T benchmar" sheetId="8" r:id="rId11"/>
    <sheet state="visible" name="SuppTable9 COLO829-lifted cance" sheetId="9" r:id="rId12"/>
    <sheet state="visible" name="SuppTable10 COLO829-lifted benc" sheetId="10" r:id="rId13"/>
    <sheet state="visible" name="SuppTable11 COLO829-lifted FP a" sheetId="11" r:id="rId14"/>
    <sheet state="visible" name="SuppTable12 COLO829-lifted FN a" sheetId="12" r:id="rId15"/>
    <sheet state="visible" name="SuppTable13 POG samples summary" sheetId="13" r:id="rId16"/>
    <sheet state="visible" name="SuppTable14 POG044 cancer SV ca" sheetId="14" r:id="rId17"/>
    <sheet state="visible" name="SuppTable15 POG1022 cancer SV c" sheetId="15" r:id="rId18"/>
    <sheet state="visible" name="SuppTable16 POG846 cancer SV ca" sheetId="16" r:id="rId19"/>
  </sheets>
  <definedNames/>
  <calcPr/>
</workbook>
</file>

<file path=xl/sharedStrings.xml><?xml version="1.0" encoding="utf-8"?>
<sst xmlns="http://schemas.openxmlformats.org/spreadsheetml/2006/main" count="5979" uniqueCount="1487">
  <si>
    <t>Supplementary table 1: Samples used in the analysis</t>
  </si>
  <si>
    <t>Sample name</t>
  </si>
  <si>
    <t>Source</t>
  </si>
  <si>
    <t>Abbreviation</t>
  </si>
  <si>
    <t>Sequencing platform</t>
  </si>
  <si>
    <t>URL</t>
  </si>
  <si>
    <t>Sample Type</t>
  </si>
  <si>
    <t>Cancer Type</t>
  </si>
  <si>
    <t>Ploidy</t>
  </si>
  <si>
    <t>GRCh38</t>
  </si>
  <si>
    <t>Liftover</t>
  </si>
  <si>
    <t>CHM13-T2T</t>
  </si>
  <si>
    <t>Coverage</t>
  </si>
  <si>
    <t>COLO829</t>
  </si>
  <si>
    <t>Valle-Inclan et al</t>
  </si>
  <si>
    <t>VAI_COLO829</t>
  </si>
  <si>
    <t>ONT MinION</t>
  </si>
  <si>
    <t>https://www.ebi.ac.uk/ena/browser/view/ERR2752452</t>
  </si>
  <si>
    <t>Reference</t>
  </si>
  <si>
    <t>Melanoma</t>
  </si>
  <si>
    <t>Pseudo-tetraploid</t>
  </si>
  <si>
    <t>COLO829BL</t>
  </si>
  <si>
    <t>VAI_COLO829BL</t>
  </si>
  <si>
    <t>https://www.ebi.ac.uk/ena/browser/view/ERR2752451</t>
  </si>
  <si>
    <t>Blood control</t>
  </si>
  <si>
    <t>Pacbio Revio</t>
  </si>
  <si>
    <t>PBR_COLO829</t>
  </si>
  <si>
    <t>Pacific Biosciences Revio</t>
  </si>
  <si>
    <t>https://downloads.pacbcloud.com/public/revio/2023Q2/COLO829/COLO829/</t>
  </si>
  <si>
    <t>PBR_COLO829BL</t>
  </si>
  <si>
    <t>https://downloads.pacbcloud.com/public/revio/2023Q2/COLO829/COLO829-BL/</t>
  </si>
  <si>
    <t>Canada's Michael Smith Genome Sciences Centre</t>
  </si>
  <si>
    <t>GSC_COLO829</t>
  </si>
  <si>
    <t>ONT PromethION</t>
  </si>
  <si>
    <t>https://ega-archive.org/ study EGAS00001001385</t>
  </si>
  <si>
    <t>GSC_COLO829BL</t>
  </si>
  <si>
    <t>ONT ODP Epi2me</t>
  </si>
  <si>
    <t>ONT_COLO829</t>
  </si>
  <si>
    <t>s3://ont-open-data/colo829_2023.04/</t>
  </si>
  <si>
    <t>ONT_COLO829BL</t>
  </si>
  <si>
    <t>POG1022 tumor</t>
  </si>
  <si>
    <t>Long GSC</t>
  </si>
  <si>
    <t>POG1022</t>
  </si>
  <si>
    <t xml:space="preserve"> https://ega-archive.org/  study EGAS00001001159</t>
  </si>
  <si>
    <t>Patient</t>
  </si>
  <si>
    <t>Lymphoma</t>
  </si>
  <si>
    <t>Diploid</t>
  </si>
  <si>
    <t>POG1022 control</t>
  </si>
  <si>
    <t>POG1022SK</t>
  </si>
  <si>
    <t>Skin control</t>
  </si>
  <si>
    <t>POG044 tumor</t>
  </si>
  <si>
    <t>POG044</t>
  </si>
  <si>
    <t>Oligodendroglioma</t>
  </si>
  <si>
    <t>POG044 control</t>
  </si>
  <si>
    <t>POG044BL</t>
  </si>
  <si>
    <t>POG846 tumor</t>
  </si>
  <si>
    <t>POG846</t>
  </si>
  <si>
    <t>Ovarian Cancer</t>
  </si>
  <si>
    <t>Triploid</t>
  </si>
  <si>
    <t>POG846 control</t>
  </si>
  <si>
    <t>POG846OV</t>
  </si>
  <si>
    <t>Ovary</t>
  </si>
  <si>
    <t>Supplementary Table 2A: COLO829-hg38 SV summary</t>
  </si>
  <si>
    <t>SVTYPE</t>
  </si>
  <si>
    <t>Sniffles strategy</t>
  </si>
  <si>
    <t>Multi-tool strategy</t>
  </si>
  <si>
    <t>COUNT</t>
  </si>
  <si>
    <t>PROPORTION</t>
  </si>
  <si>
    <t>INS</t>
  </si>
  <si>
    <t>DEL</t>
  </si>
  <si>
    <t>DUP</t>
  </si>
  <si>
    <t>INV</t>
  </si>
  <si>
    <t>BND</t>
  </si>
  <si>
    <t>TOTAL</t>
  </si>
  <si>
    <t>Supplementary Table 2B: COLO829-hg38 somatic-cancer SVs</t>
  </si>
  <si>
    <t>#CHROM</t>
  </si>
  <si>
    <t>START</t>
  </si>
  <si>
    <t>END</t>
  </si>
  <si>
    <t>SVLEN</t>
  </si>
  <si>
    <t>ID</t>
  </si>
  <si>
    <t>SUPPORT</t>
  </si>
  <si>
    <t>MAVIS Annotation</t>
  </si>
  <si>
    <t>Chr1</t>
  </si>
  <si>
    <t>COLO829_SOMATIC_SV_01_DEL</t>
  </si>
  <si>
    <t>mtool_colo829_gsc_grch38|0/1|0.365,mtool_colo829_ont_grch38|0/1|0.33,
mtool_colo829_pbr_grch38|0/1|0.409,mtool_colo829_vai_grch38|0/1|0.327</t>
  </si>
  <si>
    <t>None</t>
  </si>
  <si>
    <t>COLO829_SOMATIC_SV_02_DUP</t>
  </si>
  <si>
    <t>snf2_colo829_gsc_grch38|0/1|0.345,snf2_colo829_ont_grch38|0/1|0.368,
snf2_colo829_pbr_grch38|0/1|0.379,snf2_colo829_vai_grch38|0/1|0.227</t>
  </si>
  <si>
    <t>COLO829_SOMATIC_SV_03_DEL</t>
  </si>
  <si>
    <t>COLO829_SOMATIC_SV_04_INS</t>
  </si>
  <si>
    <t>mtool_colo829_gsc_grch38|1/1|1.0,mtool_colo829_ont_grch38|1/1|1.0,
mtool_colo829_pbr_grch38|1/1|1.0,mtool_colo829_vai_grch38|1/1|1.0</t>
  </si>
  <si>
    <t>Chr3</t>
  </si>
  <si>
    <t>COLO829_SOMATIC_SV_05_INV</t>
  </si>
  <si>
    <t>mtool_colo829_gsc_grch38|0/1|0.54,mtool_colo829_ont_grch38|0/1|0.465,
mtool_colo829_pbr_grch38|0/1|0.536,mtool_colo829_vai_grch38|0/1|0.482</t>
  </si>
  <si>
    <t>COLO829_SOMATIC_SV_06_INV</t>
  </si>
  <si>
    <t>mtool_colo829_gsc_grch38|0/1|0.393,mtool_colo829_ont_grch38|0/1|0.392
mtool_colo829_pbr_grch38|0/1|0.387,mtool_colo829_vai_grch38|0/1|0.397</t>
  </si>
  <si>
    <t>LRRC3B</t>
  </si>
  <si>
    <t>Tumor supressor</t>
  </si>
  <si>
    <t>COLO829_SOMATIC_SV_07_DEL</t>
  </si>
  <si>
    <t>snf2_colo829_gsc_grch38|0/1|0.292,snf2_colo829_ont_grch38|0/1|0.308
snf2_colo829_pbr_grch38|0/1|0.391,snf2_colo829_vai_grch38|0/1|0.259</t>
  </si>
  <si>
    <t>FHIT</t>
  </si>
  <si>
    <t>Fragile, likned to cancer</t>
  </si>
  <si>
    <t>Chr4</t>
  </si>
  <si>
    <t>COLO829_SOMATIC_SV_08_INS</t>
  </si>
  <si>
    <t>mtool_colo829_gsc_grch38|0/1|0.517,mtool_colo829_ont_grch38|0/1|0.483
mtool_colo829_pbr_grch38|0/1|0.5,mtool_colo829_vai_grch38|0/1|0.553</t>
  </si>
  <si>
    <t>EPHA5</t>
  </si>
  <si>
    <t>Cancer related</t>
  </si>
  <si>
    <t>COLO829_SOMATIC_SV_09_INS</t>
  </si>
  <si>
    <t>mtool_colo829_gsc_grch38|0/1|0.466,mtool_colo829_ont_grch38|0/1|0.433
mtool_colo829_pbr_grch38|0/1|0.474,mtool_colo829_vai_grch38|0/1|0.384</t>
  </si>
  <si>
    <t>Chr5</t>
  </si>
  <si>
    <t>COLO829_SOMATIC_SV_10_DEL</t>
  </si>
  <si>
    <t>snf2_colo829_gsc_grch38|1/1|1.0,snf2_colo829_ont_grch38|1/1|1.0
snf2_colo829_pbr_grch38|0/1|0.739,snf2_colo829_vai_grch38|1/1|1.0</t>
  </si>
  <si>
    <t>Chr7</t>
  </si>
  <si>
    <t>COLO829_SOMATIC_SV_11_INS</t>
  </si>
  <si>
    <t>mtool_colo829_gsc_grch38|0/1|0.549,mtool_colo829_ont_grch38|0/1|0.47
mtool_colo829_pbr_grch38|0/1|0.325,mtool_colo829_vai_grch38|0/1|0.462</t>
  </si>
  <si>
    <t>PMS2</t>
  </si>
  <si>
    <t>DNA repair</t>
  </si>
  <si>
    <t>COLO829_SOMATIC_SV_12_DEL</t>
  </si>
  <si>
    <t>mtool_colo829_gsc_grch38|0/1|0.735,mtool_colo829_ont_grch38|1/1|0.79
mtool_colo829_pbr_grch38|1/1|0.871,mtool_colo829_vai_grch38|0/1|0.659</t>
  </si>
  <si>
    <t>COLO829_SOMATIC_SV_13_DEL</t>
  </si>
  <si>
    <t>snf2_colo829_gsc_grch38|0/1|0.357,snf2_colo829_ont_grch38|0/1|0.286
snf2_colo829_pbr_grch38|0/1|0.5,snf2_colo829_vai_grch38|0/0|0.214</t>
  </si>
  <si>
    <t>MAGI2</t>
  </si>
  <si>
    <t>COLO829_SOMATIC_SV_14_DUP</t>
  </si>
  <si>
    <t>mtool_colo829_gsc_grch38|0/1|0.223,mtool_colo829_ont_grch38|0/0|0.108
mtool_colo829_pbr_grch38|0/0|0.207,mtool_colo829_vai_grch38|0/0|0.141</t>
  </si>
  <si>
    <t>COLO829_SOMATIC_SV_15_DUP</t>
  </si>
  <si>
    <t>snf2_colo829_gsc_grch38|0/1|0.409,snf2_colo829_ont_grch38|0/1|0.406
snf2_colo829_pbr_grch38|0/1|0.356,snf2_colo829_vai_grch38|0/1|0.383</t>
  </si>
  <si>
    <t>LHFPL3</t>
  </si>
  <si>
    <t>COLO829_SOMATIC_SV_16_DEL</t>
  </si>
  <si>
    <t>mtool_colo829_gsc_grch38|0/1|0.223,mtool_colo829_ont_grch38|0/1|0.26
mtool_colo829_pbr_grch38|0/1|0.236,mtool_colo829_vai_grch38|0/1|0.258</t>
  </si>
  <si>
    <t>IMMP2L</t>
  </si>
  <si>
    <t>Lung cancer associated</t>
  </si>
  <si>
    <t>COLO829_SOMATIC_SV_17_DEL</t>
  </si>
  <si>
    <t>snf2_colo829_gsc_grch38|0/1|0.672,snf2_colo829_ont_grch38|0/1|0.743
snf2_colo829_pbr_grch38|0/1|0.698,snf2_colo829_vai_grch38|0/1|0.346</t>
  </si>
  <si>
    <t>GRM8</t>
  </si>
  <si>
    <t>COLO829_SOMATIC_SV_18_INV</t>
  </si>
  <si>
    <t>snf2_colo829_gsc_grch38|0/1|0.455,snf2_colo829_ont_grch38|0/1|0.445
snf2_colo829_pbr_grch38|0/1|0.386,snf2_colo829_vai_grch38|0/1|0.427</t>
  </si>
  <si>
    <t>COLO829_SOMATIC_SV_19_DEL</t>
  </si>
  <si>
    <t>snf2_colo829_gsc_grch38|0/1|0.397,snf2_colo829_ont_grch38|0/1|0.324
snf2_colo829_pbr_grch38|0/1|0.652,snf2_colo829_vai_grch38|0/1|0.37</t>
  </si>
  <si>
    <t>Pancreatic cancer associated</t>
  </si>
  <si>
    <t>N[chr15:84141972[</t>
  </si>
  <si>
    <t>COLO829_SOMATIC_SV_20_BND</t>
  </si>
  <si>
    <t>snf2_colo829_gsc_grch38|0/1|0.66,snf2_colo829_ont_grch38|0/1|0.636
snf2_colo829_pbr_grch38|1/1|0.812,snf2_colo829_vai_grch38|0/1|0.605</t>
  </si>
  <si>
    <t>ASIC3</t>
  </si>
  <si>
    <t>COLO829_SOMATIC_SV_21_DEL</t>
  </si>
  <si>
    <t>snf2_colo829_gsc_grch38|1/1|1.0,snf2_colo829_ont_grch38|0/1|0.276
snf2_colo829_pbr_grch38|1/1|0.933,snf2_colo829_vai_grch38|0/0|0.1</t>
  </si>
  <si>
    <t>FALSE POSITIVE</t>
  </si>
  <si>
    <t>Chr8</t>
  </si>
  <si>
    <t>COLO829_SOMATIC_SV_22_DUP</t>
  </si>
  <si>
    <t>mtool_colo829_gsc_grch38|0/0|0.19,mtool_colo829_ont_grch38|0/0|0.113
mtool_colo829_pbr_grch38|None,mtool_colo829_vai_grch38|0/0|0.12</t>
  </si>
  <si>
    <t>ASAP1</t>
  </si>
  <si>
    <t>Gastric and breast cancer. Tumor progression, 
chemo resistance and progression</t>
  </si>
  <si>
    <t>Chr9</t>
  </si>
  <si>
    <t>COLO829_SOMATIC_SV_23_INV</t>
  </si>
  <si>
    <t>mtool_colo829_gsc_grch38|0/1|0.561,mtool_colo829_ont_grch38|0/1|0.581
mtool_colo829_pbr_grch38|0/1|0.489,mtool_colo829_vai_grch38|0/1|0.475</t>
  </si>
  <si>
    <t>LINGO2</t>
  </si>
  <si>
    <t>COLO829_SOMATIC_SV_24_INV</t>
  </si>
  <si>
    <t>snf2_colo829_gsc_grch38|0/1|0.418,snf2_colo829_ont_grch38|0/1|0.394
snf2_colo829_pbr_grch38|0/1|0.37,snf2_colo829_vai_grch38|0/1|0.4</t>
  </si>
  <si>
    <t>COLO829_SOMATIC_SV_25_DEL</t>
  </si>
  <si>
    <t>snf2_colo829_gsc_grch38|1/1|0.947,snf2_colo829_ont_grch38|1/1|1.0
snf2_colo829_pbr_grch38|1/1|0.808,snf2_colo829_vai_grch38|1/1|1.0</t>
  </si>
  <si>
    <t>Chr10</t>
  </si>
  <si>
    <t>N[chr19:17286830[</t>
  </si>
  <si>
    <t>COLO829_SOMATIC_SV_26_BND</t>
  </si>
  <si>
    <t>snf2_colo829_gsc_grch38|0/1|0.436,snf2_colo829_ont_grch38|0/1|0.328
snf2_colo829_pbr_grch38|0/1|0.263,snf2_colo829_vai_grch38|0/1|0.25</t>
  </si>
  <si>
    <t>ANKLE1</t>
  </si>
  <si>
    <t>N]chr18:9868619]</t>
  </si>
  <si>
    <t>COLO829_SOMATIC_SV_27_BND</t>
  </si>
  <si>
    <t>snf2_colo829_gsc_grch38|0/0|0.105,snf2_colo829_ont_grch38|0/0|0.163
snf2_colo829_pbr_grch38|0/1|0.25,snf2_colo829_vai_grch38|0/1|0.22</t>
  </si>
  <si>
    <t>ITIH5</t>
  </si>
  <si>
    <t>Tumor supressor (Reciprocal COLO829_SOMATIC_SV_40_BND)</t>
  </si>
  <si>
    <t>COLO829_SOMATIC_SV_28_DEL</t>
  </si>
  <si>
    <t>mtool_colo829_gsc_grch38|1/1|1.0,mtool_colo829_ont_grch38|1/1|0.8
mtool_colo829_pbr_grch38|1/1|1.0,mtool_colo829_vai_grch38|1/1|1.0</t>
  </si>
  <si>
    <t>PTEN</t>
  </si>
  <si>
    <t>Chr11</t>
  </si>
  <si>
    <t>COLO829_SOMATIC_SV_29_DEL</t>
  </si>
  <si>
    <t>snf2_colo829_gsc_grch38|0/1|0.625,snf2_colo829_ont_grch38|1/1|0.833
snf2_colo829_pbr_grch38|0/1|0.579,snf2_colo829_vai_grch38|1/1|0.793</t>
  </si>
  <si>
    <t>Chr12</t>
  </si>
  <si>
    <t>COLO829_SOMATIC_SV_30_INS</t>
  </si>
  <si>
    <t>mtool_colo829_gsc_grch38|0/1|0.724,mtool_colo829_ont_grch38|0/1|0.633
mtool_colo829_pbr_grch38|0/1|0.645,mtool_colo829_vai_grch38|0/1|0.725</t>
  </si>
  <si>
    <t>TMEM132D</t>
  </si>
  <si>
    <t>Ovarian cancer</t>
  </si>
  <si>
    <t>Chr14</t>
  </si>
  <si>
    <t>COLO829_SOMATIC_SV_31_INS</t>
  </si>
  <si>
    <t>mtool_colo829_gsc_grch38|1/1|1.0,mtool_colo829_ont_grch38|1/1|0.966
mtool_colo829_pbr_grch38|1/1|1.0,mtool_colo829_vai_grch38|1/1|1.0</t>
  </si>
  <si>
    <t>COLO829_SOMATIC_SV_32_INS</t>
  </si>
  <si>
    <t>mtool_colo829_gsc_grch38|1/1|1.0,mtool_colo829_ont_grch38|1/1|1.0
mtool_colo829_pbr_grch38|1/1|1.0,mtool_colo829_vai_grch38|1/1|1.0</t>
  </si>
  <si>
    <t>RGS6</t>
  </si>
  <si>
    <t>Regulates cancer risk</t>
  </si>
  <si>
    <t>Chr15</t>
  </si>
  <si>
    <t>COLO829_SOMATIC_SV_33_INV</t>
  </si>
  <si>
    <t>mtool_colo829_gsc_grch38|None,mtool_colo829_ont_grch38|None
mtool_colo829_pbr_grch38|0/0|0.183,mtool_colo829_vai_grch38|0/0|0.126</t>
  </si>
  <si>
    <t>GOLGA6L2</t>
  </si>
  <si>
    <t>COLO829_SOMATIC_SV_34_DEL</t>
  </si>
  <si>
    <t>mtool_colo829_gsc_grch38|0/0|0.167,mtool_colo829_ont_grch38|0/0|0.129
mtool_colo829_pbr_grch38|0/0|0.152,mtool_colo829_vai_grch38|0/0|0.179</t>
  </si>
  <si>
    <t>COLO829_SOMATIC_SV_35_INV</t>
  </si>
  <si>
    <t>snf2_colo829_gsc_grch38|0/1|0.381,snf2_colo829_ont_grch38|0/1|0.437
snf2_colo829_pbr_grch38|0/1|0.404,snf2_colo829_vai_grch38|0/1|0.33</t>
  </si>
  <si>
    <t>MKRN3</t>
  </si>
  <si>
    <t>Lung cancer *Unique to GRCh38</t>
  </si>
  <si>
    <t>Chr16</t>
  </si>
  <si>
    <t>COLO829_SOMATIC_SV_36_DEL</t>
  </si>
  <si>
    <t>COLO829_SOMATIC_SV_37_DEL</t>
  </si>
  <si>
    <t>snf2_colo829_gsc_grch38|0/1|0.652,snf2_colo829_ont_grch38|1/1|1.0
snf2_colo829_pbr_grch38|1/1|0.833,snf2_colo829_vai_grch38|1/1|1.0</t>
  </si>
  <si>
    <t>WWOX</t>
  </si>
  <si>
    <t>Chr18</t>
  </si>
  <si>
    <t>N]chr10:7592409]</t>
  </si>
  <si>
    <t>COLO829_SOMATIC_SV_38_BND</t>
  </si>
  <si>
    <t>snf2_colo829_gsc_grch38|0/0|0.102,snf2_colo829_ont_grch38|0/0|0.143
snf2_colo829_pbr_grch38|0/0|0.214,snf2_colo829_vai_grch38|0/1|0.24</t>
  </si>
  <si>
    <t>Tumor supressor(COLO829_SOMATIC_SV_28_BND)</t>
  </si>
  <si>
    <t>COLO829_SOMATIC_SV_39_DEL</t>
  </si>
  <si>
    <t>mtool_colo829_gsc_grch38|0/0|0.208,mtool_colo829_ont_grch38|0/1|0.261
mtool_colo829_pbr_grch38|0/0|0.214,mtool_colo829_vai_grch38|0/0|0.185</t>
  </si>
  <si>
    <t>TMX3</t>
  </si>
  <si>
    <t>Cell proliferation</t>
  </si>
  <si>
    <t>Chr19</t>
  </si>
  <si>
    <t>N[chr10:7017548[</t>
  </si>
  <si>
    <t>COLO829_SOMATIC_SV_40_BND</t>
  </si>
  <si>
    <t>snf2_colo829_gsc_grch38|0/1|0.286,snf2_colo829_ont_grch38|0/1|0.342
snf2_colo829_pbr_grch38|0/0|0.185,snf2_colo829_vai_grch38|0/1|0.257</t>
  </si>
  <si>
    <t>Chr20</t>
  </si>
  <si>
    <t>COLO829_SOMATIC_SV_41_DEL</t>
  </si>
  <si>
    <t>mtool_colo829_gsc_grch38|0/1|0.544,mtool_colo829_ont_grch38|0/1|0.516
mtool_colo829_pbr_grch38|0/1|0.469,mtool_colo829_vai_grch38|0/1|0.541</t>
  </si>
  <si>
    <t>COLO829_SOMATIC_SV_42_DEL</t>
  </si>
  <si>
    <t>snf2_colo829_gsc_grch38|0/1|0.347,snf2_colo829_ont_grch38|0/1|0.301
snf2_colo829_pbr_grch38|0/1|0.309,snf2_colo829_vai_grch38|0/1|0.364</t>
  </si>
  <si>
    <t>MACROD2</t>
  </si>
  <si>
    <t>COLO829_SOMATIC_SV_43_DEL</t>
  </si>
  <si>
    <t>mtool_colo829_gsc_grch38|0/1|0.448,mtool_colo829_ont_grch38|0/1|0.237
mtool_colo829_pbr_grch38|0/1|0.431,mtool_colo829_vai_grch38|0/1|0.314</t>
  </si>
  <si>
    <t>Chr22</t>
  </si>
  <si>
    <t>COLO829_SOMATIC_SV_44_DEL</t>
  </si>
  <si>
    <t>snf2_colo829_gsc_grch38|0/1|0.329,snf2_colo829_ont_grch38|0/1|0.255
snf2_colo829_pbr_grch38|0/0|0.196,snf2_colo829_vai_grch38|0/1|0.417</t>
  </si>
  <si>
    <t>LARGE1</t>
  </si>
  <si>
    <t>Liver cancer* Unique to GRCh38</t>
  </si>
  <si>
    <t>ChrX</t>
  </si>
  <si>
    <t>COLO829_SOMATIC_SV_45_DEL</t>
  </si>
  <si>
    <t>mtool_colo829_gsc_grch38|0/1|0.679,mtool_colo829_ont_grch38|0/1|0.7
mtool_colo829_pbr_grch38|0/1|0.61,mtool_colo829_vai_grch38|0/1|0.606</t>
  </si>
  <si>
    <t>DMD</t>
  </si>
  <si>
    <t>COLO829_SOMATIC_SV_46_DEL</t>
  </si>
  <si>
    <t>snf2_colo829_gsc_grch38|1/1|1.0,snf2_colo829_ont_grch38|1/1|1.0
snf2_colo829_pbr_grch38|1/1|1.0,snf2_colo829_vai_grch38|1/1|1.0</t>
  </si>
  <si>
    <t>COLO829_SOMATIC_SV_47_DEL</t>
  </si>
  <si>
    <t>snf2_colo829_gsc_grch38|1/1|0.923,snf2_colo829_ont_grch38|1/1|0.833
snf2_colo829_pbr_grch38|1/1|1.0,snf2_colo829_vai_grch38|0/1|0.7</t>
  </si>
  <si>
    <t>COLO829_SOMATIC_SV_48_DEL</t>
  </si>
  <si>
    <t>COLO829_SOMATIC_SV_49_DEL</t>
  </si>
  <si>
    <t>snf2_colo829_gsc_grch38|1/1|0.915,snf2_colo829_ont_grch38|1/1|1.0
snf2_colo829_pbr_grch38|1/1|1.0,snf2_colo829_vai_grch38|1/1|0.969</t>
  </si>
  <si>
    <t>Abbreviations:</t>
  </si>
  <si>
    <t>SV</t>
  </si>
  <si>
    <t>Structural Variant</t>
  </si>
  <si>
    <t>Delerion</t>
  </si>
  <si>
    <t>Insertion</t>
  </si>
  <si>
    <t>Duplication</t>
  </si>
  <si>
    <t>Inversion</t>
  </si>
  <si>
    <t>Break-end/Translocation</t>
  </si>
  <si>
    <t>snf2</t>
  </si>
  <si>
    <t>Sniffles2</t>
  </si>
  <si>
    <t>serv</t>
  </si>
  <si>
    <t>Serverus</t>
  </si>
  <si>
    <t>nmsv</t>
  </si>
  <si>
    <t>nanomonSV</t>
  </si>
  <si>
    <t>ctsv</t>
  </si>
  <si>
    <t>cuteSV</t>
  </si>
  <si>
    <t>mtool</t>
  </si>
  <si>
    <t>multi-tool approach</t>
  </si>
  <si>
    <t>gsc</t>
  </si>
  <si>
    <t>Genome Sequencing Center (BC, Canada)</t>
  </si>
  <si>
    <t>ont</t>
  </si>
  <si>
    <t>Oxford Nanopore</t>
  </si>
  <si>
    <t>pbr</t>
  </si>
  <si>
    <t>PacBio Revio</t>
  </si>
  <si>
    <t>vai</t>
  </si>
  <si>
    <t>Valle-Inclan</t>
  </si>
  <si>
    <t>Supplementary Table 3: COLO829-hg38 benchmark</t>
  </si>
  <si>
    <t>Initial classification</t>
  </si>
  <si>
    <t>Benchmark</t>
  </si>
  <si>
    <t>POS</t>
  </si>
  <si>
    <t>TP</t>
  </si>
  <si>
    <t>FP</t>
  </si>
  <si>
    <t>FN</t>
  </si>
  <si>
    <t>chr1</t>
  </si>
  <si>
    <t>truthset_1_1</t>
  </si>
  <si>
    <t>truthset_3_1</t>
  </si>
  <si>
    <t>truthset_4_1</t>
  </si>
  <si>
    <t>truthset_5_1</t>
  </si>
  <si>
    <t>chr3</t>
  </si>
  <si>
    <t>truthset_6_1</t>
  </si>
  <si>
    <t>truthset_7_1</t>
  </si>
  <si>
    <t>truthset_8_1</t>
  </si>
  <si>
    <t>truthset_9_1</t>
  </si>
  <si>
    <t>truthset_10_1</t>
  </si>
  <si>
    <t>truthset_11_1</t>
  </si>
  <si>
    <t>truthset_12_1</t>
  </si>
  <si>
    <t>truthset_13_1</t>
  </si>
  <si>
    <t>chr4</t>
  </si>
  <si>
    <t>truthset_14_1</t>
  </si>
  <si>
    <t>truthset_15_1</t>
  </si>
  <si>
    <t>chr5</t>
  </si>
  <si>
    <t>truthset_16_1</t>
  </si>
  <si>
    <t>chr6</t>
  </si>
  <si>
    <t>truthset_18_1</t>
  </si>
  <si>
    <t>truthset_19_1</t>
  </si>
  <si>
    <t>truthset_20_1</t>
  </si>
  <si>
    <t>chr7</t>
  </si>
  <si>
    <t>truthset_22_1</t>
  </si>
  <si>
    <t>truthset_23_1</t>
  </si>
  <si>
    <t>truthset_24_1</t>
  </si>
  <si>
    <t>truthset_25_1</t>
  </si>
  <si>
    <t>truthset_26_1</t>
  </si>
  <si>
    <t>truthset_27_1</t>
  </si>
  <si>
    <t>truthset_28_1</t>
  </si>
  <si>
    <t>truthset_29_1</t>
  </si>
  <si>
    <t>truthset_30_1</t>
  </si>
  <si>
    <t>truthset_31_1</t>
  </si>
  <si>
    <t>chr8</t>
  </si>
  <si>
    <t>truthset_32_1</t>
  </si>
  <si>
    <t>truthset_33_1</t>
  </si>
  <si>
    <t>chr9</t>
  </si>
  <si>
    <t>truthset_34_1</t>
  </si>
  <si>
    <t>truthset_35_1</t>
  </si>
  <si>
    <t>truthset_36_1</t>
  </si>
  <si>
    <t>chr10</t>
  </si>
  <si>
    <t>truthset_38_1</t>
  </si>
  <si>
    <t>truthset_39_1</t>
  </si>
  <si>
    <t>truthset_40_1</t>
  </si>
  <si>
    <t>truthset_41_1</t>
  </si>
  <si>
    <t>truthset_42_1</t>
  </si>
  <si>
    <t>truthset_43_1</t>
  </si>
  <si>
    <t>truthset_44_1</t>
  </si>
  <si>
    <t>truthset_45_1</t>
  </si>
  <si>
    <t>chr11</t>
  </si>
  <si>
    <t>truthset_46_1</t>
  </si>
  <si>
    <t>chr12</t>
  </si>
  <si>
    <t>truthset_48_1</t>
  </si>
  <si>
    <t>chr14</t>
  </si>
  <si>
    <t>truthset_49_1</t>
  </si>
  <si>
    <t>truthset_50_1</t>
  </si>
  <si>
    <t>truthset_51_1</t>
  </si>
  <si>
    <t>chr15</t>
  </si>
  <si>
    <t>truthset_52_1</t>
  </si>
  <si>
    <t>truthset_53_1</t>
  </si>
  <si>
    <t>truthset_54_1</t>
  </si>
  <si>
    <t>truthset_55_1</t>
  </si>
  <si>
    <t>chr16</t>
  </si>
  <si>
    <t>truthset_56_1</t>
  </si>
  <si>
    <t>truthset_57_1</t>
  </si>
  <si>
    <t>chr18</t>
  </si>
  <si>
    <t>truthset_58_1</t>
  </si>
  <si>
    <t>chr20</t>
  </si>
  <si>
    <t>truthset_59_1</t>
  </si>
  <si>
    <t>truthset_60_1</t>
  </si>
  <si>
    <t>truthset_61_1</t>
  </si>
  <si>
    <t>chr22</t>
  </si>
  <si>
    <t>truthset_63_1</t>
  </si>
  <si>
    <t>chrX</t>
  </si>
  <si>
    <t>truthset_64_1</t>
  </si>
  <si>
    <t>truthset_65_1</t>
  </si>
  <si>
    <t>truthset_66_1</t>
  </si>
  <si>
    <t>truthset_67_1</t>
  </si>
  <si>
    <t>truthset_68_1</t>
  </si>
  <si>
    <t>Supplementary Table 4: False Positive analysis COLO829-hg38</t>
  </si>
  <si>
    <t>Samples (order)</t>
  </si>
  <si>
    <t>Evidence Cancer samples</t>
  </si>
  <si>
    <t>Evidence Blood controls</t>
  </si>
  <si>
    <t>is FP (adjusted)</t>
  </si>
  <si>
    <t>Reason is FP</t>
  </si>
  <si>
    <t>snf2_gsc_grch38
snf2_ont_grch38
snf2_pbr_grch38
snf2_vai_grch38
serv_gsc_grch38
serv_ont_grch38
serv_pbr_grch38
serv_vai_grch38
nmsv_gsc_grch38
nmsv_ont_grch38
nmsv_pbr_grch38
nmsv_vai_grch38
cutesv_gsc_grch38
cutesv_pbr_grch38
cutesv_vai_grch38</t>
  </si>
  <si>
    <t>1/1:60:0:34
1/1:60:0:230
1/1:60:0:59
1/1:60:0:61
1/1:60:0:34
1/1:60:0:230
1/1:60:0:59
1/1:60:0:61
1/1:60:0:34
1/1:60:0:230
1/1:60:0:59
1/1:60:0:61
1/1:60:0:34
1/1:60:0:59
1/1:60:0:61</t>
  </si>
  <si>
    <t>0/0:0:41:0
0/0:0:27:0
0/0:0:10:0
0/0:0:7:0
NA
NA
NA
NA
0/0:0:41:0
0/0:0:27:0
0/0:0:10:0
0/0:0:7:0
0/0:0:41:0
0/0:0:10:0
0/0:0:7:0</t>
  </si>
  <si>
    <t>0/1:60:23:28
0/1:60:53:47
0/1:54:27:13
0/1:60:21:18
0/1:60:23:28
0/1:60:53:47
0/1:54:27:13
0/1:60:21:18
0/1:60:23:28
0/1:60:53:47
0/1:54:27:13
0/1:60:21:18
0/1:60:23:28
0/1:54:27:13
0/1:60:21:18</t>
  </si>
  <si>
    <t>0/0:0:31:0
0/0:0:26:0
0/0:0:28:0
0/0:0:15:0
NA
NA
NA
NA
0/0:0:31:0
0/0:0:26:0
0/0:0:28:0
0/0:0:15:0
0/0:0:31:0
0/0:0:28:0
0/0:0:15:0</t>
  </si>
  <si>
    <t>snf2_gsc_grch38
snf2_ont_grch38
snf2_pbr_grch38
snf2_vai_grch38</t>
  </si>
  <si>
    <t>1/1:60:0:71
0/1:42:42:16
1/1:29:1:14
0/0:15:9:1</t>
  </si>
  <si>
    <t>0/0:0:20:0:NULL
0/0:0:58:0:NULL
0/0:0:32:0:NULL
0/0:0:23:0:NULL</t>
  </si>
  <si>
    <t>IGV shows smaller event and also seen in control</t>
  </si>
  <si>
    <t>1/1:60:0:38
1/1:60:1:28
1/1:11:0:4
1/1:55:0:20
1/1:60:0:38
1/1:60:1:28
1/1:11:0:4
1/1:55:0:20
1/1:60:0:38
1/1:60:1:28
1/1:11:0:4
1/1:55:0:20
1/1:60:0:38
1/1:11:0:4
1/1:55:0:20</t>
  </si>
  <si>
    <t>0/0:0:58:0
0/0:0:34:0
0/0:0:15:0
0/0:0:11:0
NA
NA
NA
NA
0/0:0:58:0
0/0:0:34:0
0/0:0:15:0
0/0:0:11:0
0/0:0:58:0
0/0:0:15:0
0/0:0:11:0</t>
  </si>
  <si>
    <t>0/0:60:105:21
0/0:60:148:22
0/0:60:89:16
0/0:52:87:19
0/0:60:105:21
0/0:60:148:22
0/0:60:89:16
0/0:52:87:19
0/0:60:105:21
0/0:60:148:22
0/0:60:89:16
0/0:52:87:19
0/0:60:105:21
0/0:60:89:16
0/0:52:87:19</t>
  </si>
  <si>
    <t>0/0:0:31:0
0/0:0:58:0
0/0:0:88:0
0/0:0:51:0
NA
NA
NA
NA
0/0:0:31:0
0/0:0:58:0
0/0:0:88:0
0/0:0:51:0
0/0:0:31:0
0/0:0:88:0
0/0:0:51:0</t>
  </si>
  <si>
    <t>0/0:60:44:5
0/0:60:66:11
0/0:1:33:9
0/1:14:38:12</t>
  </si>
  <si>
    <t>0/0:0:28:0
0/0:0:47:0
0/0:0:55:0
0/0:0:43:0</t>
  </si>
  <si>
    <t>0/1:54:45:18
0/1:60:48:25
0/0:11:22:5
0/1:17:26:9</t>
  </si>
  <si>
    <t>0/0:0:35:0
0/0:0:73:0
0/0:0:25:0
0/0:0:46:0</t>
  </si>
  <si>
    <t>Supplementary Table 5: False Negative analysis COLO829-hg38</t>
  </si>
  <si>
    <t>is FN (adjusted)</t>
  </si>
  <si>
    <t>Reason missed</t>
  </si>
  <si>
    <t>IGV BND: ID|CHR1|CHR2|VAF|DV|DR+DV (MQ20+)</t>
  </si>
  <si>
    <t>NA</t>
  </si>
  <si>
    <t>Force calling showed no evidence to support the call. VAF too low to be considerede (VAF ~ 2%)</t>
  </si>
  <si>
    <t>GSC_COLO829_HG38 | chr1:86871328-86871329 | chr10,35830199 | 1.72% | 1 | 58
ONT_COLO829_HG38 | chr1:86871328-86871329 | chr10,35830199 | 2.56% | 2 | 78
PBR_COLO829_HG38 | chr1:86871328-86871329 | chr10,35830199 | 0.0% | 0 | 64
VAI_COLO829_HG38 | chr1:86871328-86871329 | chr10,35830199 | 1.79% | 1 | 56</t>
  </si>
  <si>
    <t>LOWAF</t>
  </si>
  <si>
    <t>Force calling showed no evidence to support the call. VAF too low to be considered (VAF 2-7%) One sample show no evidence</t>
  </si>
  <si>
    <t>GSC_COLO829_HG38 | chr3:25359111-25359112 | chr12,72273112 | 4.78% | 28 | 586
ONT_COLO829_HG38 | chr3:25359111-25359112 | chr12,72273112 | 7.15% | 49 | 685
PBR_COLO829_HG38 | chr3:25359111-25359112 | chr12,72273112 | 0.0% | 0 | 498
VAI_COLO829_HG38 | chr3:25359111-25359112 | chr12,72273112 | 1.88% | 8 | 426</t>
  </si>
  <si>
    <t>Force calling showed no evidence to support the call. VAF too low to be considerede (VAF 3-5%). One sample show no evidence</t>
  </si>
  <si>
    <t>GSC_COLO829_HG38 | chr3:25359568-25359569 | chr10,58717464 | 2.8% | 15 | 536
ONT_COLO829_HG38 | chr3:25359568-25359569 | chr10,58717464 | 4.54% | 28 | 617
PBR_COLO829_HG38 | chr3:25359568-25359569 | chr10,58717464 | 0.0% | 0 | 463
VAI_COLO829_HG38 | chr3:25359568-25359569 | chr10,58717464 | 3.02% | 12 | 397</t>
  </si>
  <si>
    <t>MOSAIC</t>
  </si>
  <si>
    <t>Force calling showed no evidence to support the call. VAF too low to be considerede in two samples (VAF 5-6%)</t>
  </si>
  <si>
    <t>GSC_COLO829_HG38 | chr3:26390427-26390428 | chr6,26193813 | 10.48% | 26 | 248
ONT_COLO829_HG38 | chr3:26390427-26390428 | chr6,26193813 | 16.02% | 58 | 362
PBR_COLO829_HG38 | chr3:26390427-26390428 | chr6,26193813 | 6.2% | 15 | 242
VAI_COLO829_HG38 | chr3:26390427-26390428 | chr6,26193813 | 5.5% | 12 | 218</t>
  </si>
  <si>
    <t>GSC_COLO829_38 (0/1 VAF=38.81%)
ONT_COLO829_38 (0/1 VAF=35.79%)
PBR_COLO829_38 (0/1 VAF=41.54%)
VAI_COLO829_38 (0/1 VAF=28.81%)</t>
  </si>
  <si>
    <t>Force calling resulted in a HET genotype in all cancer samples</t>
  </si>
  <si>
    <t>GSC_COLO829_38 (0/0 VAF=2.08%)
ONT_COLO829_38 (NULL)
PBR_COLO829_38 (NULL)
VAI_COLO829_38 (0/0 VAF=4.55%)</t>
  </si>
  <si>
    <t>Force calling showed VAF too low to be considerede (VAF ~ 2-5%). Two sample show no evidence</t>
  </si>
  <si>
    <t>Chr6</t>
  </si>
  <si>
    <t>Force calling showed no evidence of the SV, looks like a duplication</t>
  </si>
  <si>
    <t>Force calling showed not enough evidence to support the call. IGV shows no samples supporting the call</t>
  </si>
  <si>
    <t>GSC_COLO829_HG38 | chr6:138452922-138452923 | chr15,23472019 | 0.0% | 0 | 150
ONT_COLO829_HG38 | chr6:138452922-138452923 | chr15,23472019 | 0.0% | 0 | 155
PBR_COLO829_HG38 | chr6:138452922-138452923 | chr15,23472019 | 0.0% | 0 | 118
VAI_COLO829_HG38 | chr6:138452922-138452923 | chr15,23472019 | 0.0% | 0 | 107</t>
  </si>
  <si>
    <t>GSC_COLO829_HG38 | chr6:138453044-138453045 | chr15,23467470 | 0.0% | 0 | 150
ONT_COLO829_HG38 | chr6:138453044-138453045 | chr15,23467470 | 0.0% | 0 | 154
PBR_COLO829_HG38 | chr6:138453044-138453045 | chr15,23467470 | 0.0% | 0 | 118
VAI_COLO829_HG38 | chr6:138453044-138453045 | chr15,23467470 | 0.0% | 0 | 106</t>
  </si>
  <si>
    <t>GSC_COLO829_38 (0/1 VAF=41.89%)
ONT_COLO829_38 (0/1 VAF=31.40%)
PBR_COLO829_38 (0/1 VAF=31.65%)
VAI_COLO829_38 (0/1 VAF=29.69%)</t>
  </si>
  <si>
    <t>GSC_COLO829_38 (0/0 VAF=3.61%)
ONT_COLO829_38 (0/0 VAF=2.94%)
PBR_COLO829_38 (0/0 VAF=2.86%)
VAI_COLO829_38 (0/0 VAF=6.15%)</t>
  </si>
  <si>
    <t>Force calling showed not enough evidence to support the call. VAF too low to be considered (VAF 3-6%). Additionally, SUPPORT_MIN filter removed the call</t>
  </si>
  <si>
    <t>Not enough evidence to support the SV.  Only onse sample has HET genotype. VAF too low to be considered in the rest of the samples (1-4%).</t>
  </si>
  <si>
    <t>NA
ONT_COLO829_HG38 | chr10:7017550-7017551 | chr19,17286001 | 4.17% | 4 | 96
PBR_COLO829_HG38 | chr10:7017550-7017551 | chr19,17286001 | 1.39% | 1 | 72
VAI_COLO829_HG38 | chr10:7017550-7017551 | chr19,17286001 | 3.45% | 2 | 58</t>
  </si>
  <si>
    <t>GSC_COLO829_38 (NULL)
ONT_COLO829_38 (0/0 VAF=4.92%)
PBR_COLO829_38 (NULL)
VAI_COLO829_38 (NULL)</t>
  </si>
  <si>
    <t>Force calling showed not enough evidence to support the call. VAF too low to be considered (VAF ~5%) in one sample an no evidence in three samples. Additionally, COV_CHANGE and SUPPORT_MIN filters removed the call</t>
  </si>
  <si>
    <t>GSC_COLO829_38 (0/0 VAF=3.77%)
ONT_COLO829_38 (0/0 VAF=1.92%)
PBR_COLO829_38 (NULL)
VAI_COLO829_38 (0/0 VAF=15.79%)</t>
  </si>
  <si>
    <t>Force calling showed not enough evidence to support the SV. VAF too low to be considered (VAF 2-3%) in two sample an no evidence in one sample. SUPPORT_MIN and GT filters removed the call</t>
  </si>
  <si>
    <t>LIKELY</t>
  </si>
  <si>
    <t>One sample show no evidence of the SV.</t>
  </si>
  <si>
    <t>GSC_COLO829_HG38 | chr10:58717662-58717663 | chr12,72273295 | 19.77% | 17 | 86
ONT_COLO829_HG38 | chr10:58717662-58717663 | chr12,72273295 | 23.33% | 28 | 120
PBR_COLO829_HG38 | chr10:58717662-58717663 | chr12,72273295 | 0.0% | 0 | 41
VAI_COLO829_HG38 | chr10:58717662-58717663 | chr12,72273295 | 15.28% | 11 | 72</t>
  </si>
  <si>
    <t>GSC_COLO829_38 (0/1 VAF=26.32%)
ONT_COLO829_38 (0/0 VAF=7.41%)
PBR_COLO829_38 (0/0 VAF=8.16%)
VAI_COLO829_38 (0/0 VAF=12.20%)</t>
  </si>
  <si>
    <t>Not enough evidence to support the SV. VAF too low to be considered (VAF 7-8%) in two sample. COV_CHANGE filter removed the call</t>
  </si>
  <si>
    <t>GSC_COLO829_38 (1/1:60:0:87)
ONT_COLO829_38 (1/1:60:0:92)
PBR_COLO829_38 (1/1:55:0:20)
VAI_COLO829_38 (1/1:60:0:48)</t>
  </si>
  <si>
    <t>GSC_COLO829BL_38 (0/0:0:31:0)
ONT_COLO829BL_38 (0/0:0:66:0)
PBR_COLO829BL_38 (0/0:0:16:0)
VAI_COLO829BL_38 (0/0:60:43:1)</t>
  </si>
  <si>
    <t>FIXED</t>
  </si>
  <si>
    <t>Present in one of the control samples (one read in Valle-Inclan et al)</t>
  </si>
  <si>
    <t>Force calling showed no evidence to support the call</t>
  </si>
  <si>
    <t>Force calling showed no  evidence to support the SV. VAF too low to be considered (VAF 2~5%) in three sample an no evidence in one samples.</t>
  </si>
  <si>
    <t>GSC_COLO829_HG38 | chr15:23461732-23461733 | chr20,38646024 | 3.73% | 6 | 161
ONT_COLO829_HG38 | chr15:23461732-23461733 | chr20,38646024 | 4.5% | 10 | 222
PBR_COLO829_HG38 | chr15:23461732-23461733 | chr20,38646024 | 0.0% | 0 | 118
VAI_COLO829_HG38 | chr15:23461732-23461733 | chr20,38646024 | 2.38% | 3 | 126</t>
  </si>
  <si>
    <t>DUP
0/0:60:40:1
0/0:0:62:0
0/1:60:23:19
0/0:60:41:4
INS
0/0:60:74:3
0/0:60:69:10
0/0:48:46:8
0/1:60:17:13</t>
  </si>
  <si>
    <t>No evidence of the DUP in all cancer samples. 
Sniffles2 called it a duplications and three distinct INS events. Two samples as HET SV and one low-frequency. 
IGV shows the event</t>
  </si>
  <si>
    <t>Supplementary Table 6: Comparison of Centromeric and telomeric SV calls in CHM13-T2T abd GRCh38</t>
  </si>
  <si>
    <t>Contig</t>
  </si>
  <si>
    <t>Difference in proportion</t>
  </si>
  <si>
    <t>Total SVs</t>
  </si>
  <si>
    <t>SVs overlapping centromere+telomere*</t>
  </si>
  <si>
    <t>Proportion SVs overlapping centromere+telomere*</t>
  </si>
  <si>
    <t>Chr2</t>
  </si>
  <si>
    <t>Chr13</t>
  </si>
  <si>
    <t>Chr17</t>
  </si>
  <si>
    <t>Chr21</t>
  </si>
  <si>
    <t>ChrY</t>
  </si>
  <si>
    <t>* Coordinates are based on NCBI genome comparison tool</t>
  </si>
  <si>
    <t>Supplementary Table 7A: COLO829-T2T summary</t>
  </si>
  <si>
    <t>Supplementary Table 7B: COLO829-T2T benchmark</t>
  </si>
  <si>
    <t>Impacted genetic element</t>
  </si>
  <si>
    <t>Annotation</t>
  </si>
  <si>
    <t>COLO829_SOMATIC_SV_1_DEL</t>
  </si>
  <si>
    <t>mtool_colo829_gsc_t2t|0/1|0.315,mtool_colo829_ont_t2t|0/1|0.365,
mtool_colo829_pbr_t2t|0/1|0.295,mtool_colo829_vai_t2t|0/1|0.31</t>
  </si>
  <si>
    <t>MIR29B2CHG</t>
  </si>
  <si>
    <t>Breast cancer associated *Unique to CHM13-T2T</t>
  </si>
  <si>
    <t>COLO829_SOMATIC_SV_2_DUP</t>
  </si>
  <si>
    <t>snf2_colo829_gsc_t2t|0/1|0.348:75,snf2_colo829_ont_t2t|0/1|0.368:117,
snf2_colo829_pbr_t2t|0/1|0.379:59,snf2_colo829_vai_t2t|0/1|0.227:75</t>
  </si>
  <si>
    <t>CNIH3; CNIH3-AS2</t>
  </si>
  <si>
    <t>Predicted association; *Unique to CHM13-T2T</t>
  </si>
  <si>
    <t>COLO829_SOMATIC_SV_3_DEL</t>
  </si>
  <si>
    <t>mtool_colo829_gsc_t2t|0/1|0.365,mtool_colo829_ont_t2t|0/1|0.33,
mtool_colo829_pbr_t2t|0/1|0.409,mtool_colo829_vai_t2t|0/1|0.327</t>
  </si>
  <si>
    <t>CNIH3</t>
  </si>
  <si>
    <t>Predicted association</t>
  </si>
  <si>
    <t>COLO829_SOMATIC_SV_4_INS</t>
  </si>
  <si>
    <t>snf2_colo829_gsc_t2t|0/1|0.309:47,snf2_colo829_ont_t2t|0/1|0.485:52,
snf2_colo829_pbr_t2t|0/1|0.507:35,snf2_colo829_vai_t2t|0/0|0.092:59</t>
  </si>
  <si>
    <t>SRBD1</t>
  </si>
  <si>
    <t>COLO829_SOMATIC_SV_5_INV</t>
  </si>
  <si>
    <t>mtool_colo829_gsc_t2t|0/1|0.54,mtool_colo829_ont_t2t|0/1|0.465,
mtool_colo829_pbr_t2t|0/1|0.536,mtool_colo829_vai_t2t|0/1|0.482</t>
  </si>
  <si>
    <t>COLO829_SOMATIC_SV_6_INV</t>
  </si>
  <si>
    <t>mtool_colo829_gsc_t2t|0/1|0.393,mtool_colo829_ont_t2t|0/1|0.392,
mtool_colo829_pbr_t2t|0/1|0.387,mtool_colo829_vai_t2t|0/1|0.397</t>
  </si>
  <si>
    <t>COLO829_SOMATIC_SV_7_DEL</t>
  </si>
  <si>
    <t>snf2_colo829_gsc_t2t|0/1|0.292:46,snf2_colo829_ont_t2t|0/1|0.304:64,
snf2_colo829_pbr_t2t|0/1|0.391:42,snf2_colo829_vai_t2t|0/1|0.259:40</t>
  </si>
  <si>
    <t>COLO829_SOMATIC_SV_8_INS</t>
  </si>
  <si>
    <t>snf2_colo829_gsc_t2t|0/1|0.517:43,snf2_colo829_ont_t2t|0/1|0.479:61,
snf2_colo829_pbr_t2t|0/1|0.5:53,snf2_colo829_vai_t2t|0/1|0.553:34</t>
  </si>
  <si>
    <t>COLO829_SOMATIC_SV_9_INS</t>
  </si>
  <si>
    <t>snf2_colo829_gsc_t2t|0/1|0.466:47,snf2_colo829_ont_t2t|0/1|0.433:68,
snf2_colo829_pbr_t2t|0/1|0.474:50,snf2_colo829_vai_t2t|0/1|0.389:44</t>
  </si>
  <si>
    <t>snf2_colo829_gsc_t2t|1/1|1.0:0,snf2_colo829_ont_t2t|1/1|1.0:0,
snf2_colo829_pbr_t2t|0/1|0.739:6,snf2_colo829_vai_t2t|1/1|1.0:0</t>
  </si>
  <si>
    <t>LSP1P3</t>
  </si>
  <si>
    <t>NA *Unique to CHM13-T2T</t>
  </si>
  <si>
    <t>mtool_colo829_gsc_t2t|0/1|0.392,mtool_colo829_ont_t2t|0/1|0.36,
mtool_colo829_pbr_t2t|0/0|0.15,mtool_colo829_vai_t2t|0/1|0.457</t>
  </si>
  <si>
    <t>mtool_colo829_gsc_t2t|0/1|0.735,mtool_colo829_ont_t2t|1/1|0.79,
mtool_colo829_pbr_t2t|1/1|0.871,mtool_colo829_vai_t2t|0/1|0.659</t>
  </si>
  <si>
    <t>MIR3147HG</t>
  </si>
  <si>
    <t>snf2_colo829_gsc_t2t|0/1|0.357:45,snf2_colo829_ont_t2t|0/1|0.286:75,
snf2_colo829_pbr_t2t|0/1|0.5:30,snf2_colo829_vai_t2t|0/0|0.214:44</t>
  </si>
  <si>
    <t>Prostaste cancer associated</t>
  </si>
  <si>
    <t>mtool_colo829_gsc_t2t|0/0|0.214,mtool_colo829_ont_t2t|0/0|0.108,
mtool_colo829_pbr_t2t|0/0|0.21,mtool_colo829_vai_t2t|0/0|0.141</t>
  </si>
  <si>
    <t>snf2_colo829_gsc_t2t|0/1|0.409:78,snf2_colo829_ont_t2t|0/1|0.406:104,
snf2_colo829_pbr_t2t|0/1|0.356:65,snf2_colo829_vai_t2t|0/1|0.387:65</t>
  </si>
  <si>
    <t>mtool_colo829_gsc_t2t|0/1|0.223,mtool_colo829_ont_t2t|0/1|0.26,
mtool_colo829_pbr_t2t|0/1|0.236,mtool_colo829_vai_t2t|0/1|0.261</t>
  </si>
  <si>
    <t>snf2_colo829_gsc_t2t|0/1|0.776:13,snf2_colo829_ont_t2t|1/1|0.838:12,
snf2_colo829_pbr_t2t|0/1|0.698:19,snf2_colo829_vai_t2t|0/1|0.412:30</t>
  </si>
  <si>
    <t>snf2_colo829_gsc_t2t|0/1|0.451:62,snf2_colo829_ont_t2t|0/1|0.445:81,
snf2_colo829_pbr_t2t|0/1|0.392:79,snf2_colo829_vai_t2t|0/1|0.427:55</t>
  </si>
  <si>
    <t>mtool_colo829_gsc_t2t|0/0|0.207,mtool_colo829_ont_t2t|0/1|0.233,
mtool_colo829_pbr_t2t|0/1|0.238,mtool_colo829_vai_t2t|0/0|0.123</t>
  </si>
  <si>
    <t>N[chr15:82007918[</t>
  </si>
  <si>
    <t>snf2_colo829_gsc_t2t|0/1|0.66:17,snf2_colo829_ont_t2t|0/1|0.636:20,
snf2_colo829_pbr_t2t|1/1|0.812:3,snf2_colo829_vai_t2t|0/1|0.605:15</t>
  </si>
  <si>
    <t>COLO829_SOMATIC_SV_21_DUP</t>
  </si>
  <si>
    <t>mtool_colo829_gsc_t2t|0/0|0.19,mtool_colo829_ont_t2t|0/0|0.112,
mtool_colo829_pbr_t2t|None,mtool_colo829_vai_t2t|0/0|0.12</t>
  </si>
  <si>
    <t>COLO829_SOMATIC_SV_22_INV</t>
  </si>
  <si>
    <t>mtool_colo829_gsc_t2t|0/1|0.561,mtool_colo829_ont_t2t|0/1|0.581,
mtool_colo829_pbr_t2t|0/1|0.489,mtool_colo829_vai_t2t|0/1|0.475</t>
  </si>
  <si>
    <t>mtool_colo829_gsc_t2t|0/1|0.418,mtool_colo829_ont_t2t|0/1|0.394,
mtool_colo829_pbr_t2t|0/1|0.37,mtool_colo829_vai_t2t|0/1|0.4</t>
  </si>
  <si>
    <t>COLO829_SOMATIC_SV_24_DEL</t>
  </si>
  <si>
    <t>snf2_colo829_gsc_t2t|1/1|0.947:1,snf2_colo829_ont_t2t|1/1|1.0:0,
snf2_colo829_pbr_t2t|1/1|0.808:5,snf2_colo829_vai_t2t|1/1|1.0:0</t>
  </si>
  <si>
    <t>N[chr19:17421718[</t>
  </si>
  <si>
    <t>COLO829_SOMATIC_SV_25_BND</t>
  </si>
  <si>
    <t>snf2_colo829_gsc_t2t|0/1|0.436:22,snf2_colo829_ont_t2t|0/1|0.328:43,
snf2_colo829_pbr_t2t|0/1|0.263:28,snf2_colo829_vai_t2t|0/1|0.25:30</t>
  </si>
  <si>
    <t>N]chr18:10032089]</t>
  </si>
  <si>
    <t>snf2_colo829_gsc_t2t|0/0|0.105:51,snf2_colo829_ont_t2t|0/0|0.163:67,
snf2_colo829_pbr_t2t|0/1|0.25:36,snf2_colo829_vai_t2t|0/1|0.22:39</t>
  </si>
  <si>
    <t>COLO829_SOMATIC_SV_27_DEL</t>
  </si>
  <si>
    <t>mtool_colo829_gsc_t2t|1/1|1.0,mtool_colo829_ont_t2t|1/1|0.8,
mtool_colo829_pbr_t2t|1/1|1.0,mtool_colo829_vai_t2t|1/1|1.0</t>
  </si>
  <si>
    <t>snf2_colo829_gsc_t2t|0/1|0.625:15,snf2_colo829_ont_t2t|1/1|0.833:7,
snf2_colo829_pbr_t2t|0/1|0.579:16,snf2_colo829_vai_t2t|1/1|0.793:6</t>
  </si>
  <si>
    <t>mtool_colo829_gsc_t2t|0/1|0.387,mtool_colo829_ont_t2t|0/1|0.368,
mtool_colo829_pbr_t2t|0/1|0.462,mtool_colo829_vai_t2t|0/1|0.571</t>
  </si>
  <si>
    <t>Centromere</t>
  </si>
  <si>
    <t>mtool_colo829_gsc_t2t|0/1|0.724,mtool_colo829_ont_t2t|0/1|0.633,
mtool_colo829_pbr_t2t|0/1|0.645,mtool_colo829_vai_t2t|0/1|0.725</t>
  </si>
  <si>
    <t>Ovarian cancer associated</t>
  </si>
  <si>
    <t>mtool_colo829_gsc_t2t|1/1|1.0,mtool_colo829_ont_t2t|1/1|0.981,
mtool_colo829_pbr_t2t|1/1|1.0,mtool_colo829_vai_t2t|1/1|1.0</t>
  </si>
  <si>
    <t>snf2_colo829_gsc_t2t|1/1|1.0:0,snf2_colo829_ont_t2t|1/1|1.0:0,
snf2_colo829_pbr_t2t|1/1|0.974:1,snf2_colo829_vai_t2t|1/1|0.984:1</t>
  </si>
  <si>
    <t>mtool_colo829_gsc_t2t|None,mtool_colo829_ont_t2t|None,
mtool_colo829_pbr_t2t|0/0|0.183,mtool_colo829_vai_t2t|0/0|0.129</t>
  </si>
  <si>
    <t>mtool_colo829_gsc_t2t|0/0|0.168,mtool_colo829_ont_t2t|0/0|0.129,
mtool_colo829_pbr_t2t|0/0|0.151,mtool_colo829_vai_t2t|0/0|0.179</t>
  </si>
  <si>
    <t>snf2_colo829_gsc_t2t|0/1|0.381:70,snf2_colo829_ont_t2t|0/1|0.437:89,
snf2_colo829_pbr_t2t|0/1|0.404:68,snf2_colo829_vai_t2t|0/1|0.33:59</t>
  </si>
  <si>
    <t>MAGEL2; NDN</t>
  </si>
  <si>
    <t>Prader-Willi syndrome *Unique to CHM13-T2T</t>
  </si>
  <si>
    <t>mtool_colo829_gsc_t2t|1/1|1.0,mtool_colo829_ont_t2t|1/1|1.0,
mtool_colo829_pbr_t2t|1/1|1.0,mtool_colo829_vai_t2t|1/1|1.0</t>
  </si>
  <si>
    <t>CNOT1</t>
  </si>
  <si>
    <t>snf2_colo829_gsc_t2t|0/1|0.652:8,snf2_colo829_ont_t2t|1/1|1.0:0,
snf2_colo829_pbr_t2t|1/1|0.833:4,snf2_colo829_vai_t2t|1/1|1.0:0</t>
  </si>
  <si>
    <t>Tumor suppressor</t>
  </si>
  <si>
    <t>N]chr10:7593331]</t>
  </si>
  <si>
    <t>snf2_colo829_gsc_t2t|0/0|0.1:45,snf2_colo829_ont_t2t|0/0|0.143:66,
snf2_colo829_pbr_t2t|0/0|0.214:33,snf2_colo829_vai_t2t|0/1|0.235:39</t>
  </si>
  <si>
    <t>mtool_colo829_gsc_t2t|0/0|0.208,mtool_colo829_ont_t2t|0/1|0.261,
mtool_colo829_pbr_t2t|0/1|0.218,mtool_colo829_vai_t2t|0/0|0.185</t>
  </si>
  <si>
    <t>N[chr10:7017345[</t>
  </si>
  <si>
    <t>snf2_colo829_gsc_t2t|0/1|0.327:37,snf2_colo829_ont_t2t|0/1|0.403:37,
snf2_colo829_pbr_t2t|0/0|0.217:18,snf2_colo829_vai_t2t|0/1|0.3:21</t>
  </si>
  <si>
    <t>mtool_colo829_gsc_t2t|0/1|0.538,mtool_colo829_ont_t2t|0/1|0.516,
mtool_colo829_pbr_t2t|0/1|0.469,mtool_colo829_vai_t2t|0/1|0.541</t>
  </si>
  <si>
    <t>*TASP1</t>
  </si>
  <si>
    <t>Cancer related *Unique to CHM13-T2T</t>
  </si>
  <si>
    <t>snf2_colo829_gsc_t2t|0/1|0.351:48,snf2_colo829_ont_t2t|0/1|0.31:49,
snf2_colo829_pbr_t2t|0/1|0.318:45,snf2_colo829_vai_t2t|0/1|0.37:34</t>
  </si>
  <si>
    <t>Cervical cancer associated</t>
  </si>
  <si>
    <t>mtool_colo829_gsc_t2t|0/1|0.448,mtool_colo829_ont_t2t|0/1|0.233,
mtool_colo829_pbr_t2t|0/1|0.431,mtool_colo829_vai_t2t|0/1|0.314</t>
  </si>
  <si>
    <t>mtool_colo829_gsc_t2t|0/0|0.1,mtool_colo829_ont_t2t|0/0|0.102,
mtool_colo829_pbr_t2t|0/1|0.273,mtool_colo829_vai_t2t|None,</t>
  </si>
  <si>
    <t>mtool_colo829_gsc_t2t|0/1|0.679,mtool_colo829_ont_t2t|0/1|0.7,
mtool_colo829_pbr_t2t|0/1|0.595,mtool_colo829_vai_t2t|0/1|0.606</t>
  </si>
  <si>
    <t>snf2_colo829_gsc_t2t|1/1|1.0:0,snf2_colo829_ont_t2t|1/1|1.0:0,
snf2_colo829_pbr_t2t|1/1|1.0:0,snf2_colo829_vai_t2t|1/1|1.0:0</t>
  </si>
  <si>
    <t>snf2_colo829_gsc_t2t|1/1|0.889:3,snf2_colo829_ont_t2t|1/1|0.833:4,
snf2_colo829_pbr_t2t|1/1|1.0:0,snf2_colo829_vai_t2t|0/1|0.7:6</t>
  </si>
  <si>
    <t>mtool_colo829_gsc_t2t|1/1|0.915,mtool_colo829_ont_t2t|1/1|1.0,
mtool_colo829_pbr_t2t|1/1|1.0,mtool_colo829_vai_t2t|1/1|0.969</t>
  </si>
  <si>
    <t>Supplementary Table 8: COLO829-T2T benchamrk</t>
  </si>
  <si>
    <t>Lifted (by reads)</t>
  </si>
  <si>
    <t>Notes</t>
  </si>
  <si>
    <t>n/a</t>
  </si>
  <si>
    <t>Detectable by Sniffles strategy</t>
  </si>
  <si>
    <t>Detectable in all samples</t>
  </si>
  <si>
    <t>Detectable by both strategies</t>
  </si>
  <si>
    <t>Detectable in all samples/tools</t>
  </si>
  <si>
    <t>IGV visualized size difference</t>
  </si>
  <si>
    <t>example 2a</t>
  </si>
  <si>
    <t>Detectable by the multi-tool strategy</t>
  </si>
  <si>
    <t>example 2B</t>
  </si>
  <si>
    <t>Different SVTYPE, match coordinates</t>
  </si>
  <si>
    <t>Detectable in three samples/tools</t>
  </si>
  <si>
    <t>Supplmentary Table 9A: COLO829-lifted SV summary</t>
  </si>
  <si>
    <t>Supplmentary Table 9B: COLO829-lifted somatic-cancer SVs</t>
  </si>
  <si>
    <t>COLO829_SOMATIC_SV1_DEL</t>
  </si>
  <si>
    <t>mtool_colo829_gsc_lifted|0/1|0.297,mtool_colo829_ont_lifted|0/1|0.357,
mtool_colo829_pbr_lifted|0/1|0.279,mtool_colo829_vai_lifted|0/1|0.31</t>
  </si>
  <si>
    <t>COLO829_SOMATIC_SV2_DUP</t>
  </si>
  <si>
    <t>snf2_colo829_gsc_lifted|0/0|0.11,snf2_colo829_ont_lifted|0/1|0.36,
snf2_colo829_pbr_lifted|0/1|0.38,snf2_colo829_vai_lifted|0/0|0.21</t>
  </si>
  <si>
    <t>COLO829_SOMATIC_SV3_DEL</t>
  </si>
  <si>
    <t>mtool_colo829_gsc_lifted|0/1|0.299,mtool_colo829_ont_lifted|0/1|0.289,
mtool_colo829_pbr_lifted|0/1|0.409,mtool_colo829_vai_lifted|0/1|0.317</t>
  </si>
  <si>
    <t>COLO829_SOMATIC_SV4_INS</t>
  </si>
  <si>
    <t>mtool_colo829_gsc_lifted|1/1|1.0,mtool_colo829_ont_lifted|1/1|1.0,
mtool_colo829_pbr_lifted|1/1|1.0,mtool_colo829_vai_lifted|1/1|1.0</t>
  </si>
  <si>
    <t>COLO829_SOMATIC_SV5_INV</t>
  </si>
  <si>
    <t>mtool_colo829_gsc_lifted|0/1|0.417,mtool_colo829_ont_lifted|0/1|0.374,
mtool_colo829_pbr_lifted|0/1|0.396,mtool_colo829_vai_lifted|0/1|0.392</t>
  </si>
  <si>
    <t>COLO829_SOMATIC_SV6_INV</t>
  </si>
  <si>
    <t>mtool_colo829_gsc_lifted|0/1|0.325,mtool_colo829_ont_lifted|0/1|0.316,
mtool_colo829_pbr_lifted|0/1|0.323,mtool_colo829_vai_lifted|0/1|0.33</t>
  </si>
  <si>
    <t>COLO829_SOMATIC_SV7_DEL</t>
  </si>
  <si>
    <t>snf2_colo829_gsc_lifted|0/1|0.26,snf2_colo829_ont_lifted|0/1|0.30,
snf2_colo829_pbr_lifted|0/1|0.39,snf2_colo829_vai_lifted|0/1|0.25</t>
  </si>
  <si>
    <t>COLO829_SOMATIC_SV8_DEL</t>
  </si>
  <si>
    <t>snf2_colo829_gsc_lifted|0/1|0.35,snf2_colo829_ont_lifted|0/1|0.29,
snf2_colo829_pbr_lifted|0/1|0.42,snf2_colo829_vai_lifted|0/1|0.28</t>
  </si>
  <si>
    <t>COLO829_SOMATIC_SV9_DUP</t>
  </si>
  <si>
    <t>snf2_colo829_gsc_lifted|0/1|0.50,snf2_colo829_ont_lifted|0/1|0.48,
snf2_colo829_pbr_lifted|0/1|0.50,snf2_colo829_vai_lifted|0/1|0.56</t>
  </si>
  <si>
    <t>COLO829_SOMATIC_SV10_INS</t>
  </si>
  <si>
    <t>mtool_colo829_gsc_lifted|0/1|0.451,mtool_colo829_ont_lifted|0/1|0.423,
mtool_colo829_pbr_lifted|0/1|0.474,mtool_colo829_vai_lifted|0/1|0.373</t>
  </si>
  <si>
    <t>COLO829_SOMATIC_SV11_DEL</t>
  </si>
  <si>
    <t>snf2_colo829_gsc_lifted|1/1|1.00,snf2_colo829_ont_lifted|1/1|1.00,
snf2_colo829_pbr_lifted|0/1|0.74,snf2_colo829_vai_lifted|1/1|1.00</t>
  </si>
  <si>
    <t>COLO829_SOMATIC_SV12_DEL</t>
  </si>
  <si>
    <t>mtool_colo829_gsc_lifted|0/1|0.673,mtool_colo829_ont_lifted|0/1|0.762,
mtool_colo829_pbr_lifted|1/1|0.871,mtool_colo829_vai_lifted|0/1|0.628</t>
  </si>
  <si>
    <t>COLO829_SOMATIC_SV13_INS</t>
  </si>
  <si>
    <t>snf2_colo829_gsc_lifted|0/1|0.34,snf2_colo829_ont_lifted|0/0|0.10,
snf2_colo829_pbr_lifted|0/1|0.55,snf2_colo829_vai_lifted|0/1|0.22</t>
  </si>
  <si>
    <t>HIP1 (Manual inspection added)</t>
  </si>
  <si>
    <t>COLO829_SOMATIC_SV14_DEL</t>
  </si>
  <si>
    <t>snf2_colo829_gsc_lifted|0/1|0.36,snf2_colo829_ont_lifted|0/1|0.26,
snf2_colo829_pbr_lifted|0/1|0.30,snf2_colo829_vai_lifted|0/1|0.26</t>
  </si>
  <si>
    <t>COLO829_SOMATIC_SV15_DEL</t>
  </si>
  <si>
    <t>snf2_colo829_gsc_lifted|0/1|0.31,snf2_colo829_ont_lifted|0/1|0.25,
snf2_colo829_pbr_lifted|0/1|0.50,snf2_colo829_vai_lifted|0/0|0.20</t>
  </si>
  <si>
    <t>COLO829_SOMATIC_SV16_DUP</t>
  </si>
  <si>
    <t>mtool_colo829_gsc_lifted|0/0|0.186,mtool_colo829_ont_lifted|0/0|0.106,
mtool_colo829_pbr_lifted|0/0|0.205,mtool_colo829_vai_lifted|0/0|0.14</t>
  </si>
  <si>
    <t>COLO829_SOMATIC_SV17_DUP</t>
  </si>
  <si>
    <t>snf2_colo829_gsc_lifted|0/1|0.34,snf2_colo829_ont_lifted|0/1|0.39,
snf2_colo829_pbr_lifted|0/1|0.35,snf2_colo829_vai_lifted|0/1|0.36</t>
  </si>
  <si>
    <t>COLO829_SOMATIC_SV18_DEL</t>
  </si>
  <si>
    <t>mtool_colo829_gsc_lifted|0/0|0.213,mtool_colo829_ont_lifted|0/1|0.256,
mtool_colo829_pbr_lifted|0/1|0.236,mtool_colo829_vai_lifted|0/1|0.256</t>
  </si>
  <si>
    <t>COLO829_SOMATIC_SV19_DEL</t>
  </si>
  <si>
    <t>snf2_colo829_gsc_lifted|0/1|0.55,snf2_colo829_ont_lifted|0/1|0.73,
snf2_colo829_pbr_lifted|0/1|0.70,snf2_colo829_vai_lifted|0/1|0.34</t>
  </si>
  <si>
    <t>COLO829_SOMATIC_SV20_INV</t>
  </si>
  <si>
    <t>snf2_colo829_gsc_lifted|0/1|0.38,snf2_colo829_ont_lifted|0/1|0.38,
snf2_colo829_pbr_lifted|0/1|0.34,snf2_colo829_vai_lifted|0/1|0.35</t>
  </si>
  <si>
    <t>COLO829_SOMATIC_SV21_DEL</t>
  </si>
  <si>
    <t>snf2_colo829_gsc_lifted|0/1|0.27,snf2_colo829_ont_lifted|0/1|0.27,
snf2_colo829_pbr_lifted|0/1|0.55,snf2_colo829_vai_lifted|0/1|0.26</t>
  </si>
  <si>
    <t>COLO829_SOMATIC_SV22_BND</t>
  </si>
  <si>
    <t>snf2_colo829_gsc_lifted|0/1|0.55,snf2_colo829_ont_lifted|0/1|0.63,
snf2_colo829_pbr_lifted|1/1|0.81,snf2_colo829_vai_lifted|0/1|0.61</t>
  </si>
  <si>
    <t>COLO829_SOMATIC_SV23_DEL</t>
  </si>
  <si>
    <t>mtool_colo829_ont_lifted|1/1|1.0,mtool_colo829_vai_lifted|1/1|0.818</t>
  </si>
  <si>
    <t>PTPRN2</t>
  </si>
  <si>
    <t>COLO829_SOMATIC_SV24_DUP</t>
  </si>
  <si>
    <t>mtool_colo829_gsc_lifted|0/0|0.165,mtool_colo829_ont_lifted|0/0|0.111,
mtool_colo829_vai_lifted|0/0|0.12</t>
  </si>
  <si>
    <t>COLO829_SOMATIC_SV25_INV</t>
  </si>
  <si>
    <t>mtool_colo829_gsc_lifted|0/1|0.467,mtool_colo829_ont_lifted|0/1|0.5,
mtool_colo829_pbr_lifted|0/1|0.442,mtool_colo829_vai_lifted|0/1|0.419</t>
  </si>
  <si>
    <t>COLO829_SOMATIC_SV26_INV</t>
  </si>
  <si>
    <t>mtool_colo829_gsc_lifted|0/1|0.297,mtool_colo829_ont_lifted|0/1|0.327,
mtool_colo829_pbr_lifted|0/1|0.312,mtool_colo829_vai_lifted|0/1|0.339</t>
  </si>
  <si>
    <t>COLO829_SOMATIC_SV27_DEL</t>
  </si>
  <si>
    <t>snf2_colo829_gsc_lifted|0/1|0.50,snf2_colo829_ont_lifted|1/1|1.00,
snf2_colo829_pbr_lifted|1/1|0.81,snf2_colo829_vai_lifted|1/1|1.00</t>
  </si>
  <si>
    <t>COLO829_SOMATIC_SV28_BND</t>
  </si>
  <si>
    <t>snf2_colo829_gsc_lifted|0/1|0.37,snf2_colo829_ont_lifted|0/1|0.33,
snf2_colo829_pbr_lifted|0/1|0.26,snf2_colo829_vai_lifted|0/1|0.25</t>
  </si>
  <si>
    <t>COLO829_SOMATIC_SV29_BND</t>
  </si>
  <si>
    <t>snf2_colo829_gsc_lifted|0/0|0.10,snf2_colo829_ont_lifted|0/0|0.15,
snf2_colo829_pbr_lifted|0/1|0.25,snf2_colo829_vai_lifted|0/0|0.21</t>
  </si>
  <si>
    <t>ITIH5 (Manual inspection added)</t>
  </si>
  <si>
    <t>COLO829_SOMATIC_SV31_DEL</t>
  </si>
  <si>
    <t>mtool_colo829_gsc_lifted|1/1|1.0,mtool_colo829_ont_lifted|1/1|0.8,
mtool_colo829_pbr_lifted|1/1|1.0,mtool_colo829_vai_lifted|1/1|1.0</t>
  </si>
  <si>
    <t>COLO829_SOMATIC_SV32_DEL</t>
  </si>
  <si>
    <t>snf2_colo829_gsc_lifted|0/1|0.53,snf2_colo829_ont_lifted|1/1|0.79,
snf2_colo829_pbr_lifted|0/1|0.58,snf2_colo829_vai_lifted|0/1|0.76</t>
  </si>
  <si>
    <t>COLO829_SOMATIC_SV33_INS</t>
  </si>
  <si>
    <t>mtool_colo829_gsc_lifted|0/1|0.724,mtool_colo829_ont_lifted|0/1|0.62,
mtool_colo829_pbr_lifted|0/1|0.645,mtool_colo829_vai_lifted|0/1|0.725</t>
  </si>
  <si>
    <t>COLO829_SOMATIC_SV34_INS</t>
  </si>
  <si>
    <t>mtool_colo829_gsc_lifted|1/1|1.0,mtool_colo829_ont_lifted|1/1|0.966,
mtool_colo829_pbr_lifted|1/1|1.0,mtool_colo829_vai_lifted|1/1|1.0</t>
  </si>
  <si>
    <t>Manual inspection added</t>
  </si>
  <si>
    <t>COLO829_SOMATIC_SV35_INS</t>
  </si>
  <si>
    <t>mtool_colo829_gsc_lifted|1/1|1.0,mtool_colo829_ont_lifted|1/1|0.981,
mtool_colo829_pbr_lifted|1/1|1.0,mtool_colo829_vai_lifted|1/1|1.0</t>
  </si>
  <si>
    <t>COLO829_SOMATIC_SV36_DEL</t>
  </si>
  <si>
    <t>snf2_colo829_gsc_lifted|1/1|1.00,snf2_colo829_ont_lifted|1/1|1.00,
snf2_colo829_pbr_lifted|1/1|1.00,snf2_colo829_vai_lifted|1/1|1.00</t>
  </si>
  <si>
    <t>COLO829_SOMATIC_SV37_INS</t>
  </si>
  <si>
    <t>mtool_colo829_gsc_lifted|0/0|0.175,
mtool_colo829_pbr_lifted|0/1|0.222</t>
  </si>
  <si>
    <t>COLO829_SOMATIC_SV38_INV</t>
  </si>
  <si>
    <t>mtool_colo829_pbr_lifted|0/0|0.185,mtool_colo829_vai_lifted|0/0|0.125</t>
  </si>
  <si>
    <t>COLO829_SOMATIC_SV39_DEL</t>
  </si>
  <si>
    <t>mtool_colo829_gsc_lifted|0/0|0.164,mtool_colo829_ont_lifted|0/0|0.129,
mtool_colo829_pbr_lifted|0/0|0.152,mtool_colo829_vai_lifted|0/0|0.176</t>
  </si>
  <si>
    <t>COLO829_SOMATIC_SV40_INV</t>
  </si>
  <si>
    <t>snf2_colo829_gsc_lifted|0/1|0.30,snf2_colo829_ont_lifted|0/1|0.39,
snf2_colo829_pbr_lifted|0/1|0.36,snf2_colo829_vai_lifted|0/1|0.27</t>
  </si>
  <si>
    <t>MKRN3, MAGEL2, NDN</t>
  </si>
  <si>
    <t>Lung cancer</t>
  </si>
  <si>
    <t>COLO829_SOMATIC_SV41_DUP</t>
  </si>
  <si>
    <t>snf2_colo829_gsc_lifted|0/1|0.44,snf2_colo829_ont_lifted|0/0|0.11,
snf2_colo829_pbr_lifted|0/1|0.43,snf2_colo829_vai_lifted|0/0|0.16</t>
  </si>
  <si>
    <t>COLO829_SOMATIC_SV42_DEL</t>
  </si>
  <si>
    <t>COLO829_SOMATIC_SV43_DEL</t>
  </si>
  <si>
    <t>snf2_colo829_gsc_lifted|0/1|0.65,snf2_colo829_ont_lifted|1/1|1.00,
snf2_colo829_pbr_lifted|1/1|0.79,snf2_colo829_vai_lifted|1/1|1.00</t>
  </si>
  <si>
    <t>COLO829_SOMATIC_SV44_DEL</t>
  </si>
  <si>
    <t>mtool_colo829_gsc_lifted|0/0|0.208,mtool_colo829_ont_lifted|0/1|0.261,
mtool_colo829_pbr_lifted|0/0|0.214,mtool_colo829_vai_lifted|0/0|0.185</t>
  </si>
  <si>
    <t>COLO829_SOMATIC_SV45_BND</t>
  </si>
  <si>
    <t>snf2_colo829_gsc_lifted|0/1|0.29,snf2_colo829_ont_lifted|0/1|0.32,
snf2_colo829_pbr_lifted|0/0|0.17,snf2_colo829_vai_lifted|0/1|0.24</t>
  </si>
  <si>
    <t>COLO829_SOMATIC_SV46_DEL</t>
  </si>
  <si>
    <t>mtool_colo829_gsc_lifted|0/1|0.5,mtool_colo829_ont_lifted|0/1|0.479,
mtool_colo829_pbr_lifted|0/1|0.459,mtool_colo829_vai_lifted|0/1|0.492</t>
  </si>
  <si>
    <t>COLO829_SOMATIC_SV47_DEL</t>
  </si>
  <si>
    <t>snf2_colo829_gsc_lifted|0/1|0.28,snf2_colo829_ont_lifted|0/1|0.27,
snf2_colo829_pbr_lifted|0/1|0.28,snf2_colo829_vai_lifted|0/1|0.33</t>
  </si>
  <si>
    <t>Cervical cancer</t>
  </si>
  <si>
    <t>COLO829_SOMATIC_SV48_DEL</t>
  </si>
  <si>
    <t>mtool_colo829_gsc_lifted|0/1|0.358,mtool_colo829_ont_lifted|0/1|0.233,
mtool_colo829_pbr_lifted|0/1|0.424,mtool_colo829_vai_lifted|0/1|0.278</t>
  </si>
  <si>
    <t>COLO829_SOMATIC_SV49_DEL</t>
  </si>
  <si>
    <t>snf2_colo829_gsc_lifted|0/1|0.27,snf2_colo829_ont_lifted|0/1|0.25,
snf2_colo829_pbr_lifted|0/0|0.20,snf2_colo829_vai_lifted|0/1|0.38</t>
  </si>
  <si>
    <t>Liver cancer</t>
  </si>
  <si>
    <t>COLO829_SOMATIC_SV50_DEL</t>
  </si>
  <si>
    <t>mtool_colo829_gsc_lifted|0/1|0.552,mtool_colo829_ont_lifted|0/1|0.7,
mtool_colo829_pbr_lifted|0/1|0.61,mtool_colo829_vai_lifted|0/1|0.559</t>
  </si>
  <si>
    <t>COLO829_SOMATIC_SV51_DEL</t>
  </si>
  <si>
    <t>snf2_colo829_gsc_lifted|1/1|0.90,snf2_colo829_ont_lifted|1/1|1.00,
snf2_colo829_pbr_lifted|1/1|1.00,snf2_colo829_vai_lifted|1/1|1.00</t>
  </si>
  <si>
    <t>COLO829_SOMATIC_SV52_DEL</t>
  </si>
  <si>
    <t>snf2_colo829_gsc_lifted|1/1|0.81,snf2_colo829_ont_lifted|0/1|0.65,
snf2_colo829_pbr_lifted|1/1|1.00,snf2_colo829_vai_lifted|0/1|0.70</t>
  </si>
  <si>
    <t>COLO829_SOMATIC_SV53_DEL</t>
  </si>
  <si>
    <t>COLO829_SOMATIC_SV54_DEL</t>
  </si>
  <si>
    <t>mtool_colo829_gsc_lifted|1/1|0.894,mtool_colo829_ont_lifted|1/1|0.915,
mtool_colo829_pbr_lifted|1/1|1.0,mtool_colo829_vai_lifted|1/1|0.938</t>
  </si>
  <si>
    <t>.</t>
  </si>
  <si>
    <t>Supplementary Table 10: COLO829-lifted benchamrk</t>
  </si>
  <si>
    <t>Lifted (T2T to GRCh38)</t>
  </si>
  <si>
    <t>COLO829_SOMATIC_SV_08_DEL</t>
  </si>
  <si>
    <t>COLO829_SOMATIC_SV_09_DUP</t>
  </si>
  <si>
    <t>COLO829_SOMATIC_SV_10_INS</t>
  </si>
  <si>
    <t>COLO829_SOMATIC_SV_11_DEL</t>
  </si>
  <si>
    <t>COLO829_SOMATIC_SV_13_INS</t>
  </si>
  <si>
    <t>-215242</t>
  </si>
  <si>
    <t>-102719</t>
  </si>
  <si>
    <t>-2927</t>
  </si>
  <si>
    <t>Supplementary Table 11: False Positive analysis COLO829-lifted</t>
  </si>
  <si>
    <t>cutesv_colo829_gsc_lifted|1/1|1.0
cutesv_colo829_ont_lifted|1/1|1.0
cutesv_colo829_pbr_lifted|1/1|1.0
cutesv_colo829_vai_lifted|1/1|1.0
nmsv_tumor_gsc_lifted|1/1|1.0
nmsv_tumor_ont_lifted|1/1|1.0
nmsv_tumor_pbr_lifted|1/1|1.0
nmsv_tumor_vai_lifted|1/1|1.0
serv_colo829_gsc_lifted|1/1|1.0
serv_colo829_ont_lifted|1/1|1.0
serv_colo829_pbr_lifted|1/1|1.0
serv_colo829_vai_lifted|1/1|1.0
snf2_colo829_gsc_lifted|1/1|1.0
snf2_colo829_ont_lifted|1/1|1.0
snf2_colo829_pbr_lifted|1/1|1.0
snf2_colo829_vai_lifted|1/1|1.0</t>
  </si>
  <si>
    <t>NOT FP</t>
  </si>
  <si>
    <t>other INS, different length in control</t>
  </si>
  <si>
    <t>snf2_colo829_gsc_lifted|0/1|0.34
snf2_colo829_ont_lifted|0/0|0.10
snf2_colo829_pbr_lifted|0/1|0.55
snf2_colo829_vai_lifted|0/1|0.22</t>
  </si>
  <si>
    <t>Smaller SV in control (&lt;50bp)</t>
  </si>
  <si>
    <t>COLO829_SOMATIC_SV_23_DEL</t>
  </si>
  <si>
    <t>cutesv_colo829_ont_lifted|1/1|1.0
cutesv_colo829_vai_lifted|1/1|0.818
nmsv_tumor_ont_lifted|1/1|1.0
nmsv_tumor_vai_lifted|1/1|0.818
serv_colo829_ont_lifted|1/1|1.0
serv_colo829_vai_lifted|1/1|0.818
snf2_colo829_ont_lifted|1/1|1.0
snf2_colo829_vai_lifted|1/1|0.818</t>
  </si>
  <si>
    <t>Larger events in control</t>
  </si>
  <si>
    <t>COLO829_SOMATIC_SV_34_INS</t>
  </si>
  <si>
    <t>cutesv_colo829_gsc_lifted|1/1|1.0
cutesv_colo829_ont_lifted|1/1|0.966
cutesv_colo829_pbr_lifted|1/1|1.0
cutesv_colo829_vai_lifted|1/1|1.0
nmsv_tumor_gsc_lifted|1/1|1.0
nmsv_tumor_ont_lifted|1/1|0.966
nmsv_tumor_pbr_lifted|1/1|1.0
nmsv_tumor_vai_lifted|1/1|1.0
serv_colo829_gsc_lifted|1/1|1.0
serv_colo829_ont_lifted|1/1|0.966
serv_colo829_pbr_lifted|1/1|1.0
serv_colo829_vai_lifted|1/1|1.0
snf2_colo829_gsc_lifted|1/1|1.0
snf2_colo829_ont_lifted|1/1|0.966
snf2_colo829_pbr_lifted|1/1|1.0
snf2_colo829_vai_lifted|1/1|1.0</t>
  </si>
  <si>
    <t>Smaller SV in control</t>
  </si>
  <si>
    <t>COLO829_SOMATIC_SV_37_INS</t>
  </si>
  <si>
    <t>cutesv_colo829_gsc_lifted|0/0|0.175
cutesv_colo829_pbr_lifted|0/1|0.222
nmsv_tumor_gsc_lifted|0/0|0.175
nmsv_tumor_pbr_lifted|0/1|0.222
serv_colo829_gsc_lifted|0/0|0.175
serv_colo829_pbr_lifted|0/1|0.222
snf2_colo829_gsc_lifted|0/0|0.175
snf2_colo829_pbr_lifted|0/1|0.222</t>
  </si>
  <si>
    <t>cutesv_colo829_gsc_lifted|0/0|0.164
cutesv_colo829_ont_lifted|0/0|0.129
cutesv_colo829_pbr_lifted|0/0|0.152
cutesv_colo829_vai_lifted|0/0|0.176
nmsv_tumor_gsc_lifted|0/0|0.164
nmsv_tumor_ont_lifted|0/0|0.129
nmsv_tumor_pbr_lifted|0/0|0.152
nmsv_tumor_vai_lifted|0/0|0.176
serv_colo829_gsc_lifted|0/0|0.164
serv_colo829_ont_lifted|0/0|0.129
serv_colo829_pbr_lifted|0/0|0.152
serv_colo829_vai_lifted|0/0|0.176
snf2_colo829_gsc_lifted|0/0|0.164
snf2_colo829_ont_lifted|0/0|0.129
snf2_colo829_pbr_lifted|0/0|0.152
snf2_colo829_vai_lifted|0/0|0.176</t>
  </si>
  <si>
    <t>COLO829_SOMATIC_SV_45_BND</t>
  </si>
  <si>
    <t>snf2_colo829_gsc_lifted|0/1|0.29
snf2_colo829_ont_lifted|0/1|0.32
snf2_colo829_pbr_lifted|0/0|0.17
snf2_colo829_vai_lifted|0/1|0.24</t>
  </si>
  <si>
    <t>Supplementary Table 12: False Negative analysis COLO829-lifted</t>
  </si>
  <si>
    <t>Reason Sniffles2 missed</t>
  </si>
  <si>
    <t>GSC_COLO829_LFT (0/0 VAF=0%, NULL)
ONT_COLO829_LFT (0/0 VAF=0%, NULL)
PBR_COLO829_LFT (0/0 VAF=0%, NULL)
VAI_COLO829_LFT (0/0 VAF=0%, NULL)</t>
  </si>
  <si>
    <t>Force calling showed not enough evidence to support the call. IGV shows three reads supporting in two samples (VAF ~ 2%)</t>
  </si>
  <si>
    <t>GSC_COLO829_LFT | chr1:86871328-86871329 | chr10,35830199 | 0.0% | 0 | 59
ONT_COLO829_LFT | chr1:86871328-86871329 | chr10,35830199 | 2.35% | 2 | 85
PBR_COLO829_LFT | chr1:86871328-86871329 | chr10,35830199 | 0.0% | 0 | 70
VAI_COLO829_LFT | chr1:86871328-86871329 | chr10,35830199 | 1.61% | 1 | 62</t>
  </si>
  <si>
    <t>Force calling showed not enough evidence to support the call. IGV shows two samples suporting the event with &gt; 5 reads, but VAF 2-6%, two samples have none</t>
  </si>
  <si>
    <t>GSC_COLO829_LFT | chr3:25359111-25359112 | chr12,72273112 | 0.0% | 0 | 630
ONT_COLO829_LFT | chr3:25359111-25359112 | chr12,72273112 | 6.23% | 49 | 787
PBR_COLO829_LFT | chr3:25359111-25359112 | chr12,72273112 | 0.0% | 0 | 536
VAI_COLO829_LFT | chr3:25359111-25359112 | chr12,72273112 | 1.74% | 8 | 460</t>
  </si>
  <si>
    <t>Force calling showed not enough evidence to support the call. IGV shows two samples suporting the event with &gt; 5 reads, but VAF 3-4%, two samples have none</t>
  </si>
  <si>
    <t>GSC_COLO829_LFT | chr3:25359568-25359569 | chr10,58717464 | 0.0% | 0 | 561
ONT_COLO829_LFT | chr3:25359568-25359569 | chr10,58717464 | 4.09% | 28 | 685
PBR_COLO829_LFT | chr3:25359568-25359569 | chr10,58717464 | 0.0% | 0 | 482
VAI_COLO829_LFT | chr3:25359568-25359569 | chr10,58717464 | 2.85% | 12 | 421</t>
  </si>
  <si>
    <t>Force calling showed not enough evidence to support the call. IGV shows four samples suporting the event with &gt; 5 reads, but VAF 3-14%, two samples have none</t>
  </si>
  <si>
    <t>GSC_COLO829_LFT | chr3:26390427-26390428 | chr6,26193813 | 3.16% | 8 | 253
ONT_COLO829_LFT | chr3:26390427-26390428 | chr6,26193813 | 14.32% | 58 | 405
PBR_COLO829_LFT | chr3:26390427-26390428 | chr6,26193813 | 5.49% | 15 | 273
VAI_COLO829_LFT | chr3:26390427-26390428 | chr6,26193813 | 5.06% | 12 | 237</t>
  </si>
  <si>
    <t>GSC_COLO829_LFT (0/0 VAF=1.02%)
ONT_COLO829_LFT (NULL)
PBR_COLO829_LFT (NULL)
VAI_COLO829_LFT (0/0 VAF=2.99%)</t>
  </si>
  <si>
    <t>Force calling showed not enough evidence to support the call. Both filtered by COV_CHANGE</t>
  </si>
  <si>
    <t>Force calling showed no evidence of the SV
Identified a DUP</t>
  </si>
  <si>
    <t>GSC_COLO829_LFT | chr6:138452922-138452923 | chr15,23472019 | 0.0% | 0 | 152
ONT_COLO829_LFT | chr6:138452922-138452923 | chr15,23472019 | 0.0% | 0 | 157
PBR_COLO829_LFT | chr6:138452922-138452923 | chr15,23472019 | 0.0% | 0 | 118
VAI_COLO829_LFT | chr6:138452922-138452923 | chr15,23472019 | 0.0% | 0 | 107</t>
  </si>
  <si>
    <t>GSC_COLO829_LFT | chr6:138453044-138453045 | chr15,23467470 | 0.0% | 0 | 152
ONT_COLO829_LFT | chr6:138453044-138453045 | chr15,23467470 | 0.0% | 0 | 156
PBR_COLO829_LFT | chr6:138453044-138453045 | chr15,23467470 | 0.0% | 0 | 118
VAI_COLO829_LFT | chr6:138453044-138453045 | chr15,23467470 | 0.0% | 0 | 106</t>
  </si>
  <si>
    <t>GSC_COLO829_LFT (0/0 VAF=3.41%)
ONT_COLO829_LFT (0/0 VAF=2.46%)
PBR_COLO829_LFT (0/0 VAF=2.80%)
VAI_COLO829_LFT (0/0 VAF=5.88%)</t>
  </si>
  <si>
    <t>Force calling showed not enough evidence to support the call. VAF too low to be considered (VAF 2-6%). Additionally, SUPPORT_MIN filter removed the call</t>
  </si>
  <si>
    <t>GSC_COLO829_LFT (0/1 VAF=26.09%)
ONT_COLO829_LFT (0/0 VAF=8.99%)
PBR_COLO829_LFT (0/0 VAF=10.61%)
VAI_COLO829_LFT (0/0 VAF=1.72%)</t>
  </si>
  <si>
    <t>Sniffles called a one SV with VAF &lt; 10% threshold</t>
  </si>
  <si>
    <t>GSC_COLO829_LFT (NULL)
ONT_COLO829_LFT (0/0 VAF=4.92%)
PBR_COLO829_LFT (NULL)
VAI_COLO829_LFT (NULL)</t>
  </si>
  <si>
    <t>GSC_COLO829_LFT (0/0 VAF=3.64%)
ONT_COLO829_LFT (0/0 VAF=1.92%)
PBR_COLO829_LFT (NULL)
VAI_COLO829_LFT (0/0 VAF=15.79%)</t>
  </si>
  <si>
    <t>Force calling showed no evidence to support the SV. Two samples show no evidence of the SV.</t>
  </si>
  <si>
    <t>GSC_COLO829_LFT | chr10:58717662-58717663 | chr12,72273295 | 0.0% | 0 | 86
ONT_COLO829_LFT | chr10:58717662-58717663 | chr12,72273295 | 15.64% | 28 | 179
PBR_COLO829_LFT | chr10:58717662-58717663 | chr12,72273295 | 0.0% | 0 | 41
VAI_COLO829_LFT | chr10:58717662-58717663 | chr12,72273295 | 10.64% | 10 | 94</t>
  </si>
  <si>
    <t>GSC_COLO829_LFT (0/0 VAF=13.16%)
ONT_COLO829_LFT (0/0 VAF=7.27%)
PBR_COLO829_LFT (0/0 VAF=8.16%)
VAI_COLO829_LFT (0/0 VAF=11.90%)</t>
  </si>
  <si>
    <t>GSC_COLO829_LFT (NULL)
ONT_COLO829_LFT (NULL)
PBR_COLO829_LFT (NULL)
VAI_COLO829_LFT (0/0 VAF=1.52%)</t>
  </si>
  <si>
    <t>Force calling showed not enough evidence to support the SV. VAF too low to be considered (VAF ~2%) in one sample an no evidence in three samples.</t>
  </si>
  <si>
    <t>Force calling showed no  evidence to support the SV. VAF too low to be considered (VAF 2-4%) in two sample an no evidence in two samples.</t>
  </si>
  <si>
    <t>GSC_COLO829_LFT | chr15:23461732-23461733 | chr20,38646024 | 0.0% | 0 | 166
ONT_COLO829_LFT | chr15:23461732-23461733 | chr20,38646024 | 4.26% | 10 | 235
PBR_COLO829_LFT | chr15:23461732-23461733 | chr20,38646024 | 0.0% | 0 | 122
VAI_COLO829_LFT | chr15:23461732-23461733 | chr20,38646024 | 2.29% | 3 | 131</t>
  </si>
  <si>
    <t>Supplementary Table 13A: POG044 liftover</t>
  </si>
  <si>
    <t>Supplementary Table 13B: POG044 GRCh38</t>
  </si>
  <si>
    <t>Somatic SVs</t>
  </si>
  <si>
    <t>CANDIDATES</t>
  </si>
  <si>
    <t>PROPORTION SOMATIC</t>
  </si>
  <si>
    <t>Supplementary Table 13C: POG1022 liftover</t>
  </si>
  <si>
    <t>Supplementary Table 13D: POG1022 GRCh38</t>
  </si>
  <si>
    <t>Supplementary Table 13E: POG846 liftover</t>
  </si>
  <si>
    <t>Supplementary Table 13F: POG846  GRCh38</t>
  </si>
  <si>
    <t>CANDIDATES*</t>
  </si>
  <si>
    <t>*Candidates for the POG846 liftover and POG846 GRCh38 only include SVs that overlap with coding genes due to the large number of events: 2532 candidates in the liftover and 2538 in GRCh38</t>
  </si>
  <si>
    <t>Supplementary Table 14: POG044 cancer-somatic SV calls</t>
  </si>
  <si>
    <t>POG044 liftover</t>
  </si>
  <si>
    <t>GT</t>
  </si>
  <si>
    <t>VAF</t>
  </si>
  <si>
    <t>DR</t>
  </si>
  <si>
    <t>DV</t>
  </si>
  <si>
    <t>DR+DV</t>
  </si>
  <si>
    <t>MAVIS ANNOT</t>
  </si>
  <si>
    <t>IGV manual curation</t>
  </si>
  <si>
    <t>N]chrX:2227331]</t>
  </si>
  <si>
    <t>POG044_SV_BND_001</t>
  </si>
  <si>
    <t>0/1</t>
  </si>
  <si>
    <t>MORN1 (33742100) linked to cancer</t>
  </si>
  <si>
    <t>POG044_SV_INS_002</t>
  </si>
  <si>
    <t>1/1</t>
  </si>
  <si>
    <t>POG044_SV_INS_003</t>
  </si>
  <si>
    <t>TTC34 (35256949) linked to cancer</t>
  </si>
  <si>
    <t>Not somatic</t>
  </si>
  <si>
    <t>POG044_SV_INS_004</t>
  </si>
  <si>
    <t>POG044_SV_DEL_005</t>
  </si>
  <si>
    <t>AMY2A (20428766) tumor suppresor</t>
  </si>
  <si>
    <t>POG044_SV_INS_006</t>
  </si>
  <si>
    <t>POG044_SV_DEL_007</t>
  </si>
  <si>
    <t>NBPF20 (34373451) linked to lung cancer</t>
  </si>
  <si>
    <t>POG044_SV_DEL_008</t>
  </si>
  <si>
    <t>POG044_SV_DEL_009</t>
  </si>
  <si>
    <t>POG044_SV_INS_010</t>
  </si>
  <si>
    <t>POG044_SV_DEL_011</t>
  </si>
  <si>
    <t>POG044_SV_DEL_012</t>
  </si>
  <si>
    <t>POG044_SV_INS_013</t>
  </si>
  <si>
    <t>POG044_SV_INV_014</t>
  </si>
  <si>
    <t>EIPR1 (9403053):tumor-suppressor</t>
  </si>
  <si>
    <t>POG044_SV_INS_015</t>
  </si>
  <si>
    <t>DYSF: None</t>
  </si>
  <si>
    <t>POG044_SV_DEL_016</t>
  </si>
  <si>
    <t>POG044_SV_DEL_017</t>
  </si>
  <si>
    <t>POG044_SV_INS_018</t>
  </si>
  <si>
    <t>POG044_SV_INS_019</t>
  </si>
  <si>
    <t>LCT: None</t>
  </si>
  <si>
    <t>POG044_SV_INS_020</t>
  </si>
  <si>
    <t>POG044_SV_DEL_021</t>
  </si>
  <si>
    <t>N]chr9:25109605]</t>
  </si>
  <si>
    <t>POG044_SV_BND_022</t>
  </si>
  <si>
    <t>POG044_SV_DEL_023</t>
  </si>
  <si>
    <t>POG044_SV_INS_024</t>
  </si>
  <si>
    <t>POG044_SV_INS_025</t>
  </si>
  <si>
    <t>POG044_SV_INS_026</t>
  </si>
  <si>
    <t>Size difference</t>
  </si>
  <si>
    <t>POG044_SV_INS_027</t>
  </si>
  <si>
    <t>DCLK2: None</t>
  </si>
  <si>
    <t>POG044_SV_INS_028</t>
  </si>
  <si>
    <t>POG044_SV_INS_029</t>
  </si>
  <si>
    <t>TRIO: None</t>
  </si>
  <si>
    <t>POG044_SV_INS_030</t>
  </si>
  <si>
    <t>POG044_SV_INS_031</t>
  </si>
  <si>
    <t>POG044_SV_INS_032</t>
  </si>
  <si>
    <t>GFPT2 (31685298) linked to cancer migration</t>
  </si>
  <si>
    <t>POG044_SV_DEL_033</t>
  </si>
  <si>
    <t>POG044_SV_INS_034</t>
  </si>
  <si>
    <t>HLA-DRB1: immune system</t>
  </si>
  <si>
    <t>POG044_SV_INS_035</t>
  </si>
  <si>
    <t>CASP8AP2</t>
  </si>
  <si>
    <t>POG044_SV_DEL_036</t>
  </si>
  <si>
    <t>SMOC2 (34230168) prognosis marker</t>
  </si>
  <si>
    <t>POG044_SV_INS_037</t>
  </si>
  <si>
    <t>POG044_SV_INS_038</t>
  </si>
  <si>
    <t>FAM120B: None</t>
  </si>
  <si>
    <t>POG044_SV_INS_039</t>
  </si>
  <si>
    <t>Further investigation</t>
  </si>
  <si>
    <t>POG044_SV_INS_040</t>
  </si>
  <si>
    <t>POG044_SV_INS_041</t>
  </si>
  <si>
    <t>POG044_SV_DEL_042</t>
  </si>
  <si>
    <t>POG044_SV_INS_043</t>
  </si>
  <si>
    <t>POG044_SV_DEL_044</t>
  </si>
  <si>
    <t>POG044_SV_DEL_045</t>
  </si>
  <si>
    <t>PAXIP1 (28475402) cancer prognosis</t>
  </si>
  <si>
    <t>POG044_SV_INS_046</t>
  </si>
  <si>
    <t>POG044_SV_DEL_047</t>
  </si>
  <si>
    <t>POG044_SV_DEL_048</t>
  </si>
  <si>
    <t>POG044_SV_DEL_049</t>
  </si>
  <si>
    <t>POG044_SV_INS_050</t>
  </si>
  <si>
    <t>FAM85B</t>
  </si>
  <si>
    <t>POG044_SV_INV_051</t>
  </si>
  <si>
    <t>EXTL3 (36181793) motility</t>
  </si>
  <si>
    <t>N[chr10:123342306[</t>
  </si>
  <si>
    <t>POG044_SV_BND_052</t>
  </si>
  <si>
    <t>N]chr10:123347072]</t>
  </si>
  <si>
    <t>POG044_SV_BND_053</t>
  </si>
  <si>
    <t>POG044_SV_DEL_054</t>
  </si>
  <si>
    <t>CSPP1 (32495924) metastasis</t>
  </si>
  <si>
    <t>POG044_SV_INS_055</t>
  </si>
  <si>
    <t>POG044_SV_INS_056</t>
  </si>
  <si>
    <t>POG044_SV_INS_057</t>
  </si>
  <si>
    <t>POG044_SV_DEL_058</t>
  </si>
  <si>
    <t>POG044_SV_INS_059</t>
  </si>
  <si>
    <t>N]chr3:120351295]</t>
  </si>
  <si>
    <t>POG044_SV_BND_060</t>
  </si>
  <si>
    <t>POG044_SV_DUP_061</t>
  </si>
  <si>
    <t>POG044_SV_DEL_062</t>
  </si>
  <si>
    <t>POG044_SV_INS_063</t>
  </si>
  <si>
    <t>POG044_SV_DEL_064</t>
  </si>
  <si>
    <t>POG044_SV_INS_065</t>
  </si>
  <si>
    <t>POG044_SV_INS_066</t>
  </si>
  <si>
    <t>POG044_SV_DEL_067</t>
  </si>
  <si>
    <t>POG044_SV_INS_068</t>
  </si>
  <si>
    <t>POG044_SV_DEL_069</t>
  </si>
  <si>
    <t>POG044_SV_INS_070</t>
  </si>
  <si>
    <t>POG044_SV_INS_071</t>
  </si>
  <si>
    <t>POG044_SV_INS_072</t>
  </si>
  <si>
    <t>POG044_SV_INS_073</t>
  </si>
  <si>
    <t>POG044_SV_INS_074</t>
  </si>
  <si>
    <t>N[chr11:64489844[</t>
  </si>
  <si>
    <t>POG044_SV_BND_075</t>
  </si>
  <si>
    <t>N]chr17:18139821]</t>
  </si>
  <si>
    <t>POG044_SV_BND_076</t>
  </si>
  <si>
    <t>MYO15A: None</t>
  </si>
  <si>
    <t>POG044_SV_DEL_077</t>
  </si>
  <si>
    <t>POG044_SV_INS_078</t>
  </si>
  <si>
    <t>POG044_SV_DEL_079</t>
  </si>
  <si>
    <t>POG044_SV_DEL_080</t>
  </si>
  <si>
    <t>PRKG1 (36653376) migration</t>
  </si>
  <si>
    <t>POG044_SV_INS_081</t>
  </si>
  <si>
    <t>N]chr8:28644805]</t>
  </si>
  <si>
    <t>POG044_SV_BND_082</t>
  </si>
  <si>
    <t>POG044_SV_INS_083</t>
  </si>
  <si>
    <t>POG044_SV_DEL_084</t>
  </si>
  <si>
    <t>POG044_SV_INS_085</t>
  </si>
  <si>
    <t>ATP5L: None</t>
  </si>
  <si>
    <t>POG044_SV_INS_086</t>
  </si>
  <si>
    <t>LRRC23: None</t>
  </si>
  <si>
    <t>POG044_SV_DEL_087</t>
  </si>
  <si>
    <t>POG044_SV_DEL_088</t>
  </si>
  <si>
    <t>C12orf56: None</t>
  </si>
  <si>
    <t>POG044_SV_DEL_089</t>
  </si>
  <si>
    <t>SPATA13: None</t>
  </si>
  <si>
    <t>POG044_SV_INS_090</t>
  </si>
  <si>
    <t>POG044_SV_INS_091</t>
  </si>
  <si>
    <t>POG044_SV_DEL_092</t>
  </si>
  <si>
    <t>POG044_SV_DEL_093</t>
  </si>
  <si>
    <t>POG044_SV_INS_094</t>
  </si>
  <si>
    <t>POG044_SV_DEL_095</t>
  </si>
  <si>
    <t>POG044_SV_INS_096</t>
  </si>
  <si>
    <t>IGHG1 (36404682):cell growth</t>
  </si>
  <si>
    <t>POG044_SV_INS_097</t>
  </si>
  <si>
    <t>POG044_SV_INS_098</t>
  </si>
  <si>
    <t>POG044_SV_INS_099</t>
  </si>
  <si>
    <t>POG044_SV_DEL_100</t>
  </si>
  <si>
    <t>POG044_SV_DEL_101</t>
  </si>
  <si>
    <t>POG044_SV_INS_102</t>
  </si>
  <si>
    <t>POG044_SV_INS_103</t>
  </si>
  <si>
    <t>NUTM1: None</t>
  </si>
  <si>
    <t>POG044_SV_DEL_104</t>
  </si>
  <si>
    <t>POG044_SV_INS_105</t>
  </si>
  <si>
    <t>POG044_SV_INS_106</t>
  </si>
  <si>
    <t>POG044_SV_INS_107</t>
  </si>
  <si>
    <t>RAB11FIP3 (28215104) linked to breast cancer</t>
  </si>
  <si>
    <t>POG044_SV_DEL_108</t>
  </si>
  <si>
    <t>FLYWCH1 (30097457) linked to colorectal cancer</t>
  </si>
  <si>
    <t>POG044_SV_INS_109</t>
  </si>
  <si>
    <t>POG044_SV_INS_110</t>
  </si>
  <si>
    <t>POG044_SV_INS_111</t>
  </si>
  <si>
    <t>POG044_SV_INS_112</t>
  </si>
  <si>
    <t>Wrong AF</t>
  </si>
  <si>
    <t>POG044_SV_INS_113</t>
  </si>
  <si>
    <t>POG044_SV_INS_114</t>
  </si>
  <si>
    <t>POG044_SV_INS_115</t>
  </si>
  <si>
    <t>N]chr9:128022309]</t>
  </si>
  <si>
    <t>POG044_SV_BND_116</t>
  </si>
  <si>
    <t>POG044_SV_DEL_117</t>
  </si>
  <si>
    <t>POG044_SV_INS_118</t>
  </si>
  <si>
    <t>POG044_SV_DEL_119</t>
  </si>
  <si>
    <t>POG044_SV_INS_120</t>
  </si>
  <si>
    <t>POG044_SV_DEL_121</t>
  </si>
  <si>
    <t>POG044_SV_INS_122</t>
  </si>
  <si>
    <t>POG044_SV_INV_123</t>
  </si>
  <si>
    <t>POG044_SV_INS_124</t>
  </si>
  <si>
    <t>SHC2: None</t>
  </si>
  <si>
    <t>POG044_SV_INS_125</t>
  </si>
  <si>
    <t>FCGBP (35936008) immunity</t>
  </si>
  <si>
    <t>POG044_SV_INS_126</t>
  </si>
  <si>
    <t>POG044_SV_INS_127</t>
  </si>
  <si>
    <t>POG044_SV_DEL_128</t>
  </si>
  <si>
    <t>POG044_SV_INS_129</t>
  </si>
  <si>
    <t>POG044_SV_INS_130</t>
  </si>
  <si>
    <t>TMEM50B: None</t>
  </si>
  <si>
    <t>POG044_SV_INV_131</t>
  </si>
  <si>
    <t>SH3BGR: None</t>
  </si>
  <si>
    <t>POG044_SV_INS_132</t>
  </si>
  <si>
    <t>COL18A1: Tumor growth</t>
  </si>
  <si>
    <t>POG044_SV_INS_133</t>
  </si>
  <si>
    <t>POG044_SV_INS_134</t>
  </si>
  <si>
    <t>POG044_SV_DEL_135</t>
  </si>
  <si>
    <t>POG044_SV_INS_136</t>
  </si>
  <si>
    <t>POG044_SV_DEL_137</t>
  </si>
  <si>
    <t>POG044_SV_INS_138</t>
  </si>
  <si>
    <t>POG044_SV_INS_139</t>
  </si>
  <si>
    <t>N]chr14:22636909]</t>
  </si>
  <si>
    <t>POG044_SV_BND_140</t>
  </si>
  <si>
    <t>POG044_SV_INS_141</t>
  </si>
  <si>
    <t>MAVIS filtered/collapsed</t>
  </si>
  <si>
    <t>POG044_SV_INS_142</t>
  </si>
  <si>
    <t>POG044_SV_DEL_143</t>
  </si>
  <si>
    <t>POG044_SV_DEL_144</t>
  </si>
  <si>
    <t>POG044_SV_DEL_145</t>
  </si>
  <si>
    <t>POG044_SV_INS_146</t>
  </si>
  <si>
    <t>POG044_SV_DEL_147</t>
  </si>
  <si>
    <t>POG044_SV_DEL_148</t>
  </si>
  <si>
    <t>POG044_SV_INS_149</t>
  </si>
  <si>
    <t>POG044_SV_INS_150</t>
  </si>
  <si>
    <t>POG044_SV_DEL_151</t>
  </si>
  <si>
    <t>POG044_SV_DEL_152</t>
  </si>
  <si>
    <t>POG044_SV_DEL_153</t>
  </si>
  <si>
    <t>POG044_SV_DEL_154</t>
  </si>
  <si>
    <t>POG044_SV_DEL_155</t>
  </si>
  <si>
    <t>POG044_SV_DEL_156</t>
  </si>
  <si>
    <t>POG044_SV_DEL_157</t>
  </si>
  <si>
    <t>POG044_SV_DEL_158</t>
  </si>
  <si>
    <t>POG044_SV_INS_159</t>
  </si>
  <si>
    <t>POG044_SV_DEL_160</t>
  </si>
  <si>
    <t>POG044_SV_INS_161</t>
  </si>
  <si>
    <t>POG044_SV_DEL_162</t>
  </si>
  <si>
    <t>POG044_SV_DEL_163</t>
  </si>
  <si>
    <t>POG044_SV_DEL_164</t>
  </si>
  <si>
    <t>POG044_SV_DEL_165</t>
  </si>
  <si>
    <t>N]chr20:26166818]</t>
  </si>
  <si>
    <t>POG044_SV_BND_166</t>
  </si>
  <si>
    <t>POG044_SV_DEL_167</t>
  </si>
  <si>
    <t>POG044_SV_DEL_168</t>
  </si>
  <si>
    <t>POG044_SV_DEL_169</t>
  </si>
  <si>
    <t>POG044_SV_DEL_170</t>
  </si>
  <si>
    <t>POG044_SV_INS_171</t>
  </si>
  <si>
    <t>POG044_SV_INS_172</t>
  </si>
  <si>
    <t>POG044_SV_DEL_173</t>
  </si>
  <si>
    <t>POG044_SV_DEL_174</t>
  </si>
  <si>
    <t>POG044_SV_DEL_175</t>
  </si>
  <si>
    <t>POG044_SV_DEL_176</t>
  </si>
  <si>
    <t>N]chr13:63063939]</t>
  </si>
  <si>
    <t>POG044_SV_BND_177</t>
  </si>
  <si>
    <t>POG044_SV_DEL_178</t>
  </si>
  <si>
    <t>POG044_SV_INS_179</t>
  </si>
  <si>
    <t>POG044_SV_DEL_180</t>
  </si>
  <si>
    <t>POG044_SV_DEL_181</t>
  </si>
  <si>
    <t>POG044_SV_INS_182</t>
  </si>
  <si>
    <t>POG044_SV_DEL_183</t>
  </si>
  <si>
    <t>POG044_SV_DEL_184</t>
  </si>
  <si>
    <t>POG044_SV_DEL_185</t>
  </si>
  <si>
    <t>POG044_SV_DEL_186</t>
  </si>
  <si>
    <t>POG044_SV_INS_187</t>
  </si>
  <si>
    <t>POG044_SV_DEL_188</t>
  </si>
  <si>
    <t>POG044_SV_INS_189</t>
  </si>
  <si>
    <t>POG044_SV_INS_190</t>
  </si>
  <si>
    <t>POG044_SV_DEL_191</t>
  </si>
  <si>
    <t>N[chrX:2775365[</t>
  </si>
  <si>
    <t>POG044_SV_BND_192</t>
  </si>
  <si>
    <t>POG044_SV_INS_193</t>
  </si>
  <si>
    <t>Supplementary Table 15: POG1022 cancer-somatic SV calls</t>
  </si>
  <si>
    <t>POG1022 liftover</t>
  </si>
  <si>
    <t>Notes IGV</t>
  </si>
  <si>
    <t>POG1022_SV_INS_001</t>
  </si>
  <si>
    <t>POG1022_SV_INS_002</t>
  </si>
  <si>
    <t>SCNN1D</t>
  </si>
  <si>
    <t>POG1022_SV_INS_003</t>
  </si>
  <si>
    <t>MORN1</t>
  </si>
  <si>
    <t>POG1022_SV_INS_004</t>
  </si>
  <si>
    <t>PUM1</t>
  </si>
  <si>
    <t>POG1022_SV_DEL_005</t>
  </si>
  <si>
    <t>POG1022_SV_INS_006</t>
  </si>
  <si>
    <t>POG1022_SV_INS_007</t>
  </si>
  <si>
    <t>POG1022_SV_DEL_008</t>
  </si>
  <si>
    <t>POG1022_SV_DEL_009</t>
  </si>
  <si>
    <t>SYT11</t>
  </si>
  <si>
    <t>POG1022_SV_INS_010</t>
  </si>
  <si>
    <t>LGR6</t>
  </si>
  <si>
    <t>POG1022_SV_INS_011</t>
  </si>
  <si>
    <t>HHAT</t>
  </si>
  <si>
    <t>POG1022_SV_INS_012</t>
  </si>
  <si>
    <t>ACTN2</t>
  </si>
  <si>
    <t>POG1022_SV_DEL_013</t>
  </si>
  <si>
    <t>POG1022_SV_DEL_014</t>
  </si>
  <si>
    <t>POG1022_SV_INS_015</t>
  </si>
  <si>
    <t>POG1022_SV_DEL_016</t>
  </si>
  <si>
    <t>POG1022_SV_DEL_017</t>
  </si>
  <si>
    <t>LRRTM4</t>
  </si>
  <si>
    <t>POG1022_SV_DEL_018</t>
  </si>
  <si>
    <t>POG1022_SV_INV_019</t>
  </si>
  <si>
    <t>IGKV3-11</t>
  </si>
  <si>
    <t>POG1022_SV_INS_020</t>
  </si>
  <si>
    <t>POG1022_SV_DEL_021</t>
  </si>
  <si>
    <t>ANKRD36</t>
  </si>
  <si>
    <t>POG1022_SV_INS_022</t>
  </si>
  <si>
    <t>POG1022_SV_INS_023</t>
  </si>
  <si>
    <t>POG1022_SV_INS_024</t>
  </si>
  <si>
    <t>TWIST2</t>
  </si>
  <si>
    <t>POG1022_SV_INS_025</t>
  </si>
  <si>
    <t>THAP4</t>
  </si>
  <si>
    <t>POG1022_SV_INS_026</t>
  </si>
  <si>
    <t>POG1022_SV_DEL_027</t>
  </si>
  <si>
    <t>FOXP1</t>
  </si>
  <si>
    <t>POG1022_SV_DEL_028</t>
  </si>
  <si>
    <t>POG1022_SV_DEL_029</t>
  </si>
  <si>
    <t>POG1022_SV_INS_030</t>
  </si>
  <si>
    <t>POG1022_SV_INS_031</t>
  </si>
  <si>
    <t>POG1022_SV_DEL_032</t>
  </si>
  <si>
    <t>FIP1L1</t>
  </si>
  <si>
    <t>POG1022_SV_DEL_033</t>
  </si>
  <si>
    <t>POG1022_SV_INS_034</t>
  </si>
  <si>
    <t>SLC10A7</t>
  </si>
  <si>
    <t>POG1022_SV_INS_035</t>
  </si>
  <si>
    <t>DCLK2</t>
  </si>
  <si>
    <t>POG1022_SV_INS_036</t>
  </si>
  <si>
    <t>POG1022_SV_INS_037</t>
  </si>
  <si>
    <t>POG1022_SV_INS_038</t>
  </si>
  <si>
    <t>POG1022_SV_DEL_039</t>
  </si>
  <si>
    <t>SLC12A7</t>
  </si>
  <si>
    <t>POG1022_SV_INS_040</t>
  </si>
  <si>
    <t>POG1022_SV_INS_041</t>
  </si>
  <si>
    <t>ADAMTS16</t>
  </si>
  <si>
    <t>POG1022_SV_INS_042</t>
  </si>
  <si>
    <t>POG1022_SV_DEL_043</t>
  </si>
  <si>
    <t>POG1022_SV_INS_044</t>
  </si>
  <si>
    <t>POG1022_SV_INS_045</t>
  </si>
  <si>
    <t>POG1022_SV_INS_046</t>
  </si>
  <si>
    <t>POG1022_SV_DEL_047</t>
  </si>
  <si>
    <t>BPHL</t>
  </si>
  <si>
    <t>POG1022_SV_INV_048</t>
  </si>
  <si>
    <t>DCDC2</t>
  </si>
  <si>
    <t>POG1022_SV_INV_049</t>
  </si>
  <si>
    <t>SLC17A3</t>
  </si>
  <si>
    <t>POG1022_SV_INS_050</t>
  </si>
  <si>
    <t>POG1022_SV_DEL_051</t>
  </si>
  <si>
    <t>POG1022_SV_INS_052</t>
  </si>
  <si>
    <t>POG1022_SV_INS_053</t>
  </si>
  <si>
    <t>FAM120B</t>
  </si>
  <si>
    <t>POG1022_SV_INS_054</t>
  </si>
  <si>
    <t>POG1022_SV_DEL_055</t>
  </si>
  <si>
    <t>POG1022_SV_DEL_056</t>
  </si>
  <si>
    <t>CD36</t>
  </si>
  <si>
    <t>POG1022_SV_INS_057</t>
  </si>
  <si>
    <t>POG1022_SV_INS_058</t>
  </si>
  <si>
    <t>POG1022_SV_INS_059</t>
  </si>
  <si>
    <t>POG1022_SV_INS_060</t>
  </si>
  <si>
    <t>POG1022_SV_DEL_061</t>
  </si>
  <si>
    <t>POG1022_SV_INS_062</t>
  </si>
  <si>
    <t>POG1022_SV_INS_063</t>
  </si>
  <si>
    <t>POG1022_SV_INS_064</t>
  </si>
  <si>
    <t>POG1022_SV_INS_065</t>
  </si>
  <si>
    <t>WDR60</t>
  </si>
  <si>
    <t>POG1022_SV_INS_066</t>
  </si>
  <si>
    <t>POG1022_SV_INS_067</t>
  </si>
  <si>
    <t>ARHGEF10</t>
  </si>
  <si>
    <t>POG1022_SV_INS_068</t>
  </si>
  <si>
    <t>POG1022_SV_DEL_069</t>
  </si>
  <si>
    <t>POG1022_SV_DEL_070</t>
  </si>
  <si>
    <t>POG1022_SV_INS_071</t>
  </si>
  <si>
    <t>TSNARE1</t>
  </si>
  <si>
    <t>POG1022_SV_INS_072</t>
  </si>
  <si>
    <t>POG1022_SV_INS_073</t>
  </si>
  <si>
    <t>POG1022_SV_DEL_074</t>
  </si>
  <si>
    <t>SLC24A2</t>
  </si>
  <si>
    <t>POG1022_SV_INS_075</t>
  </si>
  <si>
    <t>POG1022_SV_INS_076</t>
  </si>
  <si>
    <t>POG1022_SV_DEL_077</t>
  </si>
  <si>
    <t>POG1022_SV_INS_078</t>
  </si>
  <si>
    <t>SARDH</t>
  </si>
  <si>
    <t>POG1022_SV_INS_079</t>
  </si>
  <si>
    <t>POG1022_SV_INS_080</t>
  </si>
  <si>
    <t>DIP2C</t>
  </si>
  <si>
    <t>POG1022_SV_INS_081</t>
  </si>
  <si>
    <t>POG1022_SV_DEL_082</t>
  </si>
  <si>
    <t>POG1022_SV_INS_083</t>
  </si>
  <si>
    <t>POG1022_SV_INS_084</t>
  </si>
  <si>
    <t>LHPP</t>
  </si>
  <si>
    <t>POG1022_SV_DEL_085</t>
  </si>
  <si>
    <t>POG1022_SV_DEL_086</t>
  </si>
  <si>
    <t>POG1022_SV_INS_087</t>
  </si>
  <si>
    <t>POG1022_SV_INS_088</t>
  </si>
  <si>
    <t>POG1022_SV_DEL_089</t>
  </si>
  <si>
    <t>LMO1</t>
  </si>
  <si>
    <t>POG1022_SV_INS_090</t>
  </si>
  <si>
    <t>POG1022_SV_INS_091</t>
  </si>
  <si>
    <t>POG1022_SV_DEL_092</t>
  </si>
  <si>
    <t>POG1022_SV_DEL_093</t>
  </si>
  <si>
    <t>POG1022_SV_INS_094</t>
  </si>
  <si>
    <t>KDM2A</t>
  </si>
  <si>
    <t>POG1022_SV_DEL_095</t>
  </si>
  <si>
    <t>ETS1</t>
  </si>
  <si>
    <t>POG1022_SV_INS_096</t>
  </si>
  <si>
    <t>ANO2</t>
  </si>
  <si>
    <t>POG1022_SV_INS_097</t>
  </si>
  <si>
    <t>POG1022_SV_DEL_098</t>
  </si>
  <si>
    <t>RASSF8</t>
  </si>
  <si>
    <t>POG1022_SV_DEL_099</t>
  </si>
  <si>
    <t>ANAPC5</t>
  </si>
  <si>
    <t>POG1022_SV_INS_100</t>
  </si>
  <si>
    <t>NCOR2</t>
  </si>
  <si>
    <t>POG1022_SV_DEL_101</t>
  </si>
  <si>
    <t>POG1022_SV_DEL_102</t>
  </si>
  <si>
    <t>POG1022_SV_INV_103</t>
  </si>
  <si>
    <t>PIBF1</t>
  </si>
  <si>
    <t>POG1022_SV_DEL_104</t>
  </si>
  <si>
    <t>DIS3</t>
  </si>
  <si>
    <t>POG1022_SV_INS_105</t>
  </si>
  <si>
    <t>POG1022_SV_INS_106</t>
  </si>
  <si>
    <t>POG1022_SV_INS_107</t>
  </si>
  <si>
    <t>POG1022_SV_DEL_108</t>
  </si>
  <si>
    <t>POG1022_SV_DEL_109</t>
  </si>
  <si>
    <t>POG1022_SV_INS_110</t>
  </si>
  <si>
    <t>IGHG1</t>
  </si>
  <si>
    <t>POG1022_SV_INS_111</t>
  </si>
  <si>
    <t>POG1022_SV_DEL_112</t>
  </si>
  <si>
    <t>POG1022_SV_DEL_113</t>
  </si>
  <si>
    <t>POG1022_SV_DEL_114</t>
  </si>
  <si>
    <t>POG1022_SV_DEL_115</t>
  </si>
  <si>
    <t>POG1022_SV_INS_116</t>
  </si>
  <si>
    <t>POG1022_SV_DEL_117</t>
  </si>
  <si>
    <t>RASGRP1</t>
  </si>
  <si>
    <t>POG1022_SV_INS_118</t>
  </si>
  <si>
    <t>ARID3B</t>
  </si>
  <si>
    <t>POG1022_SV_DEL_119</t>
  </si>
  <si>
    <t>POG1022_SV_DEL_120</t>
  </si>
  <si>
    <t>POG1022_SV_INS_121</t>
  </si>
  <si>
    <t>POG1022_SV_INS_122</t>
  </si>
  <si>
    <t>LMF1</t>
  </si>
  <si>
    <t>POG1022_SV_INS_123</t>
  </si>
  <si>
    <t>MEIOB</t>
  </si>
  <si>
    <t>POG1022_SV_INS_124</t>
  </si>
  <si>
    <t>POG1022_SV_INS_125</t>
  </si>
  <si>
    <t>POG1022_SV_INS_126</t>
  </si>
  <si>
    <t>POG1022_SV_INS_127</t>
  </si>
  <si>
    <t>POG1022_SV_INS_128</t>
  </si>
  <si>
    <t>POG1022_SV_INS_129</t>
  </si>
  <si>
    <t>POG1022_SV_INS_130</t>
  </si>
  <si>
    <t>NXN</t>
  </si>
  <si>
    <t>POG1022_SV_INS_131</t>
  </si>
  <si>
    <t>POG1022_SV_INS_132</t>
  </si>
  <si>
    <t>POG1022_SV_DEL_133</t>
  </si>
  <si>
    <t>NCOR1</t>
  </si>
  <si>
    <t>POG1022_SV_DEL_134</t>
  </si>
  <si>
    <t>POG1022_SV_INS_135</t>
  </si>
  <si>
    <t>POG1022_SV_INS_136</t>
  </si>
  <si>
    <t>POG1022_SV_DEL_137</t>
  </si>
  <si>
    <t>POG1022_SV_DEL_138</t>
  </si>
  <si>
    <t>RPTOR</t>
  </si>
  <si>
    <t>POG1022_SV_INS_139</t>
  </si>
  <si>
    <t>POG1022_SV_DEL_140</t>
  </si>
  <si>
    <t>ARHGAP45</t>
  </si>
  <si>
    <t>POG1022_SV_DEL_141</t>
  </si>
  <si>
    <t>TCF3</t>
  </si>
  <si>
    <t>POG1022_SV_INS_142</t>
  </si>
  <si>
    <t>POG1022_SV_INS_143</t>
  </si>
  <si>
    <t>POG1022_SV_DEL_144</t>
  </si>
  <si>
    <t>CFAP61</t>
  </si>
  <si>
    <t>POG1022_SV_INS_145</t>
  </si>
  <si>
    <t>POG1022_SV_INS_146</t>
  </si>
  <si>
    <t>POG1022_SV_DEL_147</t>
  </si>
  <si>
    <t>POG1022_SV_DEL_148</t>
  </si>
  <si>
    <t>POG1022_SV_INS_149</t>
  </si>
  <si>
    <t>POG1022_SV_DEL_150</t>
  </si>
  <si>
    <t>PTGIS</t>
  </si>
  <si>
    <t>POG1022_SV_INS_151</t>
  </si>
  <si>
    <t>POG1022_SV_INS_152</t>
  </si>
  <si>
    <t>PKNOX1</t>
  </si>
  <si>
    <t>POG1022_SV_INS_153</t>
  </si>
  <si>
    <t>TRPM2</t>
  </si>
  <si>
    <t>POG1022_SV_INS_154</t>
  </si>
  <si>
    <t>POG1022_SV_INS_155</t>
  </si>
  <si>
    <t>PCBP3</t>
  </si>
  <si>
    <t>POG1022_SV_INS_156</t>
  </si>
  <si>
    <t>YBEY</t>
  </si>
  <si>
    <t>POG1022_SV_INS_157</t>
  </si>
  <si>
    <t>POG1022_SV_DEL_158</t>
  </si>
  <si>
    <t>POG1022_SV_INS_159</t>
  </si>
  <si>
    <t>POG1022_SV_DEL_160</t>
  </si>
  <si>
    <t>UBE2L3</t>
  </si>
  <si>
    <t>POG1022_SV_INS_161</t>
  </si>
  <si>
    <t>POG1022_SV_INS_162</t>
  </si>
  <si>
    <t>POG1022_SV_DEL_163</t>
  </si>
  <si>
    <t>POG1022_SV_DEL_164</t>
  </si>
  <si>
    <t>IGLV2-8</t>
  </si>
  <si>
    <t>POG1022_SV_DEL_165</t>
  </si>
  <si>
    <t>IGLL5</t>
  </si>
  <si>
    <t>[chrX:1159541[N</t>
  </si>
  <si>
    <t>POG1022_SV_BND_166</t>
  </si>
  <si>
    <t>BAIAP2L2</t>
  </si>
  <si>
    <t>N[chr19:50498033[</t>
  </si>
  <si>
    <t>POG1022_SV_BND_167</t>
  </si>
  <si>
    <t>POG1022_SV_INS_168</t>
  </si>
  <si>
    <t>MKL1</t>
  </si>
  <si>
    <t>POG1022_SV_INS_169</t>
  </si>
  <si>
    <t>POG1022_SV_INS_170</t>
  </si>
  <si>
    <t>POG1022_SV_DEL_171</t>
  </si>
  <si>
    <t>N[chr12:9474799[</t>
  </si>
  <si>
    <t>POG1022_SV_BND_172</t>
  </si>
  <si>
    <t>POG1022_SV_INV_173</t>
  </si>
  <si>
    <t>RBM10</t>
  </si>
  <si>
    <t>POG1022_SV_INV_174</t>
  </si>
  <si>
    <t>POG1022_SV_INS_175</t>
  </si>
  <si>
    <t>POG1022_SV_DEL_176</t>
  </si>
  <si>
    <t>POG1022_SV_DEL_177</t>
  </si>
  <si>
    <t>POG1022_SV_INS_178</t>
  </si>
  <si>
    <t>POG1022_SV_INS_179</t>
  </si>
  <si>
    <t>PCDH11Y</t>
  </si>
  <si>
    <t>POG1022_SV_DEL_180</t>
  </si>
  <si>
    <t>POG1022_SV_DEL_181</t>
  </si>
  <si>
    <t>POG1022_SV_INS_182</t>
  </si>
  <si>
    <t>POG1022_SV_INS_183</t>
  </si>
  <si>
    <t>POG1022_SV_DEL_184</t>
  </si>
  <si>
    <t>POG1022_SV_INS_185</t>
  </si>
  <si>
    <t>POG1022_SV_INS_186</t>
  </si>
  <si>
    <t>POG1022_SV_DEL_187</t>
  </si>
  <si>
    <t>POG1022_SV_DEL_188</t>
  </si>
  <si>
    <t>POG1022_SV_DEL_189</t>
  </si>
  <si>
    <t>POG1022_SV_DEL_190</t>
  </si>
  <si>
    <t>POG1022_SV_INS_191</t>
  </si>
  <si>
    <t>POG1022_SV_DEL_192</t>
  </si>
  <si>
    <t>POG1022_SV_DEL_193</t>
  </si>
  <si>
    <t>POG1022_SV_DEL_194</t>
  </si>
  <si>
    <t>POG1022_SV_DEL_195</t>
  </si>
  <si>
    <t>POG1022_SV_DEL_196</t>
  </si>
  <si>
    <t>POG1022_SV_DEL_197</t>
  </si>
  <si>
    <t>POG1022_SV_DEL_198</t>
  </si>
  <si>
    <t>POG1022_SV_DEL_199</t>
  </si>
  <si>
    <t>POG1022_SV_DEL_200</t>
  </si>
  <si>
    <t>POG1022_SV_DEL_201</t>
  </si>
  <si>
    <t>POG1022_SV_DEL_202</t>
  </si>
  <si>
    <t>POG1022_SV_DEL_203</t>
  </si>
  <si>
    <t>POG1022_SV_INS_204</t>
  </si>
  <si>
    <t>POG1022_SV_DEL_205</t>
  </si>
  <si>
    <t>POG1022_SV_INS_206</t>
  </si>
  <si>
    <t>POG1022_SV_DEL_207</t>
  </si>
  <si>
    <t>POG1022_SV_INS_208</t>
  </si>
  <si>
    <t>POG1022_SV_INS_209</t>
  </si>
  <si>
    <t>POG1022_SV_DEL_210</t>
  </si>
  <si>
    <t>POG1022_SV_DEL_211</t>
  </si>
  <si>
    <t>POG1022_SV_DEL_212</t>
  </si>
  <si>
    <t>POG1022_SV_DEL_213</t>
  </si>
  <si>
    <t>POG1022_SV_DEL_214</t>
  </si>
  <si>
    <t>POG1022_SV_DEL_215</t>
  </si>
  <si>
    <t>POG1022_SV_DEL_216</t>
  </si>
  <si>
    <t>POG1022_SV_DEL_217</t>
  </si>
  <si>
    <t>POG1022_SV_DEL_218</t>
  </si>
  <si>
    <t>POG1022_SV_DEL_219</t>
  </si>
  <si>
    <t>POG1022_SV_DEL_220</t>
  </si>
  <si>
    <t>POG1022_SV_DEL_221</t>
  </si>
  <si>
    <t>POG1022_SV_DEL_222</t>
  </si>
  <si>
    <t>POG1022_SV_DEL_223</t>
  </si>
  <si>
    <t>POG1022_SV_DEL_224</t>
  </si>
  <si>
    <t>POG1022_SV_DEL_225</t>
  </si>
  <si>
    <t>POG1022_SV_DEL_226</t>
  </si>
  <si>
    <t>POG1022_SV_DEL_227</t>
  </si>
  <si>
    <t>POG1022_SV_DEL_228</t>
  </si>
  <si>
    <t>POG1022_SV_DEL_229</t>
  </si>
  <si>
    <t>POG1022_SV_DEL_230</t>
  </si>
  <si>
    <t>POG1022_SV_DEL_231</t>
  </si>
  <si>
    <t>POG1022_SV_DEL_232</t>
  </si>
  <si>
    <t>POG1022_SV_DEL_233</t>
  </si>
  <si>
    <t>POG1022_SV_DEL_234</t>
  </si>
  <si>
    <t>POG1022_SV_DEL_235</t>
  </si>
  <si>
    <t>POG1022_SV_DEL_236</t>
  </si>
  <si>
    <t>POG1022_SV_DEL_237</t>
  </si>
  <si>
    <t>POG1022_SV_DEL_238</t>
  </si>
  <si>
    <t>POG1022_SV_DEL_239</t>
  </si>
  <si>
    <t>POG1022_SV_DEL_240</t>
  </si>
  <si>
    <t>POG1022_SV_DEL_241</t>
  </si>
  <si>
    <t>POG1022_SV_DEL_242</t>
  </si>
  <si>
    <t>POG1022_SV_DEL_243</t>
  </si>
  <si>
    <t>POG1022_SV_DEL_244</t>
  </si>
  <si>
    <t>POG1022_SV_DEL_245</t>
  </si>
  <si>
    <t>POG1022_SV_DEL_246</t>
  </si>
  <si>
    <t>POG1022_SV_DEL_247</t>
  </si>
  <si>
    <t>POG1022_SV_DEL_248</t>
  </si>
  <si>
    <t>POG1022_SV_INS_249</t>
  </si>
  <si>
    <t>POG1022_SV_INS_250</t>
  </si>
  <si>
    <t>POG1022_SV_DEL_251</t>
  </si>
  <si>
    <t>POG1022_SV_DEL_252</t>
  </si>
  <si>
    <t>POG1022_SV_DEL_253</t>
  </si>
  <si>
    <t>POG1022_SV_DEL_254</t>
  </si>
  <si>
    <t>POG1022_SV_DEL_255</t>
  </si>
  <si>
    <t>POG1022_SV_DEL_256</t>
  </si>
  <si>
    <t>POG1022_SV_DEL_257</t>
  </si>
  <si>
    <t>POG1022_SV_DEL_258</t>
  </si>
  <si>
    <t>POG1022_SV_DEL_259</t>
  </si>
  <si>
    <t>POG1022_SV_DEL_260</t>
  </si>
  <si>
    <t>POG1022_SV_DEL_261</t>
  </si>
  <si>
    <t>POG1022_SV_DEL_262</t>
  </si>
  <si>
    <t>POG1022_SV_DEL_263</t>
  </si>
  <si>
    <t>POG1022_SV_DEL_264</t>
  </si>
  <si>
    <t>POG1022_SV_DEL_265</t>
  </si>
  <si>
    <t>POG1022_SV_DEL_266</t>
  </si>
  <si>
    <t>POG1022_SV_INS_267</t>
  </si>
  <si>
    <t>POG1022_SV_DEL_268</t>
  </si>
  <si>
    <t>POG1022_SV_DEL_269</t>
  </si>
  <si>
    <t>POG1022_SV_INS_270</t>
  </si>
  <si>
    <t>POG1022_SV_DEL_271</t>
  </si>
  <si>
    <t>POG1022_SV_DEL_272</t>
  </si>
  <si>
    <t>POG1022_SV_DEL_273</t>
  </si>
  <si>
    <t>POG1022_SV_DEL_274</t>
  </si>
  <si>
    <t>POG1022_SV_DEL_275</t>
  </si>
  <si>
    <t>POG1022_SV_DEL_276</t>
  </si>
  <si>
    <t>POG1022_SV_DEL_277</t>
  </si>
  <si>
    <t>POG1022_SV_DEL_278</t>
  </si>
  <si>
    <t>POG1022_SV_INS_279</t>
  </si>
  <si>
    <t>POG1022_SV_DEL_280</t>
  </si>
  <si>
    <t>POG1022_SV_INS_281</t>
  </si>
  <si>
    <t>POG1022_SV_INS_282</t>
  </si>
  <si>
    <t>POG1022_SV_INS_283</t>
  </si>
  <si>
    <t>POG1022_SV_DEL_284</t>
  </si>
  <si>
    <t>Supplementary Table 16: POG846 cancer-somatic SV calls</t>
  </si>
  <si>
    <t>POG846_SV_DEL_001</t>
  </si>
  <si>
    <t>KIAA1217</t>
  </si>
  <si>
    <t>Somatic</t>
  </si>
  <si>
    <t>POG846_SV_DEL_002</t>
  </si>
  <si>
    <t>TCEA3</t>
  </si>
  <si>
    <t>POG846_SV_DEL_003</t>
  </si>
  <si>
    <t>SIRPB1</t>
  </si>
  <si>
    <t>Not somatic, low cover in control</t>
  </si>
  <si>
    <t>POG846_SV_DEL_004</t>
  </si>
  <si>
    <t>IFNLR1</t>
  </si>
  <si>
    <t>POG846_SV_DEL_005</t>
  </si>
  <si>
    <t>MEF2B,BORCS8-MEF2B,BORCS8,RFXANK,NR2C2AP,NCAN,HAPLN4,TM6SF2,SUGP1,MAU2,GATAD2A,TSSK6,NDUFA13,YJEFN3,CILP2,PBX4,LPAR2,GMIP,ATP13A1,ZNF101,ZNF14,ZNF506,ZNF253,ZNF93,ZNF682,ZNF90</t>
  </si>
  <si>
    <t>Missed in GRCh38</t>
  </si>
  <si>
    <t>POG846_SV_DEL_006</t>
  </si>
  <si>
    <t>CDH6,DROSHA,C5orf22,PDZD2,GOLPH3,MTMR12,ZFR,SUB1,NPR3,TARS1,ADAMTS12,RXFP3,SLC45A2,AMACR,C1QTNF3-AMACR,C1QTNF3</t>
  </si>
  <si>
    <t>POG846_SV_DEL_007</t>
  </si>
  <si>
    <t>RAB11A</t>
  </si>
  <si>
    <t>POG846_SV_DEL_008</t>
  </si>
  <si>
    <t>POG846_SV_DEL_009</t>
  </si>
  <si>
    <t>GLP1R</t>
  </si>
  <si>
    <t>POG846_SV_DEL_010</t>
  </si>
  <si>
    <t>GABRA2</t>
  </si>
  <si>
    <t>POG846_SV_DEL_011</t>
  </si>
  <si>
    <t>POG846_SV_DEL_012</t>
  </si>
  <si>
    <t>NF1,OMG,EVI2B,EVI2A</t>
  </si>
  <si>
    <t>POG846_SV_DEL_013</t>
  </si>
  <si>
    <t>STON1-GTF2A1L,GTF2A1L,LHCGR</t>
  </si>
  <si>
    <t>POG846_SV_DEL_014</t>
  </si>
  <si>
    <t>ZNF420,ZNF585A,ZNF585B,ZNF383</t>
  </si>
  <si>
    <t>POG846_SV_DEL_015</t>
  </si>
  <si>
    <t>MLIP</t>
  </si>
  <si>
    <t>Not somatic, low frequency in control (coverage)</t>
  </si>
  <si>
    <t>POG846_SV_DEL_016</t>
  </si>
  <si>
    <t>OR4S2,OR4C6,OR5D3P,OR5D13,OR5D14,OR5L1,OR5D18,OR5L2,OR5D16,TRIM51,OR5W2,OR5I1,OR10AG1,OR5F1,OR5AS1,OR8I2,OR8H2,OR8H3,OR8J3,OR8K5,OR5J2,OR8J2,OR5T2,OR5T3,OR5T1,OR8H1,OR8K3,OR8K1,OR8J1,OR8U1,OR5AL1,OR8U3,OR5M9,OR5M3,OR5M8,OR5M11,OR5M10,OR5M1,OR5AP2,OR5AR1,OR9G1,OR9G4,OR5G3,OR5AK3P,OR5AK2,LRRC55,APLNR,TNKS1BP1,SSRP1,P2RX3,PRG3,PRG2,SLC43A3,RTN4RL2,SLC43A1,TIMM10,SMTNL1,UBE2L6,SERPING1,YPEL4,CLP1,ZDHHC5,MED19,TMX2,SELENOH,BTBD18,CTNND1,OR9Q1,OR6Q1,OR9I1,OR9Q2,OR1S2,OR1S1,OR10Q1,OR10W1,OR5B17,OR5B3,OR5B2,OR5B12,OR5B21,LPXN,ZFP91,ZFP91-CNTF,CNTF,GLYAT,GLYATL2,GLYATL1,GLYATL1B,FAM111B,FAM111A,DTX4,MPEG1,OR5AN1,OR5A2,OR5A1,OR4D6,OR4D10,OR4D11,OR4D9,OSBP,PATL1,OR10V1,STX3,MRPL16,CBLIF,TCN1,OOSP3,OOSP1,OOSP4A,OOSP4B,OOSP2,MS4A3,MS4A2,MS4A6A,MS4A4A,MS4A4E,MS4A6E,MS4A7,MS4A14,MS4A5,MS4A1,MS4A12,MS4A13,MS4A8,MS4A18,MS4A15,MS4A10,CCDC86,PTGDR2,ZP1,PRPF19,TMEM109,TMEM132A,SLC15A3,CD6</t>
  </si>
  <si>
    <t>POG846_SV_DEL_017</t>
  </si>
  <si>
    <t>GLIS3,SLC1A1,SPATA6L,PLPP6,CDC37L1,AK3,RCL1,JAK2,INSL6,INSL4,RLN2,RLN1,PLGRKT,CD274,PDCD1LG2,RIC1,ERMP1,KIAA2026,MLANA,RANBP6,IL33,TPD52L3,UHRF2,GLDC</t>
  </si>
  <si>
    <t>POG846_SV_DEL_018</t>
  </si>
  <si>
    <t>TXNL4B</t>
  </si>
  <si>
    <t>POG846_SV_DEL_019</t>
  </si>
  <si>
    <t>ZFHX3</t>
  </si>
  <si>
    <t>POG846_SV_DEL_020</t>
  </si>
  <si>
    <t>SLCO5A1</t>
  </si>
  <si>
    <t>POG846_SV_DEL_021</t>
  </si>
  <si>
    <t>TRAM1,LACTB2,XKR9,EYA1</t>
  </si>
  <si>
    <t>POG846_SV_DEL_022</t>
  </si>
  <si>
    <t>FST,NDUFS4,ARL15,HSPB3,SNX18,ESM1,GZMK,GZMA,CDC20B,GPX8,MCIDAS,CCNO,DHX29,MTREX,PLPP1,SLC38A9,DDX4,IL31RA,IL6ST,ANKRD55,MAP3K1,SETD9,MIER3,GPBP1,ACTBL2,PLK2,GAPT,RAB3C,PDE4D,DEPDC1B,ELOVL7,ERCC8,NDUFAF2,SMIM15,ZSWIM6,KIF2A,DIMT1,IPO11,LRRC70,HTR1A,RNF180,RGS7BP,SHISAL2B,SREK1IP1,CWC27,ADAMTS6,CENPK,PPWD1,TRIM23,TRAPPC13,SHLD3,SGTB,NLN,ERBIN,SREK1,MAST4,CD180,PIK3R1,SLC30A5,CCNB1,CENPH,MRPS36,CDK7,CCDC125,AK6,TAF9,RAD17,MARVELD2,OCLN,GTF2H2C,SERF1B,SMN2,SERF1A,SMN1,NAIP,GTF2H2,BDP1,MCCC2,CARTPT,MAP1B,MRPS27,PTCD2,ZNF366,TNPO1,FCHO2,TMEM171,TMEM174,FOXD1,BTF3,ANKRA2,UTP15,ARHGEF28,ENC1,HEXB,GFM2,NSA2,FAM169A,GCNT4,ANKRD31,HMGCR,CERT1,POLK,ANKDD1B,POC5,SV2C,IQGAP2,F2RL2,F2R,F2RL1,S100Z,CRHBP,AGGF1,ZBED3,PDE8B,WDR41,OTP,TBCA,AP3B1,SCAMP1,LHFPL2,ARSB,DMGDH,BHMT2,BHMT,JMY,HOMER1,TENT2,CMYA5,MTX3,THBS4,SERINC5,SPZ1,ZFYVE16,FAM151B,ANKRD34B,DHFR,MSH3,RASGRF2,CKMT2,ZCCHC9,ACOT12,SSBP2,ATG10,RPS23,TMEM167A,XRCC4,VCAN,HAPLN1,EDIL3,COX7C,RASA1,CCNH,TMEM161B,MEF2C,CETN3,MBLAC2,POLR3G,LYSMD3,ADGRV1,ARRDC3,NR2F1,FAM172A,POU5F2,KIAA0825,SLF1,MCTP1</t>
  </si>
  <si>
    <t>POG846_SV_DEL_023</t>
  </si>
  <si>
    <t>PPP5C</t>
  </si>
  <si>
    <t>POG846_SV_DEL_024</t>
  </si>
  <si>
    <t>CBFA2T2</t>
  </si>
  <si>
    <t>POG846_SV_DEL_025</t>
  </si>
  <si>
    <t>RASSF9,NTS,MGAT4C,C12orf50,C12orf29,CEP290,TMTC3,KITLG,DUSP6,POC1B,POC1B-GALNT4,GALNT4,ATP2B1,CCER1,EPYC,KERA,LUM,DCN,BTG1,PLEKHG7,EEA1,NUDT4,UBE2N,MRPL42,SOCS2,CRADD,PLXNC1,CEP83,TMCC3,NDUFA12,NR2C1,FGD6,VEZT,METAP2,USP44,NTN4,SNRPF,CCDC38,AMDHD1,HAL,LTA4H,ELK3,CDK17,CFAP54,NEDD1,TMPO,SLC25A3,IKBIP,APAF1,ANKS1B,GARIN6,BLTP3B,ACTR6,DEPDC4,SCYL2,SLC17A8,NR1H4,GAS2L3,ANO4,SLC5A8,UTP20,ARL1,SPIC,MYBPC1,CHPT1,SYCP3,GNPTAB,DRAM1,WASHC3,NUP37,PARPBP,PMCH,IGF1,PAH,ASCL1,C12orf42,STAB2,NT5DC3,HSP90B1,C12orf73,TDG,GLT8D2,HCFC2,NFYB,TXNRD1,EID3,CHST11,SLC41A2,NOPCHAP1,ALDH1L2,WASHC4,APPL2,C12orf75,NUAK1,CKAP4,TCP11L2,POLR3B,RFX4,RIC8B,TMEM263,MTERF2,CRY1,ABTB3,PWP1,PRDM4,ASCL4,WSCD2,CMKLR1,FICD,SART3,ISCU,TMEM119,SELPLG,CORO1C,SSH1,DAO,SVOP,USP30,ALKBH2,UNG,ACACB,FOXN4,MYO1H,KCTD10,UBE3B,MMAB,MVK,FAM222A,TRPV4,GLTP,TCHP,GIT2,ANKRD13A,C12orf76,IFT81,ATP2A2,ANAPC7,ARPC3,GPN3,FAM216A,VPS29,RAD9B,PPTC7,TCTN1,HVCN1,PPP1CC,CCDC63,MYL2,CUX2,PHETA1,SH2B3,ATXN2,BRAP,ACAD10,ALDH2,MAPKAPK5,TMEM116,ERP29,NAA25,TRAFD1,HECTD4,RPL6,PTPN11,RPH3A,OAS1,OAS3,OAS2,DTX1,RASAL1,CFAP73,DDX54,RITA1,IQCD,TPCN1,SLC8B1,PLBD2,SDS,SDSL,LHX5,RBM19,TBX5,TBX3,MED13L,MAP1LC3B2,SPRING1,RNFT2,HRK,FBXW8,TESC,FBXO21,NOS1,KSR2,RFC5,WSB2,VSIG10,PEBP1,TAOK3,SUDS3,SRRM4,HSPB8,CCDC60,TMEM233,PRKAB1,CIT,BICDL1,RAB35,GCN1,RPLP0,PXN,SIRT4,PLA2G1B,MSI1,COX6A1,TRIAP1,GATC,SRSF9,DYNLL1,COQ5,RNF10,POP5,CABP1,MLEC,UNC119B,ACADS,SPPL3,HNF1A,C12orf43,OASL,P2RX7,P2RX4,CAMKK2,ANAPC5,RNF34,KDM2B,ORAI1,MORN3,TMEM120B,RHOF,SETD1B,HPD,PSMD9,CFAP251,BCL7A,MLXIP,LRRC43,IL31,B3GNT4,DIABLO,VPS33A,CLIP1,ZCCHC8,RSRC2,KNTC1,HCAR2,HCAR3,HCAR1,DENR,CCDC62,HIP1R,VPS37B,ABCB9,OGFOD2,ARL6IP4,PITPNM2,MPHOSPH9,MTRFR,CDK2AP1,SBNO1,KMT5A,RILPL2,SNRNP35,RILPL1,TMED2,DDX55,EIF2B1,GTF2H3,TCTN2,ATP6V0A2,DNAH10,CCDC92,ZNF664,RFLNA,NCOR2,SCARB1,UBC,DHX37,BRI3BP,AACS,TMEM132B,TMEM132C,SLC15A4,GLT1D1,TMEM132D</t>
  </si>
  <si>
    <t>POG846_SV_DEL_026</t>
  </si>
  <si>
    <t>ALCAM</t>
  </si>
  <si>
    <t>POG846_SV_DEL_027</t>
  </si>
  <si>
    <t>BBC3</t>
  </si>
  <si>
    <t>POG846_SV_DEL_028</t>
  </si>
  <si>
    <t>MAGEE2</t>
  </si>
  <si>
    <t>POG846_SV_DEL_029</t>
  </si>
  <si>
    <t>ABI3,PHOSPHO1</t>
  </si>
  <si>
    <t>POG846_SV_DEL_030</t>
  </si>
  <si>
    <t>MYO16</t>
  </si>
  <si>
    <t>POG846_SV_DEL_031</t>
  </si>
  <si>
    <t>USO1,PPEF2,NAAA,SDAD1,CXCL9,ART3,CXCL10,CXCL11,NUP54,SCARB2,FAM47E,FAM47E-STBD1,STBD1,CCDC158,SHROOM3,SOWAHB,SEPTIN11,CCNI,CCNG2,CXCL13,CNOT6L,MRPL1,FRAS1,ANXA3,BMP2K,PAQR3,NAA11,GK2,ANTXR2,PRDM8,FGF5,CFAP299,BMP3,PRKG2,RASGEF1B,HNRNPD,HNRNPDL,ENOPH1,TMEM150C,SCD5,SEC31A,THAP9,LIN54,COPS4,PLAC8,COQ2,HPSE,HELQ,MRPS18C,ABRAXAS1,GPAT3,NKX6-1,CDS1,WDFY3,ARHGAP24,MAPK10,PTPN13,SLC10A6,C4orf36,AFF1,KLHL8,HSD17B13,HSD17B11,NUDT9,SPARCL1,DSPP,DMP1,IBSP,MEPE,SPP1,PKD2,ABCG2,PPM1K,HERC6,HERC5,PYURF,PIGY,HERC3,HERC3,NAP1L5,FAM13A,TIGD2,GPRIN3,SNCA,MMRN1,CCSER1,GRID2,ATOH1,SMARCAD1,HPGDS,PDLIM5,BMPR1B,UNC5C,PDHA2,STPG2,RAP1GDS1,TSPAN5,EIF4E,METAP1,ADH5,ADH4,ADH6,ADH1A,ADH1B,ADH1C,ADH7,C4orf17,TRMT10A,MTTP,C4orf54,DAPP1,LAMTOR3,DNAJB14,H2AZ1,DDIT4L,EMCN,PPP3CA,BANK1,SLC39A8,NFKB1,MANBA,UBE2D3,CISD2,SLC9B1,SLC9B2,BDH2,CENPE,TACR3,CXXC4,TET2,PPA2,ARHGEF38,INTS12,GSTCD,NPNT,TBCK,AIMP1,GIMD1,DKK2,PAPSS1,SGMS2,CYP2U1,HADH,LEF1,RPL34,OSTC,ETNPPL,COL25A1,SEC24B,MCUB,CASP6,PLA2G12A,CFI,GAR1,RRH,LRIT3,EGF,ELOVL6,ENPEP,PITX2,FAM241A,AP1AR,TIFA,ALPK1,NEUROG2,ZGRF1,LARP7,ANK2,CAMK2D,ARSJ,UGT8,NDST4,TRAM1L1,NDST3,PRSS12,METTL14,SEC24D,SYNPO2,MYOZ2,USP53,C4orf3,FABP2,PDE5A,MAD2L1,PRDM5,NDNF,TNIP3,QRFPR,ANXA5,SMIM43,EXOSC9,CCNA2,BBS7,TRPC3,BLTP1,ADAD1,IL2,IL21,BBS12,FGF2,NUDT6,SPATA5,SPRY1,ANKRD50,FAT4,INTU,SLC25A31,HSPA4L,PLK4,MFSD8,ABHD18,LARP1B,PGRMC2,JADE1,SCLT1,C4orf33</t>
  </si>
  <si>
    <t>POG846_SV_DEL_032</t>
  </si>
  <si>
    <t>ZNF813</t>
  </si>
  <si>
    <t>Not somatic, low frequency in control (mapq?)</t>
  </si>
  <si>
    <t>POG846_SV_DEL_033</t>
  </si>
  <si>
    <t>ANKRD13A</t>
  </si>
  <si>
    <t>POG846_SV_DEL_034</t>
  </si>
  <si>
    <t>DIPK1A,MTF2,TMED5,CCDC18,DR1,FNBP1L,BCAR3,DNTTIP2,GCLM,ABCA4,ARHGAP29,ABCD3,F3,SLC44A3,CNN3,ALG14,TLCD4,TLCD4-RWDD3,RWDD3,PTBP2,DPYD,SNX7,PLPPR5,PLPPR4,PALMD,FRRS1,AGL,SLC35A3,MFSD14A,SASS6,TRMT13,LRRC39,DBT,RTCA,CDC14A,GPR88,VCAM1,EXTL2,SLC30A7,DPH5,S1PR1,OLFM3,COL11A1,RNPC3,AMY2B,AMY2A,AMY1A,AMY1B,AMY1C,PRMT6,NTNG1</t>
  </si>
  <si>
    <t>POG846_SV_DEL_035</t>
  </si>
  <si>
    <t>CLIP1,ZCCHC8,RSRC2,KNTC1</t>
  </si>
  <si>
    <t>POG846_SV_DEL_036</t>
  </si>
  <si>
    <t>TMCO3</t>
  </si>
  <si>
    <t>POG846_SV_DEL_037</t>
  </si>
  <si>
    <t>TBCD</t>
  </si>
  <si>
    <t>POG846_SV_DEL_038</t>
  </si>
  <si>
    <t>PATE4</t>
  </si>
  <si>
    <t>POG846_SV_DEL_039</t>
  </si>
  <si>
    <t>GIMAP2</t>
  </si>
  <si>
    <t>POG846_SV_DEL_040</t>
  </si>
  <si>
    <t>ZC3H15,ITGAV</t>
  </si>
  <si>
    <t>POG846_SV_DEL_041</t>
  </si>
  <si>
    <t>HYCC2</t>
  </si>
  <si>
    <t>POG846_SV_DEL_042</t>
  </si>
  <si>
    <t>MAP10,NTPCR,PCNX2,MAP3K21,KCNK1,SLC35F3,COA6,TARBP1,IRF2BP2</t>
  </si>
  <si>
    <t>POG846_SV_DEL_043</t>
  </si>
  <si>
    <t>GNG4</t>
  </si>
  <si>
    <t>POG846_SV_DEL_044</t>
  </si>
  <si>
    <t>BMP6</t>
  </si>
  <si>
    <t>POG846_SV_DEL_045</t>
  </si>
  <si>
    <t>YWHAE</t>
  </si>
  <si>
    <t>POG846_SV_DEL_046</t>
  </si>
  <si>
    <t>RBFOX1</t>
  </si>
  <si>
    <t>POG846_SV_DEL_047</t>
  </si>
  <si>
    <t>KCNQ1</t>
  </si>
  <si>
    <t>POG846_SV_DEL_048</t>
  </si>
  <si>
    <t>PRH1,TAS2R13,PRH2,TAS2R14,TAS2R50,TAS2R20,TAS2R19,TAS2R31,TAS2R46,TAS2R43,TAS2R30,SMIM10L1,TAS2R42,PRB3,PRB4,PRB1,PRB2</t>
  </si>
  <si>
    <t>POG846_SV_DEL_049</t>
  </si>
  <si>
    <t>ABHD12</t>
  </si>
  <si>
    <t>POG846_SV_DEL_050</t>
  </si>
  <si>
    <t>USP6NL</t>
  </si>
  <si>
    <t>POG846_SV_DEL_051</t>
  </si>
  <si>
    <t>CAMSAP3,XAB2</t>
  </si>
  <si>
    <t>POG846_SV_DEL_052</t>
  </si>
  <si>
    <t>IL3RA</t>
  </si>
  <si>
    <t>Not somatic, complex region</t>
  </si>
  <si>
    <t>POG846_SV_DEL_053</t>
  </si>
  <si>
    <t>YWHAQ</t>
  </si>
  <si>
    <t>POG846_SV_DEL_054</t>
  </si>
  <si>
    <t>UBE4B,KIF1B</t>
  </si>
  <si>
    <t>POG846_SV_DEL_055</t>
  </si>
  <si>
    <t>PELI2</t>
  </si>
  <si>
    <t>POG846_SV_DEL_056</t>
  </si>
  <si>
    <t>CCDC3</t>
  </si>
  <si>
    <t>POG846_SV_DEL_057</t>
  </si>
  <si>
    <t>TARDBP</t>
  </si>
  <si>
    <t>POG846_SV_DEL_058</t>
  </si>
  <si>
    <t>BOD1L1</t>
  </si>
  <si>
    <t>POG846_SV_DUP_059</t>
  </si>
  <si>
    <t>PSMC1,NRDE2,CALM1,TTC7B,RPS6KA5</t>
  </si>
  <si>
    <t>POG846_SV_DUP_060</t>
  </si>
  <si>
    <t>MMUT,CENPQ,GLYATL3,C6orf141,RHAG,CRISP2,CRISP3,PGK2,CRISP1,DEFB114,DEFB113,DEFB110,DEFB112,TFAP2D,TFAP2B,PKHD1,IL17A,IL17F,MCM3,PAQR8,EFHC1,TRAM2,TMEM14A,GSTA2,GSTA1,GSTA5,GSTA3,GSTA4,CILK1,FBXO9,GCM1,ELOVL5,GCLC,KLHL31,LRRC1,MLIP,TINAG,FAM83B,HCRTR2,GFRAL,HMGCLL1,BMP5,COL21A1,DST,BEND6,KIAA1586,ZNF451,BAG2,RAB23,PRIM2,KHDRBS2,FKBP1C,LGSN,PTP4A1,PHF3,EYS,ZC3H11C,ADGRB3,LMBRD1,COL19A1,COL9A1,FAM135A,SDHAF4,SMAP1,B3GAT2,OGFRL1,RIMS1,KCNQ5,KHDC1L,KHDC1,DPPA5,KHDC3L,OOEP,DDX43,CGAS,MTO1,EEF1A1,SLC17A5,CD109,COL12A1,COX7A2,TMEM30A,FILIP1,SENP6,MYO6,IMPG1,HTR1B,MEI4,IRAK1BP1,PHIP,HMGN3,LCA5,SH3BGRL2,ELOVL4,TTK,BCKDHB,TENT5A,IBTK,TPBG,UBE3D,DOP1A,PGM3,RWDD2A,ME1,PRSS35,SNAP91,RIPPLY2,CYB5R4,MRAP2,CEP162,TBX18,NT5E,SNX14,SYNCRIP,HTR1E,CGA,ZNF292,GJB7,SMIM8,C6orf163,CFAP206,SLC35A1,RARS2,ORC3,AKIRIN2,SPACA1,CNR1,RNGTT,PNRC1,SRSF12,PM20D2,GABRR1,GABRR2,UBE2J1,RRAGD,ANKRD6,LYRM2,MDN1,CASP8AP2,GJA10,BACH2,MAP3K7,EPHA7,MANEA,FUT9,UFL1,FHL5,GPR63,NDUFAF4,KLHL32,MMS22L,POU3F2,FBXL4,FAXC,COQ3,PNISR,USP45,TSTD3,CCNC,PRDM13,MCHR2,SIM1,ASCC3,GRIK2,HACE1,LIN28B,BVES,POPDC3,PREP,PRDM1,ATG5,CRYBG1,RTN4IP1,QRSL1,CD24,MTRES1,BEND3,PDSS2,SOBP,SCML4,SEC63,OSTM1,NR2E1,SNX3,AFG1L,FOXO3,ARMC2,SESN1,CEP57L1,CD164,PPIL6,SMPD2,MICAL1,ZBTB24,AK9,FIG4,GPR6,WASF1,CDC40,METTL24,DDO,SLC22A16,CDK19,AMD1,GTF3C6,RPF2,SLC16A10,MFSD4B,REV3L,TRAF3IP2,FYN,CCN6,TUBE1,FAM229B,LAMA4,RFPL4B,MARCKS,HDAC2,HS3ST5,FRK,NT5DC1,COL10A1,TSPYL4,DSE,TSPYL1,CALHM6,TRAPPC3L,CALHM5,CALHM4,RWDD1,RSPH4A,ZUP1,KPNA5,FAM162B,GPRC6A,RFX6,VGLL2,ROS1,DCBLD1,GOPC,NUS1,SLC35F1,CEP85L,PLN,MCM9,ASF1A,FAM184A,MAN1A1,TBC1D32,GJA1,HSF2,SERINC1,PKIB,FABP7,SMPDL3A,CLVS2,TRDN,NKAIN2,RNF217,TPD52L1,HDDC2,HEY2,NCOA7,HINT3,TRMT11,CENPW,RSPO3,RNF146,ECHDC1,KIAA0408,SOGA3,C6orf58,THEMIS,PTPRK,LAMA2,ARHGAP18,TMEM244,L3MBTL3,SAMD3,TMEM200A,SMLR1,EPB41L2,AKAP7,ARG1,MED23,ENPP3,OR2A4,CTAGE9,ENPP1,CCN2,MOXD1,STX7,TAAR9,TAAR8,TAAR6,TAAR5,TAAR2,TAAR1,VNN1,VNN2,SLC18B1,RPS12,EYA4,TCF21,TBPL1,SLC2A12,SGK1,ALDH8A1,HBS1L,MYB,AHI1,PDE7B,MTFR2,BCLAF1,MAP7,MAP3K5,PEX7,SLC35D3,IL20RA,IL22RA2,IFNGR1,OLIG3,TNFAIP3,PERP,ARFGEF3,PBOV1,SMIM28,HEBP2,NHSL1,CCDC28A,ECT2L,REPS1,ABRACL,HECA,TXLNB,CITED2</t>
  </si>
  <si>
    <t>POG846_SV_DUP_061</t>
  </si>
  <si>
    <t>PXDNL,PCMTD1,ST18,ALKAL1,RB1CC1,NPBWR1,OPRK1,ATP6V1H,RGS20,TCEA1,LYPLA1,MRPL15,SOX17,RP1,XKR4,TMEM68,TGS1,LYN,RPS20,MOS,PLAG1,CHCHD7,SDR16C5,PENK,BPNT2,FAM110B,UBXN2B,CYP7A1,SDCBP,NSMAF,TOX,CA8,RAB2A,CHD7,CLVS1,ASPH,NKAIN3,GGH,TTPA,YTHDF3</t>
  </si>
  <si>
    <t>POG846_SV_DUP_062</t>
  </si>
  <si>
    <t>POG846_SV_DUP_063</t>
  </si>
  <si>
    <t>LRMDA</t>
  </si>
  <si>
    <t>POG846_SV_DUP_064</t>
  </si>
  <si>
    <t>PSD4,PAX8</t>
  </si>
  <si>
    <t>POG846_SV_DUP_065</t>
  </si>
  <si>
    <t>PLEKHA6,PPP1R15B,PIK3C2B,MDM4,LRRN2,NFASC,CNTN2,TMEM81,RBBP5,DSTYK</t>
  </si>
  <si>
    <t>POG846_SV_DUP_066</t>
  </si>
  <si>
    <t>PDX1,CDX2,URAD,FLT3,PAN3,FLT1</t>
  </si>
  <si>
    <t>POG846_SV_DUP_067</t>
  </si>
  <si>
    <t>XIRP1,CX3CR1,CCR8,SLC25A38,RPSA,MOBP</t>
  </si>
  <si>
    <t>POG846_SV_INV_068</t>
  </si>
  <si>
    <t>EYA1</t>
  </si>
  <si>
    <t>Breakpoints overlap</t>
  </si>
  <si>
    <t>POG846_SV_INV_069</t>
  </si>
  <si>
    <t>ZFHX4</t>
  </si>
  <si>
    <t>Likely somatic, complex</t>
  </si>
  <si>
    <t>POG846_SV_INV_070</t>
  </si>
  <si>
    <t>No protein coding overlap with the breakpoints</t>
  </si>
  <si>
    <t>POG846_SV_INV_071</t>
  </si>
  <si>
    <t>HS6ST2</t>
  </si>
  <si>
    <t>Likely somatic</t>
  </si>
  <si>
    <t>POG846_SV_INV_072</t>
  </si>
  <si>
    <t>TMEM232,TMEM232</t>
  </si>
  <si>
    <t>POG846_SV_INV_073</t>
  </si>
  <si>
    <t>PLEKHA6,PLEKHA6</t>
  </si>
  <si>
    <t>POG846_SV_INV_074</t>
  </si>
  <si>
    <t>PLEKHA6,CNTN2</t>
  </si>
  <si>
    <t>POG846_SV_INV_075</t>
  </si>
  <si>
    <t>PLEKHA6,KCNH1</t>
  </si>
  <si>
    <t>POG846_SV_INV_076</t>
  </si>
  <si>
    <t>GLCCI1,PTPRN2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</si>
</sst>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"/>
  </numFmts>
  <fonts count="1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/>
    <font>
      <color rgb="FF000000"/>
      <name val="Arial"/>
    </font>
    <font>
      <color theme="1"/>
      <name val="Arial"/>
      <scheme val="minor"/>
    </font>
    <font>
      <b/>
      <sz val="11.0"/>
      <color rgb="FF222222"/>
      <name val="Arial"/>
    </font>
    <font>
      <sz val="11.0"/>
      <color rgb="FF222222"/>
      <name val="Arial"/>
    </font>
    <font>
      <b/>
      <color theme="1"/>
      <name val="Arial"/>
      <scheme val="minor"/>
    </font>
    <font>
      <sz val="9.0"/>
      <color theme="1"/>
      <name val="Roboto Mono"/>
    </font>
    <font>
      <i/>
      <color theme="1"/>
      <name val="Arial"/>
      <scheme val="minor"/>
    </font>
    <font>
      <b/>
      <color rgb="FF000000"/>
      <name val="Arial"/>
    </font>
    <font>
      <color theme="1"/>
      <name val="Roboto Mono"/>
    </font>
    <font>
      <b/>
      <sz val="10.0"/>
      <color rgb="FF222222"/>
      <name val="Arial"/>
    </font>
    <font>
      <sz val="10.0"/>
      <color rgb="FF222222"/>
      <name val="Arial"/>
    </font>
    <font>
      <color rgb="FF222222"/>
      <name val="Harding"/>
    </font>
    <font>
      <color rgb="FF222222"/>
      <name val="Arial"/>
    </font>
    <font>
      <sz val="10.0"/>
      <color theme="1"/>
      <name val="Arial"/>
    </font>
    <font>
      <i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</fills>
  <borders count="3">
    <border/>
    <border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1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readingOrder="0"/>
    </xf>
    <xf borderId="1" fillId="0" fontId="3" numFmtId="0" xfId="0" applyBorder="1" applyFont="1"/>
    <xf borderId="1" fillId="0" fontId="1" numFmtId="0" xfId="0" applyAlignment="1" applyBorder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2" fillId="0" fontId="2" numFmtId="0" xfId="0" applyAlignment="1" applyBorder="1" applyFont="1">
      <alignment readingOrder="0"/>
    </xf>
    <xf borderId="2" fillId="0" fontId="2" numFmtId="0" xfId="0" applyAlignment="1" applyBorder="1" applyFont="1">
      <alignment readingOrder="0"/>
    </xf>
    <xf borderId="0" fillId="0" fontId="5" numFmtId="0" xfId="0" applyAlignment="1" applyFont="1">
      <alignment readingOrder="0"/>
    </xf>
    <xf borderId="0" fillId="0" fontId="2" numFmtId="2" xfId="0" applyAlignment="1" applyFont="1" applyNumberFormat="1">
      <alignment readingOrder="0" vertical="bottom"/>
    </xf>
    <xf borderId="0" fillId="0" fontId="2" numFmtId="0" xfId="0" applyAlignment="1" applyFont="1">
      <alignment readingOrder="0" vertical="bottom"/>
    </xf>
    <xf borderId="0" fillId="0" fontId="2" numFmtId="2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2" xfId="0" applyFont="1" applyNumberFormat="1"/>
    <xf borderId="0" fillId="0" fontId="6" numFmtId="0" xfId="0" applyAlignment="1" applyFont="1">
      <alignment readingOrder="0"/>
    </xf>
    <xf borderId="0" fillId="0" fontId="2" numFmtId="0" xfId="0" applyAlignment="1" applyFont="1">
      <alignment horizontal="center" readingOrder="0" vertical="center"/>
    </xf>
    <xf borderId="1" fillId="0" fontId="2" numFmtId="0" xfId="0" applyAlignment="1" applyBorder="1" applyFont="1">
      <alignment horizontal="center" readingOrder="0"/>
    </xf>
    <xf borderId="0" fillId="0" fontId="7" numFmtId="0" xfId="0" applyAlignment="1" applyFont="1">
      <alignment readingOrder="0"/>
    </xf>
    <xf borderId="0" fillId="0" fontId="2" numFmtId="3" xfId="0" applyAlignment="1" applyFont="1" applyNumberFormat="1">
      <alignment readingOrder="0"/>
    </xf>
    <xf borderId="0" fillId="0" fontId="2" numFmtId="10" xfId="0" applyAlignment="1" applyFont="1" applyNumberFormat="1">
      <alignment readingOrder="0"/>
    </xf>
    <xf borderId="0" fillId="0" fontId="8" numFmtId="0" xfId="0" applyAlignment="1" applyFont="1">
      <alignment readingOrder="0"/>
    </xf>
    <xf borderId="0" fillId="0" fontId="8" numFmtId="3" xfId="0" applyFont="1" applyNumberFormat="1"/>
    <xf borderId="0" fillId="0" fontId="1" numFmtId="10" xfId="0" applyAlignment="1" applyFont="1" applyNumberFormat="1">
      <alignment readingOrder="0"/>
    </xf>
    <xf borderId="0" fillId="0" fontId="8" numFmtId="10" xfId="0" applyFont="1" applyNumberFormat="1"/>
    <xf borderId="0" fillId="0" fontId="9" numFmtId="0" xfId="0" applyAlignment="1" applyFont="1">
      <alignment readingOrder="0" shrinkToFit="0" wrapText="1"/>
    </xf>
    <xf borderId="0" fillId="0" fontId="10" numFmtId="0" xfId="0" applyAlignment="1" applyFont="1">
      <alignment readingOrder="0"/>
    </xf>
    <xf borderId="0" fillId="0" fontId="2" numFmtId="3" xfId="0" applyAlignment="1" applyFont="1" applyNumberFormat="1">
      <alignment horizontal="right" readingOrder="0"/>
    </xf>
    <xf borderId="0" fillId="0" fontId="5" numFmtId="0" xfId="0" applyAlignment="1" applyFont="1">
      <alignment horizontal="right" readingOrder="0"/>
    </xf>
    <xf borderId="0" fillId="0" fontId="5" numFmtId="3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0" fontId="2" numFmtId="0" xfId="0" applyAlignment="1" applyFont="1">
      <alignment horizontal="right"/>
    </xf>
    <xf borderId="0" fillId="0" fontId="2" numFmtId="49" xfId="0" applyAlignment="1" applyFont="1" applyNumberFormat="1">
      <alignment horizontal="right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 vertical="center"/>
    </xf>
    <xf borderId="0" fillId="0" fontId="2" numFmtId="3" xfId="0" applyAlignment="1" applyFont="1" applyNumberFormat="1">
      <alignment readingOrder="0" vertical="center"/>
    </xf>
    <xf borderId="0" fillId="0" fontId="2" numFmtId="0" xfId="0" applyAlignment="1" applyFont="1">
      <alignment horizontal="right" vertical="center"/>
    </xf>
    <xf borderId="0" fillId="0" fontId="2" numFmtId="0" xfId="0" applyAlignment="1" applyFont="1">
      <alignment vertical="center"/>
    </xf>
    <xf borderId="0" fillId="0" fontId="2" numFmtId="3" xfId="0" applyAlignment="1" applyFont="1" applyNumberFormat="1">
      <alignment horizontal="right" vertical="center"/>
    </xf>
    <xf borderId="0" fillId="0" fontId="2" numFmtId="3" xfId="0" applyFont="1" applyNumberFormat="1"/>
    <xf borderId="0" fillId="0" fontId="2" numFmtId="3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3" xfId="0" applyAlignment="1" applyFont="1" applyNumberFormat="1">
      <alignment vertical="center"/>
    </xf>
    <xf borderId="0" fillId="0" fontId="2" numFmtId="0" xfId="0" applyAlignment="1" applyFont="1">
      <alignment horizontal="left" readingOrder="0" vertical="center"/>
    </xf>
    <xf borderId="0" fillId="0" fontId="2" numFmtId="3" xfId="0" applyAlignment="1" applyFont="1" applyNumberFormat="1">
      <alignment horizontal="right" readingOrder="0" vertical="center"/>
    </xf>
    <xf borderId="0" fillId="0" fontId="2" numFmtId="3" xfId="0" applyAlignment="1" applyFont="1" applyNumberFormat="1">
      <alignment horizontal="center" readingOrder="0" vertical="center"/>
    </xf>
    <xf borderId="0" fillId="0" fontId="2" numFmtId="0" xfId="0" applyAlignment="1" applyFont="1">
      <alignment horizontal="right" readingOrder="0" vertical="center"/>
    </xf>
    <xf borderId="0" fillId="2" fontId="2" numFmtId="0" xfId="0" applyAlignment="1" applyFill="1" applyFont="1">
      <alignment readingOrder="0" vertical="center"/>
    </xf>
    <xf borderId="0" fillId="2" fontId="2" numFmtId="3" xfId="0" applyAlignment="1" applyFont="1" applyNumberFormat="1">
      <alignment readingOrder="0" vertical="center"/>
    </xf>
    <xf borderId="0" fillId="2" fontId="2" numFmtId="0" xfId="0" applyAlignment="1" applyFont="1">
      <alignment horizontal="left" readingOrder="0" vertical="center"/>
    </xf>
    <xf borderId="0" fillId="2" fontId="2" numFmtId="0" xfId="0" applyAlignment="1" applyFont="1">
      <alignment readingOrder="0"/>
    </xf>
    <xf borderId="0" fillId="2" fontId="2" numFmtId="0" xfId="0" applyFont="1"/>
    <xf borderId="0" fillId="2" fontId="2" numFmtId="3" xfId="0" applyAlignment="1" applyFont="1" applyNumberFormat="1">
      <alignment readingOrder="0"/>
    </xf>
    <xf borderId="0" fillId="2" fontId="2" numFmtId="3" xfId="0" applyAlignment="1" applyFont="1" applyNumberFormat="1">
      <alignment horizontal="right" readingOrder="0"/>
    </xf>
    <xf borderId="0" fillId="0" fontId="5" numFmtId="0" xfId="0" applyFont="1"/>
    <xf borderId="0" fillId="0" fontId="5" numFmtId="0" xfId="0" applyAlignment="1" applyFont="1">
      <alignment horizontal="right"/>
    </xf>
    <xf borderId="0" fillId="0" fontId="5" numFmtId="49" xfId="0" applyAlignment="1" applyFont="1" applyNumberFormat="1">
      <alignment horizontal="right"/>
    </xf>
    <xf borderId="0" fillId="3" fontId="11" numFmtId="0" xfId="0" applyAlignment="1" applyFill="1" applyFont="1">
      <alignment horizontal="left" readingOrder="0"/>
    </xf>
    <xf borderId="0" fillId="3" fontId="11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readingOrder="0" shrinkToFit="0" vertical="bottom" wrapText="1"/>
    </xf>
    <xf borderId="0" fillId="3" fontId="2" numFmtId="0" xfId="0" applyAlignment="1" applyFont="1">
      <alignment readingOrder="0" shrinkToFit="0" vertical="bottom" wrapText="1"/>
    </xf>
    <xf borderId="0" fillId="0" fontId="8" numFmtId="0" xfId="0" applyAlignment="1" applyFont="1">
      <alignment readingOrder="0" vertical="center"/>
    </xf>
    <xf borderId="0" fillId="0" fontId="5" numFmtId="0" xfId="0" applyAlignment="1" applyFont="1">
      <alignment shrinkToFit="0" vertical="top" wrapText="1"/>
    </xf>
    <xf borderId="0" fillId="0" fontId="5" numFmtId="0" xfId="0" applyAlignment="1" applyFont="1">
      <alignment readingOrder="0" shrinkToFit="0" vertical="top" wrapText="1"/>
    </xf>
    <xf borderId="0" fillId="0" fontId="5" numFmtId="0" xfId="0" applyAlignment="1" applyFont="1">
      <alignment readingOrder="0" vertical="center"/>
    </xf>
    <xf borderId="0" fillId="0" fontId="5" numFmtId="3" xfId="0" applyAlignment="1" applyFont="1" applyNumberFormat="1">
      <alignment readingOrder="0" vertical="center"/>
    </xf>
    <xf borderId="0" fillId="0" fontId="5" numFmtId="3" xfId="0" applyFont="1" applyNumberFormat="1"/>
    <xf borderId="0" fillId="0" fontId="2" numFmtId="0" xfId="0" applyAlignment="1" applyFont="1">
      <alignment readingOrder="0" shrinkToFit="0" vertical="top" wrapText="1"/>
    </xf>
    <xf borderId="0" fillId="0" fontId="12" numFmtId="0" xfId="0" applyAlignment="1" applyFont="1">
      <alignment readingOrder="0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vertical="center" wrapText="1"/>
    </xf>
    <xf borderId="0" fillId="0" fontId="2" numFmtId="0" xfId="0" applyAlignment="1" applyFont="1">
      <alignment readingOrder="0" shrinkToFit="0" wrapText="0"/>
    </xf>
    <xf borderId="0" fillId="3" fontId="4" numFmtId="0" xfId="0" applyAlignment="1" applyFont="1">
      <alignment horizontal="left" readingOrder="0" shrinkToFit="0" vertical="center" wrapText="1"/>
    </xf>
    <xf borderId="0" fillId="0" fontId="5" numFmtId="164" xfId="0" applyAlignment="1" applyFont="1" applyNumberFormat="1">
      <alignment readingOrder="0"/>
    </xf>
    <xf borderId="0" fillId="0" fontId="13" numFmtId="0" xfId="0" applyAlignment="1" applyFont="1">
      <alignment readingOrder="0"/>
    </xf>
    <xf borderId="0" fillId="0" fontId="8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horizontal="center" readingOrder="0" vertical="center"/>
    </xf>
    <xf borderId="0" fillId="0" fontId="5" numFmtId="2" xfId="0" applyFont="1" applyNumberFormat="1"/>
    <xf borderId="0" fillId="0" fontId="5" numFmtId="49" xfId="0" applyFont="1" applyNumberFormat="1"/>
    <xf borderId="0" fillId="0" fontId="14" numFmtId="0" xfId="0" applyAlignment="1" applyFont="1">
      <alignment readingOrder="0"/>
    </xf>
    <xf borderId="0" fillId="0" fontId="5" numFmtId="10" xfId="0" applyFont="1" applyNumberFormat="1"/>
    <xf borderId="0" fillId="0" fontId="1" numFmtId="3" xfId="0" applyAlignment="1" applyFont="1" applyNumberFormat="1">
      <alignment readingOrder="0"/>
    </xf>
    <xf borderId="0" fillId="0" fontId="9" numFmtId="0" xfId="0" applyAlignment="1" applyFont="1">
      <alignment readingOrder="0" vertical="center"/>
    </xf>
    <xf borderId="0" fillId="0" fontId="10" numFmtId="0" xfId="0" applyAlignment="1" applyFont="1">
      <alignment readingOrder="0" vertical="center"/>
    </xf>
    <xf borderId="0" fillId="0" fontId="5" numFmtId="0" xfId="0" applyAlignment="1" applyFont="1">
      <alignment readingOrder="0" shrinkToFit="0" vertical="center" wrapText="0"/>
    </xf>
    <xf borderId="0" fillId="0" fontId="5" numFmtId="0" xfId="0" applyAlignment="1" applyFont="1">
      <alignment vertical="center"/>
    </xf>
    <xf borderId="0" fillId="0" fontId="9" numFmtId="0" xfId="0" applyAlignment="1" applyFont="1">
      <alignment readingOrder="0"/>
    </xf>
    <xf borderId="0" fillId="0" fontId="5" numFmtId="49" xfId="0" applyAlignment="1" applyFont="1" applyNumberFormat="1">
      <alignment readingOrder="0"/>
    </xf>
    <xf borderId="0" fillId="0" fontId="1" numFmtId="0" xfId="0" applyAlignment="1" applyFont="1">
      <alignment horizontal="left" readingOrder="0"/>
    </xf>
    <xf borderId="1" fillId="0" fontId="2" numFmtId="0" xfId="0" applyAlignment="1" applyBorder="1" applyFont="1">
      <alignment readingOrder="0"/>
    </xf>
    <xf borderId="1" fillId="0" fontId="5" numFmtId="0" xfId="0" applyAlignment="1" applyBorder="1" applyFont="1">
      <alignment readingOrder="0"/>
    </xf>
    <xf borderId="1" fillId="0" fontId="2" numFmtId="0" xfId="0" applyAlignment="1" applyBorder="1" applyFont="1">
      <alignment horizontal="right" readingOrder="0"/>
    </xf>
    <xf borderId="0" fillId="0" fontId="5" numFmtId="0" xfId="0" applyAlignment="1" applyFont="1">
      <alignment horizontal="right" readingOrder="0" vertical="center"/>
    </xf>
    <xf borderId="0" fillId="0" fontId="5" numFmtId="0" xfId="0" applyAlignment="1" applyFont="1">
      <alignment readingOrder="0" shrinkToFit="0" vertical="center" wrapText="1"/>
    </xf>
    <xf borderId="0" fillId="4" fontId="2" numFmtId="0" xfId="0" applyAlignment="1" applyFill="1" applyFont="1">
      <alignment readingOrder="0" vertical="center"/>
    </xf>
    <xf borderId="0" fillId="4" fontId="2" numFmtId="3" xfId="0" applyAlignment="1" applyFont="1" applyNumberFormat="1">
      <alignment horizontal="right" readingOrder="0" vertical="center"/>
    </xf>
    <xf borderId="0" fillId="4" fontId="5" numFmtId="0" xfId="0" applyFont="1"/>
    <xf borderId="0" fillId="4" fontId="5" numFmtId="0" xfId="0" applyAlignment="1" applyFont="1">
      <alignment horizontal="right" readingOrder="0"/>
    </xf>
    <xf borderId="0" fillId="4" fontId="5" numFmtId="0" xfId="0" applyAlignment="1" applyFont="1">
      <alignment readingOrder="0"/>
    </xf>
    <xf borderId="0" fillId="4" fontId="5" numFmtId="3" xfId="0" applyAlignment="1" applyFont="1" applyNumberFormat="1">
      <alignment readingOrder="0"/>
    </xf>
    <xf borderId="0" fillId="0" fontId="5" numFmtId="3" xfId="0" applyAlignment="1" applyFont="1" applyNumberFormat="1">
      <alignment horizontal="right" readingOrder="0"/>
    </xf>
    <xf borderId="0" fillId="0" fontId="5" numFmtId="0" xfId="0" applyAlignment="1" applyFont="1">
      <alignment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10" numFmtId="0" xfId="0" applyAlignment="1" applyFont="1">
      <alignment readingOrder="0" shrinkToFit="0" vertical="center" wrapText="1"/>
    </xf>
    <xf borderId="0" fillId="0" fontId="4" numFmtId="3" xfId="0" applyAlignment="1" applyFont="1" applyNumberFormat="1">
      <alignment horizontal="right" readingOrder="0"/>
    </xf>
    <xf borderId="0" fillId="0" fontId="5" numFmtId="0" xfId="0" applyAlignment="1" applyFont="1">
      <alignment horizontal="left" readingOrder="0"/>
    </xf>
    <xf borderId="0" fillId="0" fontId="2" numFmtId="0" xfId="0" applyAlignment="1" applyFont="1">
      <alignment horizontal="center" vertical="bottom"/>
    </xf>
    <xf borderId="0" fillId="0" fontId="5" numFmtId="49" xfId="0" applyAlignment="1" applyFont="1" applyNumberFormat="1">
      <alignment horizontal="right" readingOrder="0"/>
    </xf>
    <xf borderId="0" fillId="0" fontId="2" numFmtId="0" xfId="0" applyAlignment="1" applyFont="1">
      <alignment horizontal="right" vertical="center"/>
    </xf>
    <xf borderId="0" fillId="0" fontId="2" numFmtId="0" xfId="0" applyAlignment="1" applyFont="1">
      <alignment horizontal="center" readingOrder="0" vertical="bottom"/>
    </xf>
    <xf borderId="0" fillId="0" fontId="15" numFmtId="3" xfId="0" applyAlignment="1" applyFont="1" applyNumberFormat="1">
      <alignment readingOrder="0"/>
    </xf>
    <xf borderId="0" fillId="0" fontId="15" numFmtId="10" xfId="0" applyAlignment="1" applyFont="1" applyNumberFormat="1">
      <alignment readingOrder="0"/>
    </xf>
    <xf borderId="0" fillId="0" fontId="16" numFmtId="1" xfId="0" applyAlignment="1" applyFont="1" applyNumberFormat="1">
      <alignment readingOrder="0"/>
    </xf>
    <xf borderId="0" fillId="0" fontId="16" numFmtId="0" xfId="0" applyAlignment="1" applyFont="1">
      <alignment readingOrder="0"/>
    </xf>
    <xf borderId="0" fillId="0" fontId="5" numFmtId="2" xfId="0" applyAlignment="1" applyFont="1" applyNumberFormat="1">
      <alignment readingOrder="0"/>
    </xf>
    <xf borderId="0" fillId="0" fontId="2" numFmtId="1" xfId="0" applyAlignment="1" applyFont="1" applyNumberFormat="1">
      <alignment horizontal="right" readingOrder="0"/>
    </xf>
    <xf borderId="0" fillId="0" fontId="8" numFmtId="0" xfId="0" applyFont="1"/>
    <xf borderId="0" fillId="0" fontId="15" numFmtId="0" xfId="0" applyAlignment="1" applyFont="1">
      <alignment readingOrder="0"/>
    </xf>
    <xf borderId="0" fillId="0" fontId="8" numFmtId="1" xfId="0" applyFont="1" applyNumberFormat="1"/>
    <xf borderId="0" fillId="0" fontId="2" numFmtId="10" xfId="0" applyAlignment="1" applyFont="1" applyNumberFormat="1">
      <alignment horizontal="right" readingOrder="0"/>
    </xf>
    <xf borderId="0" fillId="0" fontId="6" numFmtId="0" xfId="0" applyAlignment="1" applyFont="1">
      <alignment readingOrder="0" vertical="bottom"/>
    </xf>
    <xf borderId="0" fillId="0" fontId="2" numFmtId="0" xfId="0" applyAlignment="1" applyFont="1">
      <alignment horizontal="center" vertical="bottom"/>
    </xf>
    <xf borderId="1" fillId="0" fontId="2" numFmtId="0" xfId="0" applyAlignment="1" applyBorder="1" applyFont="1">
      <alignment horizontal="center" vertical="bottom"/>
    </xf>
    <xf borderId="0" fillId="0" fontId="15" numFmtId="3" xfId="0" applyAlignment="1" applyFont="1" applyNumberFormat="1">
      <alignment horizontal="right" readingOrder="0" vertical="bottom"/>
    </xf>
    <xf borderId="0" fillId="0" fontId="15" numFmtId="10" xfId="0" applyAlignment="1" applyFont="1" applyNumberFormat="1">
      <alignment horizontal="right" vertical="bottom"/>
    </xf>
    <xf borderId="0" fillId="0" fontId="16" numFmtId="0" xfId="0" applyAlignment="1" applyFont="1">
      <alignment horizontal="right" readingOrder="0" vertical="bottom"/>
    </xf>
    <xf borderId="0" fillId="0" fontId="2" numFmtId="3" xfId="0" applyAlignment="1" applyFont="1" applyNumberFormat="1">
      <alignment horizontal="right" readingOrder="0" vertical="bottom"/>
    </xf>
    <xf borderId="0" fillId="0" fontId="2" numFmtId="0" xfId="0" applyAlignment="1" applyFont="1">
      <alignment horizontal="right" readingOrder="0" vertical="bottom"/>
    </xf>
    <xf borderId="0" fillId="0" fontId="1" numFmtId="0" xfId="0" applyAlignment="1" applyFont="1">
      <alignment vertical="bottom"/>
    </xf>
    <xf borderId="0" fillId="0" fontId="1" numFmtId="3" xfId="0" applyAlignment="1" applyFont="1" applyNumberFormat="1">
      <alignment horizontal="right" vertical="bottom"/>
    </xf>
    <xf borderId="0" fillId="0" fontId="2" numFmtId="10" xfId="0" applyAlignment="1" applyFont="1" applyNumberFormat="1">
      <alignment vertical="bottom"/>
    </xf>
    <xf borderId="0" fillId="0" fontId="1" numFmtId="0" xfId="0" applyAlignment="1" applyFont="1">
      <alignment horizontal="right" vertical="bottom"/>
    </xf>
    <xf borderId="1" fillId="0" fontId="1" numFmtId="0" xfId="0" applyAlignment="1" applyBorder="1" applyFont="1">
      <alignment readingOrder="0"/>
    </xf>
    <xf borderId="1" fillId="0" fontId="8" numFmtId="0" xfId="0" applyAlignment="1" applyBorder="1" applyFont="1">
      <alignment readingOrder="0"/>
    </xf>
    <xf borderId="1" fillId="0" fontId="1" numFmtId="0" xfId="0" applyAlignment="1" applyBorder="1" applyFont="1">
      <alignment horizontal="right" readingOrder="0"/>
    </xf>
    <xf borderId="0" fillId="0" fontId="17" numFmtId="0" xfId="0" applyAlignment="1" applyFont="1">
      <alignment horizontal="left" readingOrder="0"/>
    </xf>
    <xf borderId="0" fillId="0" fontId="17" numFmtId="0" xfId="0" applyAlignment="1" applyFont="1">
      <alignment horizontal="right" readingOrder="0"/>
    </xf>
    <xf borderId="0" fillId="0" fontId="17" numFmtId="0" xfId="0" applyAlignment="1" applyFont="1">
      <alignment horizontal="left"/>
    </xf>
    <xf borderId="0" fillId="0" fontId="17" numFmtId="49" xfId="0" applyAlignment="1" applyFont="1" applyNumberFormat="1">
      <alignment horizontal="left" readingOrder="0"/>
    </xf>
    <xf borderId="0" fillId="0" fontId="17" numFmtId="10" xfId="0" applyAlignment="1" applyFont="1" applyNumberFormat="1">
      <alignment readingOrder="0"/>
    </xf>
    <xf borderId="0" fillId="0" fontId="17" numFmtId="0" xfId="0" applyAlignment="1" applyFont="1">
      <alignment readingOrder="0"/>
    </xf>
    <xf borderId="0" fillId="0" fontId="17" numFmtId="0" xfId="0" applyFont="1"/>
    <xf borderId="0" fillId="0" fontId="18" numFmtId="0" xfId="0" applyAlignment="1" applyFont="1">
      <alignment horizontal="left" readingOrder="0"/>
    </xf>
    <xf borderId="0" fillId="0" fontId="5" numFmtId="1" xfId="0" applyAlignment="1" applyFont="1" applyNumberFormat="1">
      <alignment readingOrder="0"/>
    </xf>
    <xf borderId="0" fillId="0" fontId="5" numFmtId="1" xfId="0" applyFont="1" applyNumberFormat="1"/>
    <xf borderId="0" fillId="0" fontId="5" numFmtId="10" xfId="0" applyAlignment="1" applyFont="1" applyNumberFormat="1">
      <alignment readingOrder="0"/>
    </xf>
    <xf borderId="1" fillId="0" fontId="8" numFmtId="0" xfId="0" applyAlignment="1" applyBorder="1" applyFont="1">
      <alignment horizontal="center" readingOrder="0"/>
    </xf>
    <xf borderId="1" fillId="0" fontId="1" numFmtId="49" xfId="0" applyAlignment="1" applyBorder="1" applyFont="1" applyNumberFormat="1">
      <alignment horizontal="center" readingOrder="0"/>
    </xf>
    <xf borderId="1" fillId="0" fontId="1" numFmtId="10" xfId="0" applyAlignment="1" applyBorder="1" applyFont="1" applyNumberFormat="1">
      <alignment horizontal="center" readingOrder="0"/>
    </xf>
    <xf borderId="0" fillId="0" fontId="10" numFmtId="0" xfId="0" applyAlignment="1" applyFont="1">
      <alignment horizontal="right" readingOrder="0"/>
    </xf>
    <xf borderId="0" fillId="0" fontId="5" numFmtId="164" xfId="0" applyAlignment="1" applyFont="1" applyNumberFormat="1">
      <alignment horizontal="right" readingOrder="0"/>
    </xf>
    <xf borderId="0" fillId="0" fontId="5" numFmtId="10" xfId="0" applyAlignment="1" applyFont="1" applyNumberFormat="1">
      <alignment horizontal="right" readingOrder="0"/>
    </xf>
    <xf borderId="0" fillId="0" fontId="10" numFmtId="0" xfId="0" applyAlignment="1" applyFont="1">
      <alignment horizontal="righ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38"/>
    <col customWidth="1" min="2" max="2" width="38.5"/>
    <col customWidth="1" min="3" max="3" width="16.75"/>
    <col customWidth="1" min="4" max="4" width="27.38"/>
    <col customWidth="1" min="5" max="5" width="59.88"/>
    <col customWidth="1" min="6" max="6" width="13.5"/>
    <col customWidth="1" min="7" max="8" width="15.0"/>
    <col customWidth="1" min="9" max="11" width="16.38"/>
    <col customWidth="1" min="12" max="13" width="6.25"/>
    <col customWidth="1" min="14" max="14" width="8.75"/>
    <col customWidth="1" min="15" max="15" width="10.75"/>
    <col customWidth="1" min="16" max="18" width="6.25"/>
    <col customWidth="1" min="19" max="19" width="8.75"/>
    <col customWidth="1" min="20" max="20" width="10.7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4" t="s">
        <v>11</v>
      </c>
      <c r="L2" s="4"/>
      <c r="M2" s="4"/>
      <c r="N2" s="4"/>
      <c r="O2" s="4"/>
      <c r="P2" s="4"/>
      <c r="Q2" s="4"/>
      <c r="R2" s="4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>
      <c r="A3" s="5"/>
      <c r="B3" s="5"/>
      <c r="C3" s="5"/>
      <c r="D3" s="5"/>
      <c r="E3" s="5"/>
      <c r="F3" s="5"/>
      <c r="G3" s="5"/>
      <c r="H3" s="5"/>
      <c r="I3" s="6" t="s">
        <v>12</v>
      </c>
      <c r="J3" s="6" t="s">
        <v>12</v>
      </c>
      <c r="K3" s="6" t="s">
        <v>12</v>
      </c>
      <c r="L3" s="4"/>
      <c r="M3" s="4"/>
      <c r="N3" s="2"/>
      <c r="O3" s="2"/>
      <c r="P3" s="4"/>
      <c r="Q3" s="4"/>
      <c r="R3" s="4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>
      <c r="A4" s="7" t="s">
        <v>13</v>
      </c>
      <c r="B4" s="7" t="s">
        <v>14</v>
      </c>
      <c r="C4" s="7" t="s">
        <v>15</v>
      </c>
      <c r="D4" s="8" t="s">
        <v>16</v>
      </c>
      <c r="E4" s="8" t="s">
        <v>17</v>
      </c>
      <c r="F4" s="7" t="s">
        <v>18</v>
      </c>
      <c r="G4" s="7" t="s">
        <v>19</v>
      </c>
      <c r="H4" s="9" t="s">
        <v>20</v>
      </c>
      <c r="I4" s="7">
        <v>54.12</v>
      </c>
      <c r="J4" s="7">
        <v>54.83</v>
      </c>
      <c r="K4" s="7">
        <v>53.52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>
      <c r="A5" s="7" t="s">
        <v>21</v>
      </c>
      <c r="B5" s="7" t="s">
        <v>14</v>
      </c>
      <c r="C5" s="7" t="s">
        <v>22</v>
      </c>
      <c r="D5" s="8" t="s">
        <v>16</v>
      </c>
      <c r="E5" s="8" t="s">
        <v>23</v>
      </c>
      <c r="F5" s="7" t="s">
        <v>18</v>
      </c>
      <c r="G5" s="7" t="s">
        <v>24</v>
      </c>
      <c r="H5" s="7"/>
      <c r="I5" s="7">
        <v>39.26</v>
      </c>
      <c r="J5" s="7">
        <v>39.64</v>
      </c>
      <c r="K5" s="7">
        <v>38.72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>
      <c r="A6" s="7" t="s">
        <v>13</v>
      </c>
      <c r="B6" s="7" t="s">
        <v>25</v>
      </c>
      <c r="C6" s="7" t="s">
        <v>26</v>
      </c>
      <c r="D6" s="8" t="s">
        <v>27</v>
      </c>
      <c r="E6" s="8" t="s">
        <v>28</v>
      </c>
      <c r="F6" s="7" t="s">
        <v>18</v>
      </c>
      <c r="G6" s="7" t="s">
        <v>19</v>
      </c>
      <c r="H6" s="7" t="s">
        <v>20</v>
      </c>
      <c r="I6" s="7">
        <v>61.26</v>
      </c>
      <c r="J6" s="7">
        <v>61.32</v>
      </c>
      <c r="K6" s="7">
        <v>60.63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>
      <c r="A7" s="7" t="s">
        <v>21</v>
      </c>
      <c r="B7" s="7" t="s">
        <v>25</v>
      </c>
      <c r="C7" s="7" t="s">
        <v>29</v>
      </c>
      <c r="D7" s="8" t="s">
        <v>27</v>
      </c>
      <c r="E7" s="8" t="s">
        <v>30</v>
      </c>
      <c r="F7" s="7" t="s">
        <v>18</v>
      </c>
      <c r="G7" s="7" t="s">
        <v>24</v>
      </c>
      <c r="H7" s="7"/>
      <c r="I7" s="7">
        <v>63.41</v>
      </c>
      <c r="J7" s="7">
        <v>63.49</v>
      </c>
      <c r="K7" s="7">
        <v>62.66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>
      <c r="A8" s="7" t="s">
        <v>13</v>
      </c>
      <c r="B8" s="7" t="s">
        <v>31</v>
      </c>
      <c r="C8" s="7" t="s">
        <v>32</v>
      </c>
      <c r="D8" s="8" t="s">
        <v>33</v>
      </c>
      <c r="E8" s="10" t="s">
        <v>34</v>
      </c>
      <c r="F8" s="7" t="s">
        <v>18</v>
      </c>
      <c r="G8" s="7" t="s">
        <v>19</v>
      </c>
      <c r="H8" s="7" t="s">
        <v>20</v>
      </c>
      <c r="I8" s="7">
        <v>68.53</v>
      </c>
      <c r="J8" s="7">
        <v>69.38</v>
      </c>
      <c r="K8" s="7">
        <v>67.81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>
      <c r="A9" s="7" t="s">
        <v>21</v>
      </c>
      <c r="B9" s="7" t="s">
        <v>31</v>
      </c>
      <c r="C9" s="7" t="s">
        <v>35</v>
      </c>
      <c r="D9" s="8" t="s">
        <v>33</v>
      </c>
      <c r="E9" s="7" t="s">
        <v>34</v>
      </c>
      <c r="F9" s="7" t="s">
        <v>18</v>
      </c>
      <c r="G9" s="7" t="s">
        <v>24</v>
      </c>
      <c r="H9" s="7"/>
      <c r="I9" s="11">
        <v>30.77</v>
      </c>
      <c r="J9" s="11">
        <v>31.29</v>
      </c>
      <c r="K9" s="11">
        <v>30.58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>
      <c r="A10" s="7" t="s">
        <v>13</v>
      </c>
      <c r="B10" s="7" t="s">
        <v>36</v>
      </c>
      <c r="C10" s="7" t="s">
        <v>37</v>
      </c>
      <c r="D10" s="8" t="s">
        <v>33</v>
      </c>
      <c r="E10" s="7" t="s">
        <v>38</v>
      </c>
      <c r="F10" s="7" t="s">
        <v>18</v>
      </c>
      <c r="G10" s="7" t="s">
        <v>19</v>
      </c>
      <c r="H10" s="7" t="s">
        <v>20</v>
      </c>
      <c r="I10" s="7">
        <v>87.31</v>
      </c>
      <c r="J10" s="7">
        <v>88.86</v>
      </c>
      <c r="K10" s="7">
        <v>86.65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>
      <c r="A11" s="7" t="s">
        <v>21</v>
      </c>
      <c r="B11" s="7" t="s">
        <v>36</v>
      </c>
      <c r="C11" s="7" t="s">
        <v>39</v>
      </c>
      <c r="D11" s="7" t="s">
        <v>33</v>
      </c>
      <c r="E11" s="7" t="s">
        <v>38</v>
      </c>
      <c r="F11" s="7" t="s">
        <v>18</v>
      </c>
      <c r="G11" s="7" t="s">
        <v>24</v>
      </c>
      <c r="H11" s="7"/>
      <c r="I11" s="7">
        <v>52.78</v>
      </c>
      <c r="J11" s="7">
        <v>53.81</v>
      </c>
      <c r="K11" s="7">
        <v>52.23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>
      <c r="A12" s="12" t="s">
        <v>40</v>
      </c>
      <c r="B12" s="12" t="s">
        <v>41</v>
      </c>
      <c r="C12" s="12" t="s">
        <v>42</v>
      </c>
      <c r="D12" s="12" t="s">
        <v>33</v>
      </c>
      <c r="E12" s="13" t="s">
        <v>43</v>
      </c>
      <c r="F12" s="12" t="s">
        <v>44</v>
      </c>
      <c r="G12" s="12" t="s">
        <v>45</v>
      </c>
      <c r="H12" s="12" t="s">
        <v>46</v>
      </c>
      <c r="I12" s="12">
        <v>46.77</v>
      </c>
      <c r="J12" s="12">
        <v>47.1</v>
      </c>
      <c r="K12" s="12">
        <v>46.12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>
      <c r="A13" s="14" t="s">
        <v>47</v>
      </c>
      <c r="B13" s="7" t="s">
        <v>41</v>
      </c>
      <c r="C13" s="14" t="s">
        <v>48</v>
      </c>
      <c r="D13" s="14" t="s">
        <v>33</v>
      </c>
      <c r="E13" s="14" t="s">
        <v>43</v>
      </c>
      <c r="F13" s="7" t="s">
        <v>44</v>
      </c>
      <c r="G13" s="7" t="s">
        <v>49</v>
      </c>
      <c r="H13" s="7" t="s">
        <v>46</v>
      </c>
      <c r="I13" s="7">
        <v>24.48</v>
      </c>
      <c r="J13" s="7">
        <v>24.54</v>
      </c>
      <c r="K13" s="7">
        <v>24.12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>
      <c r="A14" s="7" t="s">
        <v>50</v>
      </c>
      <c r="B14" s="7" t="s">
        <v>41</v>
      </c>
      <c r="C14" s="7" t="s">
        <v>51</v>
      </c>
      <c r="D14" s="7" t="s">
        <v>33</v>
      </c>
      <c r="E14" s="7" t="s">
        <v>43</v>
      </c>
      <c r="F14" s="7" t="s">
        <v>44</v>
      </c>
      <c r="G14" s="7" t="s">
        <v>52</v>
      </c>
      <c r="H14" s="7" t="s">
        <v>46</v>
      </c>
      <c r="I14" s="7">
        <v>63.28</v>
      </c>
      <c r="J14" s="7">
        <v>64.45</v>
      </c>
      <c r="K14" s="7">
        <v>62.65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>
      <c r="A15" s="7" t="s">
        <v>53</v>
      </c>
      <c r="B15" s="7" t="s">
        <v>41</v>
      </c>
      <c r="C15" s="7" t="s">
        <v>54</v>
      </c>
      <c r="D15" s="7" t="s">
        <v>33</v>
      </c>
      <c r="E15" s="7" t="s">
        <v>43</v>
      </c>
      <c r="F15" s="7" t="s">
        <v>44</v>
      </c>
      <c r="G15" s="7" t="s">
        <v>24</v>
      </c>
      <c r="H15" s="7" t="s">
        <v>46</v>
      </c>
      <c r="I15" s="7">
        <v>19.81</v>
      </c>
      <c r="J15" s="7">
        <v>20.04</v>
      </c>
      <c r="K15" s="7">
        <v>19.58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>
      <c r="A16" s="7" t="s">
        <v>55</v>
      </c>
      <c r="B16" s="7" t="s">
        <v>41</v>
      </c>
      <c r="C16" s="7" t="s">
        <v>56</v>
      </c>
      <c r="D16" s="7" t="s">
        <v>33</v>
      </c>
      <c r="E16" s="7" t="s">
        <v>43</v>
      </c>
      <c r="F16" s="7" t="s">
        <v>44</v>
      </c>
      <c r="G16" s="7" t="s">
        <v>57</v>
      </c>
      <c r="H16" s="7" t="s">
        <v>58</v>
      </c>
      <c r="I16" s="7">
        <v>30.86</v>
      </c>
      <c r="J16" s="7">
        <v>31.32</v>
      </c>
      <c r="K16" s="15">
        <v>30.54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>
      <c r="A17" s="7" t="s">
        <v>59</v>
      </c>
      <c r="B17" s="7" t="s">
        <v>41</v>
      </c>
      <c r="C17" s="7" t="s">
        <v>60</v>
      </c>
      <c r="D17" s="7" t="s">
        <v>33</v>
      </c>
      <c r="E17" s="7" t="s">
        <v>43</v>
      </c>
      <c r="F17" s="7" t="s">
        <v>44</v>
      </c>
      <c r="G17" s="7" t="s">
        <v>61</v>
      </c>
      <c r="H17" s="7" t="s">
        <v>46</v>
      </c>
      <c r="I17" s="7">
        <v>13.74</v>
      </c>
      <c r="J17" s="15">
        <v>14.07</v>
      </c>
      <c r="K17" s="16">
        <v>13.59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>
      <c r="A23" s="7"/>
      <c r="B23" s="7"/>
      <c r="C23" s="2"/>
      <c r="D23" s="7"/>
      <c r="E23" s="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>
      <c r="A24" s="7"/>
      <c r="B24" s="2"/>
      <c r="C24" s="2"/>
      <c r="D24" s="7"/>
      <c r="E24" s="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>
      <c r="A26" s="2"/>
      <c r="B26" s="2"/>
      <c r="C26" s="2"/>
      <c r="D26" s="7"/>
      <c r="E26" s="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>
      <c r="A27" s="2"/>
      <c r="B27" s="2"/>
      <c r="C27" s="2"/>
      <c r="D27" s="15"/>
      <c r="E27" s="15"/>
      <c r="F27" s="17"/>
      <c r="G27" s="17"/>
      <c r="H27" s="17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>
      <c r="A28" s="2"/>
      <c r="B28" s="2"/>
      <c r="C28" s="2"/>
      <c r="D28" s="17"/>
      <c r="E28" s="17"/>
      <c r="F28" s="17"/>
      <c r="G28" s="17"/>
      <c r="H28" s="1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>
      <c r="A29" s="2"/>
      <c r="B29" s="2"/>
      <c r="C29" s="2"/>
      <c r="D29" s="15"/>
      <c r="E29" s="15"/>
      <c r="F29" s="17"/>
      <c r="G29" s="17"/>
      <c r="H29" s="1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>
      <c r="A30" s="2"/>
      <c r="B30" s="2"/>
      <c r="C30" s="2"/>
      <c r="D30" s="16"/>
      <c r="E30" s="16"/>
      <c r="F30" s="18"/>
      <c r="G30" s="18"/>
      <c r="H30" s="1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>
      <c r="A33" s="2"/>
      <c r="B33" s="2"/>
      <c r="C33" s="19"/>
      <c r="D33" s="19"/>
      <c r="E33" s="19"/>
      <c r="F33" s="19"/>
      <c r="G33" s="19"/>
      <c r="H33" s="1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>
      <c r="A34" s="2"/>
      <c r="B34" s="2"/>
      <c r="C34" s="19"/>
      <c r="D34" s="19"/>
      <c r="E34" s="19"/>
      <c r="F34" s="19"/>
      <c r="G34" s="19"/>
      <c r="H34" s="1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>
      <c r="A35" s="2"/>
      <c r="B35" s="2"/>
      <c r="C35" s="19"/>
      <c r="D35" s="19"/>
      <c r="E35" s="19"/>
      <c r="F35" s="19"/>
      <c r="G35" s="19"/>
      <c r="H35" s="1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>
      <c r="A36" s="2"/>
      <c r="B36" s="2"/>
      <c r="C36" s="19"/>
      <c r="D36" s="19"/>
      <c r="E36" s="19"/>
      <c r="F36" s="19"/>
      <c r="G36" s="19"/>
      <c r="H36" s="19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</row>
  </sheetData>
  <mergeCells count="8">
    <mergeCell ref="A2:A3"/>
    <mergeCell ref="B2:B3"/>
    <mergeCell ref="C2:C3"/>
    <mergeCell ref="D2:D3"/>
    <mergeCell ref="E2:E3"/>
    <mergeCell ref="F2:F3"/>
    <mergeCell ref="G2:G3"/>
    <mergeCell ref="H2:H3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13"/>
    <col customWidth="1" min="2" max="2" width="14.0"/>
    <col customWidth="1" min="3" max="4" width="10.63"/>
    <col customWidth="1" min="5" max="5" width="27.25"/>
    <col customWidth="1" min="6" max="8" width="7.13"/>
  </cols>
  <sheetData>
    <row r="1">
      <c r="A1" s="97" t="s">
        <v>654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>
      <c r="A2" s="4" t="s">
        <v>655</v>
      </c>
      <c r="F2" s="4" t="s">
        <v>266</v>
      </c>
      <c r="I2" s="4" t="s">
        <v>267</v>
      </c>
      <c r="J2" s="4"/>
      <c r="K2" s="4"/>
      <c r="L2" s="4"/>
      <c r="M2" s="4"/>
    </row>
    <row r="3">
      <c r="A3" s="7" t="s">
        <v>75</v>
      </c>
      <c r="B3" s="115" t="s">
        <v>268</v>
      </c>
      <c r="C3" s="115" t="s">
        <v>63</v>
      </c>
      <c r="D3" s="115" t="s">
        <v>78</v>
      </c>
      <c r="E3" s="115" t="s">
        <v>79</v>
      </c>
      <c r="F3" s="115" t="s">
        <v>269</v>
      </c>
      <c r="G3" s="115" t="s">
        <v>270</v>
      </c>
      <c r="H3" s="115" t="s">
        <v>271</v>
      </c>
      <c r="I3" s="115" t="s">
        <v>75</v>
      </c>
      <c r="J3" s="115" t="s">
        <v>268</v>
      </c>
      <c r="K3" s="115" t="s">
        <v>63</v>
      </c>
      <c r="L3" s="115" t="s">
        <v>78</v>
      </c>
      <c r="M3" s="115" t="s">
        <v>79</v>
      </c>
    </row>
    <row r="4">
      <c r="A4" s="7"/>
      <c r="B4" s="7"/>
      <c r="C4" s="7"/>
      <c r="D4" s="24"/>
      <c r="E4" s="7"/>
      <c r="F4" s="7">
        <v>0.0</v>
      </c>
      <c r="G4" s="2">
        <f t="shared" ref="G4:G72" si="1">if(AND(not(F4),not(ISBLANK(E4))),1,0)</f>
        <v>0</v>
      </c>
      <c r="H4" s="7">
        <f t="shared" ref="H4:H72" si="2">if(AND(not(ISBLANK(I4)),ISBLANK(E4)),1,0)</f>
        <v>1</v>
      </c>
      <c r="I4" s="7" t="s">
        <v>272</v>
      </c>
      <c r="J4" s="7">
        <v>8.6871328E7</v>
      </c>
      <c r="K4" s="7" t="s">
        <v>72</v>
      </c>
      <c r="L4" s="32">
        <v>1.0</v>
      </c>
      <c r="M4" s="7" t="s">
        <v>273</v>
      </c>
    </row>
    <row r="5">
      <c r="A5" s="7" t="s">
        <v>82</v>
      </c>
      <c r="B5" s="7">
        <v>2.07807886E8</v>
      </c>
      <c r="C5" s="7" t="s">
        <v>69</v>
      </c>
      <c r="D5" s="24">
        <v>-33588.0</v>
      </c>
      <c r="E5" s="7" t="s">
        <v>83</v>
      </c>
      <c r="F5" s="7">
        <v>1.0</v>
      </c>
      <c r="G5" s="2">
        <f t="shared" si="1"/>
        <v>0</v>
      </c>
      <c r="H5" s="7">
        <f t="shared" si="2"/>
        <v>0</v>
      </c>
      <c r="I5" s="7" t="s">
        <v>272</v>
      </c>
      <c r="J5" s="7">
        <v>2.07807886E8</v>
      </c>
      <c r="K5" s="7" t="s">
        <v>69</v>
      </c>
      <c r="L5" s="32">
        <v>-33591.0</v>
      </c>
      <c r="M5" s="7" t="s">
        <v>274</v>
      </c>
    </row>
    <row r="6">
      <c r="A6" s="7" t="s">
        <v>82</v>
      </c>
      <c r="B6" s="7">
        <v>2.24458901E8</v>
      </c>
      <c r="C6" s="7" t="s">
        <v>70</v>
      </c>
      <c r="D6" s="32">
        <v>153518.0</v>
      </c>
      <c r="E6" s="7" t="s">
        <v>86</v>
      </c>
      <c r="F6" s="7">
        <v>1.0</v>
      </c>
      <c r="G6" s="2">
        <f t="shared" si="1"/>
        <v>0</v>
      </c>
      <c r="H6" s="7">
        <f t="shared" si="2"/>
        <v>0</v>
      </c>
      <c r="I6" s="7" t="s">
        <v>272</v>
      </c>
      <c r="J6" s="7">
        <v>2.24458901E8</v>
      </c>
      <c r="K6" s="7" t="s">
        <v>70</v>
      </c>
      <c r="L6" s="32">
        <v>153517.0</v>
      </c>
      <c r="M6" s="7" t="s">
        <v>275</v>
      </c>
    </row>
    <row r="7">
      <c r="A7" s="7" t="s">
        <v>82</v>
      </c>
      <c r="B7" s="7">
        <v>2.24595102E8</v>
      </c>
      <c r="C7" s="7" t="s">
        <v>69</v>
      </c>
      <c r="D7" s="32">
        <v>-3221.0</v>
      </c>
      <c r="E7" s="7" t="s">
        <v>88</v>
      </c>
      <c r="F7" s="7">
        <v>1.0</v>
      </c>
      <c r="G7" s="2">
        <f t="shared" si="1"/>
        <v>0</v>
      </c>
      <c r="H7" s="7">
        <f t="shared" si="2"/>
        <v>0</v>
      </c>
      <c r="I7" s="7" t="s">
        <v>272</v>
      </c>
      <c r="J7" s="7">
        <v>2.24595093E8</v>
      </c>
      <c r="K7" s="7" t="s">
        <v>69</v>
      </c>
      <c r="L7" s="32">
        <v>-3239.0</v>
      </c>
      <c r="M7" s="7" t="s">
        <v>276</v>
      </c>
    </row>
    <row r="8">
      <c r="A8" s="7" t="s">
        <v>82</v>
      </c>
      <c r="B8" s="7">
        <v>2.36097142E8</v>
      </c>
      <c r="C8" s="7" t="s">
        <v>68</v>
      </c>
      <c r="D8" s="32">
        <v>11260.0</v>
      </c>
      <c r="E8" s="7" t="s">
        <v>89</v>
      </c>
      <c r="F8" s="7">
        <v>0.0</v>
      </c>
      <c r="G8" s="2">
        <f t="shared" si="1"/>
        <v>1</v>
      </c>
      <c r="H8" s="7">
        <f t="shared" si="2"/>
        <v>0</v>
      </c>
      <c r="I8" s="7"/>
      <c r="J8" s="7"/>
      <c r="K8" s="7"/>
      <c r="L8" s="32"/>
      <c r="M8" s="7"/>
    </row>
    <row r="9">
      <c r="A9" s="40" t="s">
        <v>91</v>
      </c>
      <c r="B9" s="40">
        <v>2.4523615E7</v>
      </c>
      <c r="C9" s="40" t="s">
        <v>71</v>
      </c>
      <c r="D9" s="50">
        <v>1073.0</v>
      </c>
      <c r="E9" s="40" t="s">
        <v>92</v>
      </c>
      <c r="F9" s="7">
        <v>1.0</v>
      </c>
      <c r="G9" s="2">
        <f t="shared" si="1"/>
        <v>0</v>
      </c>
      <c r="H9" s="7">
        <f t="shared" si="2"/>
        <v>0</v>
      </c>
      <c r="I9" s="7" t="s">
        <v>277</v>
      </c>
      <c r="J9" s="7">
        <v>2.4523617E7</v>
      </c>
      <c r="K9" s="7" t="s">
        <v>71</v>
      </c>
      <c r="L9" s="32">
        <v>1074.0</v>
      </c>
      <c r="M9" s="7" t="s">
        <v>278</v>
      </c>
    </row>
    <row r="10">
      <c r="A10" s="7"/>
      <c r="B10" s="7"/>
      <c r="C10" s="7"/>
      <c r="D10" s="46"/>
      <c r="E10" s="7"/>
      <c r="F10" s="7">
        <v>0.0</v>
      </c>
      <c r="G10" s="2">
        <f t="shared" si="1"/>
        <v>0</v>
      </c>
      <c r="H10" s="7">
        <f t="shared" si="2"/>
        <v>1</v>
      </c>
      <c r="I10" s="7" t="s">
        <v>277</v>
      </c>
      <c r="J10" s="7">
        <v>2.5359111E7</v>
      </c>
      <c r="K10" s="7" t="s">
        <v>72</v>
      </c>
      <c r="L10" s="32">
        <v>1.0</v>
      </c>
      <c r="M10" s="7" t="s">
        <v>279</v>
      </c>
    </row>
    <row r="11">
      <c r="A11" s="2"/>
      <c r="B11" s="2"/>
      <c r="C11" s="2"/>
      <c r="D11" s="45"/>
      <c r="E11" s="2"/>
      <c r="F11" s="7">
        <v>0.0</v>
      </c>
      <c r="G11" s="2">
        <f t="shared" si="1"/>
        <v>0</v>
      </c>
      <c r="H11" s="7">
        <f t="shared" si="2"/>
        <v>1</v>
      </c>
      <c r="I11" s="7" t="s">
        <v>277</v>
      </c>
      <c r="J11" s="7">
        <v>2.5359568E7</v>
      </c>
      <c r="K11" s="7" t="s">
        <v>72</v>
      </c>
      <c r="L11" s="32">
        <v>1.0</v>
      </c>
      <c r="M11" s="7" t="s">
        <v>280</v>
      </c>
    </row>
    <row r="12">
      <c r="A12" s="2"/>
      <c r="B12" s="2"/>
      <c r="C12" s="2"/>
      <c r="D12" s="45"/>
      <c r="E12" s="2"/>
      <c r="F12" s="7">
        <v>0.0</v>
      </c>
      <c r="G12" s="2">
        <f t="shared" si="1"/>
        <v>0</v>
      </c>
      <c r="H12" s="7">
        <f t="shared" si="2"/>
        <v>1</v>
      </c>
      <c r="I12" s="7" t="s">
        <v>277</v>
      </c>
      <c r="J12" s="7">
        <v>2.6390427E7</v>
      </c>
      <c r="K12" s="7" t="s">
        <v>72</v>
      </c>
      <c r="L12" s="32">
        <v>1.0</v>
      </c>
      <c r="M12" s="7" t="s">
        <v>281</v>
      </c>
    </row>
    <row r="13">
      <c r="A13" s="7" t="s">
        <v>91</v>
      </c>
      <c r="B13" s="7">
        <v>2.6622427E7</v>
      </c>
      <c r="C13" s="7" t="s">
        <v>71</v>
      </c>
      <c r="D13" s="24">
        <v>574.0</v>
      </c>
      <c r="E13" s="7" t="s">
        <v>94</v>
      </c>
      <c r="F13" s="7">
        <v>1.0</v>
      </c>
      <c r="G13" s="2">
        <f t="shared" si="1"/>
        <v>0</v>
      </c>
      <c r="H13" s="7">
        <f t="shared" si="2"/>
        <v>0</v>
      </c>
      <c r="I13" s="7" t="s">
        <v>277</v>
      </c>
      <c r="J13" s="7">
        <v>2.6622431E7</v>
      </c>
      <c r="K13" s="7" t="s">
        <v>71</v>
      </c>
      <c r="L13" s="32">
        <v>577.0</v>
      </c>
      <c r="M13" s="7" t="s">
        <v>282</v>
      </c>
    </row>
    <row r="14">
      <c r="A14" s="7" t="s">
        <v>91</v>
      </c>
      <c r="B14" s="7">
        <v>6.0147027E7</v>
      </c>
      <c r="C14" s="7" t="s">
        <v>69</v>
      </c>
      <c r="D14" s="32">
        <v>-71809.0</v>
      </c>
      <c r="E14" s="7" t="s">
        <v>98</v>
      </c>
      <c r="F14" s="7">
        <v>1.0</v>
      </c>
      <c r="G14" s="2">
        <f t="shared" si="1"/>
        <v>0</v>
      </c>
      <c r="H14" s="7">
        <f t="shared" si="2"/>
        <v>0</v>
      </c>
      <c r="I14" s="7" t="s">
        <v>277</v>
      </c>
      <c r="J14" s="7">
        <v>6.0147026E7</v>
      </c>
      <c r="K14" s="7" t="s">
        <v>69</v>
      </c>
      <c r="L14" s="32">
        <v>-71789.0</v>
      </c>
      <c r="M14" s="7" t="s">
        <v>283</v>
      </c>
    </row>
    <row r="15">
      <c r="A15" s="7" t="s">
        <v>91</v>
      </c>
      <c r="B15" s="7">
        <v>6.0886452E7</v>
      </c>
      <c r="C15" s="7" t="s">
        <v>69</v>
      </c>
      <c r="D15" s="32">
        <v>-141091.0</v>
      </c>
      <c r="E15" s="7" t="s">
        <v>656</v>
      </c>
      <c r="F15" s="7">
        <v>1.0</v>
      </c>
      <c r="G15" s="2">
        <f t="shared" si="1"/>
        <v>0</v>
      </c>
      <c r="H15" s="7">
        <f t="shared" si="2"/>
        <v>0</v>
      </c>
      <c r="I15" s="7" t="s">
        <v>277</v>
      </c>
      <c r="J15" s="7">
        <v>6.0886452E7</v>
      </c>
      <c r="K15" s="7" t="s">
        <v>69</v>
      </c>
      <c r="L15" s="32">
        <v>-141091.0</v>
      </c>
      <c r="M15" s="7" t="s">
        <v>284</v>
      </c>
    </row>
    <row r="16">
      <c r="A16" s="2"/>
      <c r="B16" s="2"/>
      <c r="C16" s="2"/>
      <c r="D16" s="45"/>
      <c r="E16" s="2"/>
      <c r="F16" s="7">
        <v>0.0</v>
      </c>
      <c r="G16" s="2">
        <f t="shared" si="1"/>
        <v>0</v>
      </c>
      <c r="H16" s="7">
        <f t="shared" si="2"/>
        <v>1</v>
      </c>
      <c r="I16" s="7" t="s">
        <v>277</v>
      </c>
      <c r="J16" s="7">
        <v>1.86724386E8</v>
      </c>
      <c r="K16" s="7" t="s">
        <v>69</v>
      </c>
      <c r="L16" s="32">
        <v>-71459.0</v>
      </c>
      <c r="M16" s="7" t="s">
        <v>285</v>
      </c>
    </row>
    <row r="17">
      <c r="A17" s="7" t="s">
        <v>102</v>
      </c>
      <c r="B17" s="7">
        <v>6.5346239E7</v>
      </c>
      <c r="C17" s="7" t="s">
        <v>70</v>
      </c>
      <c r="D17" s="24">
        <v>80.0</v>
      </c>
      <c r="E17" s="7" t="s">
        <v>657</v>
      </c>
      <c r="F17" s="7">
        <v>1.0</v>
      </c>
      <c r="G17" s="2">
        <f t="shared" si="1"/>
        <v>0</v>
      </c>
      <c r="H17" s="7">
        <f t="shared" si="2"/>
        <v>0</v>
      </c>
      <c r="I17" s="7" t="s">
        <v>286</v>
      </c>
      <c r="J17" s="7">
        <v>6.5346239E7</v>
      </c>
      <c r="K17" s="7" t="s">
        <v>70</v>
      </c>
      <c r="L17" s="32">
        <v>80.0</v>
      </c>
      <c r="M17" s="7" t="s">
        <v>287</v>
      </c>
    </row>
    <row r="18">
      <c r="A18" s="7" t="s">
        <v>102</v>
      </c>
      <c r="B18" s="7">
        <v>1.87075166E8</v>
      </c>
      <c r="C18" s="7" t="s">
        <v>68</v>
      </c>
      <c r="D18" s="24">
        <v>62.0</v>
      </c>
      <c r="E18" s="7" t="s">
        <v>658</v>
      </c>
      <c r="F18" s="7">
        <v>1.0</v>
      </c>
      <c r="G18" s="2">
        <f t="shared" si="1"/>
        <v>0</v>
      </c>
      <c r="H18" s="7">
        <f t="shared" si="2"/>
        <v>0</v>
      </c>
      <c r="I18" s="7" t="s">
        <v>286</v>
      </c>
      <c r="J18" s="7">
        <v>1.87075168E8</v>
      </c>
      <c r="K18" s="7" t="s">
        <v>70</v>
      </c>
      <c r="L18" s="32">
        <v>60.0</v>
      </c>
      <c r="M18" s="7" t="s">
        <v>288</v>
      </c>
    </row>
    <row r="19">
      <c r="A19" s="7" t="s">
        <v>109</v>
      </c>
      <c r="B19" s="7">
        <v>2.878789E7</v>
      </c>
      <c r="C19" s="7" t="s">
        <v>69</v>
      </c>
      <c r="D19" s="32">
        <v>-175099.0</v>
      </c>
      <c r="E19" s="7" t="s">
        <v>659</v>
      </c>
      <c r="F19" s="7">
        <v>1.0</v>
      </c>
      <c r="G19" s="2">
        <f t="shared" si="1"/>
        <v>0</v>
      </c>
      <c r="H19" s="7">
        <f t="shared" si="2"/>
        <v>0</v>
      </c>
      <c r="I19" s="7" t="s">
        <v>289</v>
      </c>
      <c r="J19" s="7">
        <v>2.8787889E7</v>
      </c>
      <c r="K19" s="7" t="s">
        <v>69</v>
      </c>
      <c r="L19" s="32">
        <v>-175100.0</v>
      </c>
      <c r="M19" s="7" t="s">
        <v>290</v>
      </c>
    </row>
    <row r="20">
      <c r="A20" s="2"/>
      <c r="B20" s="2"/>
      <c r="C20" s="2"/>
      <c r="D20" s="45"/>
      <c r="E20" s="2"/>
      <c r="F20" s="7">
        <v>0.0</v>
      </c>
      <c r="G20" s="2">
        <f t="shared" si="1"/>
        <v>0</v>
      </c>
      <c r="H20" s="7">
        <f t="shared" si="2"/>
        <v>1</v>
      </c>
      <c r="I20" s="7" t="s">
        <v>291</v>
      </c>
      <c r="J20" s="7">
        <v>2.6193889E7</v>
      </c>
      <c r="K20" s="7" t="s">
        <v>71</v>
      </c>
      <c r="L20" s="32">
        <v>289.0</v>
      </c>
      <c r="M20" s="7" t="s">
        <v>292</v>
      </c>
    </row>
    <row r="21">
      <c r="A21" s="7"/>
      <c r="B21" s="7"/>
      <c r="C21" s="7"/>
      <c r="D21" s="46"/>
      <c r="E21" s="7"/>
      <c r="F21" s="7">
        <v>0.0</v>
      </c>
      <c r="G21" s="2">
        <f t="shared" si="1"/>
        <v>0</v>
      </c>
      <c r="H21" s="7">
        <f t="shared" si="2"/>
        <v>1</v>
      </c>
      <c r="I21" s="7" t="s">
        <v>291</v>
      </c>
      <c r="J21" s="7">
        <v>1.38452922E8</v>
      </c>
      <c r="K21" s="7" t="s">
        <v>72</v>
      </c>
      <c r="L21" s="32">
        <v>1.0</v>
      </c>
      <c r="M21" s="7" t="s">
        <v>293</v>
      </c>
    </row>
    <row r="22">
      <c r="A22" s="40"/>
      <c r="B22" s="40"/>
      <c r="C22" s="40"/>
      <c r="D22" s="44"/>
      <c r="E22" s="40"/>
      <c r="F22" s="7">
        <v>0.0</v>
      </c>
      <c r="G22" s="2">
        <f t="shared" si="1"/>
        <v>0</v>
      </c>
      <c r="H22" s="7">
        <f t="shared" si="2"/>
        <v>1</v>
      </c>
      <c r="I22" s="7" t="s">
        <v>291</v>
      </c>
      <c r="J22" s="7">
        <v>1.38453044E8</v>
      </c>
      <c r="K22" s="7" t="s">
        <v>72</v>
      </c>
      <c r="L22" s="32">
        <v>1.0</v>
      </c>
      <c r="M22" s="7" t="s">
        <v>294</v>
      </c>
    </row>
    <row r="23">
      <c r="A23" s="7" t="s">
        <v>112</v>
      </c>
      <c r="B23" s="7">
        <v>5.7403872E7</v>
      </c>
      <c r="C23" s="7" t="s">
        <v>69</v>
      </c>
      <c r="D23" s="32">
        <v>-32529.0</v>
      </c>
      <c r="E23" s="7" t="s">
        <v>117</v>
      </c>
      <c r="F23" s="7">
        <v>1.0</v>
      </c>
      <c r="G23" s="2">
        <f t="shared" si="1"/>
        <v>0</v>
      </c>
      <c r="H23" s="7">
        <f t="shared" si="2"/>
        <v>0</v>
      </c>
      <c r="I23" s="7" t="s">
        <v>295</v>
      </c>
      <c r="J23" s="7">
        <v>5.7403873E7</v>
      </c>
      <c r="K23" s="7" t="s">
        <v>69</v>
      </c>
      <c r="L23" s="32">
        <v>-24534.0</v>
      </c>
      <c r="M23" s="7" t="s">
        <v>296</v>
      </c>
    </row>
    <row r="24">
      <c r="A24" s="7" t="s">
        <v>112</v>
      </c>
      <c r="B24" s="7">
        <v>7.559525E7</v>
      </c>
      <c r="C24" s="7" t="s">
        <v>68</v>
      </c>
      <c r="D24" s="32">
        <v>54.0</v>
      </c>
      <c r="E24" s="7" t="s">
        <v>660</v>
      </c>
      <c r="F24" s="7">
        <v>0.0</v>
      </c>
      <c r="G24" s="2">
        <f t="shared" si="1"/>
        <v>1</v>
      </c>
      <c r="H24" s="7">
        <f t="shared" si="2"/>
        <v>0</v>
      </c>
      <c r="I24" s="7"/>
      <c r="J24" s="7"/>
      <c r="K24" s="7"/>
      <c r="L24" s="32"/>
      <c r="M24" s="7"/>
    </row>
    <row r="25">
      <c r="A25" s="7" t="s">
        <v>112</v>
      </c>
      <c r="B25" s="7">
        <v>7.8352523E7</v>
      </c>
      <c r="C25" s="7" t="s">
        <v>69</v>
      </c>
      <c r="D25" s="24">
        <v>-100409.0</v>
      </c>
      <c r="E25" s="7" t="s">
        <v>568</v>
      </c>
      <c r="F25" s="7">
        <v>1.0</v>
      </c>
      <c r="G25" s="2">
        <f t="shared" si="1"/>
        <v>0</v>
      </c>
      <c r="H25" s="7">
        <f t="shared" si="2"/>
        <v>0</v>
      </c>
      <c r="I25" s="7" t="s">
        <v>295</v>
      </c>
      <c r="J25" s="7">
        <v>7.8352522E7</v>
      </c>
      <c r="K25" s="7" t="s">
        <v>69</v>
      </c>
      <c r="L25" s="32">
        <v>-100409.0</v>
      </c>
      <c r="M25" s="7" t="s">
        <v>297</v>
      </c>
    </row>
    <row r="26">
      <c r="A26" s="7" t="s">
        <v>112</v>
      </c>
      <c r="B26" s="7">
        <v>7.8560891E7</v>
      </c>
      <c r="C26" s="7" t="s">
        <v>69</v>
      </c>
      <c r="D26" s="32">
        <v>-67480.0</v>
      </c>
      <c r="E26" s="7" t="s">
        <v>570</v>
      </c>
      <c r="F26" s="7">
        <v>1.0</v>
      </c>
      <c r="G26" s="2">
        <f t="shared" si="1"/>
        <v>0</v>
      </c>
      <c r="H26" s="7">
        <f t="shared" si="2"/>
        <v>0</v>
      </c>
      <c r="I26" s="7" t="s">
        <v>295</v>
      </c>
      <c r="J26" s="7">
        <v>7.8560889E7</v>
      </c>
      <c r="K26" s="7" t="s">
        <v>69</v>
      </c>
      <c r="L26" s="32">
        <v>-67479.0</v>
      </c>
      <c r="M26" s="7" t="s">
        <v>298</v>
      </c>
    </row>
    <row r="27">
      <c r="A27" s="7" t="s">
        <v>112</v>
      </c>
      <c r="B27" s="7">
        <v>8.6215351E7</v>
      </c>
      <c r="C27" s="7" t="s">
        <v>70</v>
      </c>
      <c r="D27" s="32">
        <v>9033.0</v>
      </c>
      <c r="E27" s="7" t="s">
        <v>572</v>
      </c>
      <c r="F27" s="7">
        <v>1.0</v>
      </c>
      <c r="G27" s="2">
        <f t="shared" si="1"/>
        <v>0</v>
      </c>
      <c r="H27" s="7">
        <f t="shared" si="2"/>
        <v>0</v>
      </c>
      <c r="I27" s="7" t="s">
        <v>295</v>
      </c>
      <c r="J27" s="7">
        <v>8.6215352E7</v>
      </c>
      <c r="K27" s="7" t="s">
        <v>70</v>
      </c>
      <c r="L27" s="32">
        <v>9032.0</v>
      </c>
      <c r="M27" s="7" t="s">
        <v>299</v>
      </c>
    </row>
    <row r="28">
      <c r="A28" s="7" t="s">
        <v>112</v>
      </c>
      <c r="B28" s="7">
        <v>1.0484462E8</v>
      </c>
      <c r="C28" s="7" t="s">
        <v>70</v>
      </c>
      <c r="D28" s="32">
        <v>127236.0</v>
      </c>
      <c r="E28" s="7" t="s">
        <v>574</v>
      </c>
      <c r="F28" s="7">
        <v>1.0</v>
      </c>
      <c r="G28" s="2">
        <f t="shared" si="1"/>
        <v>0</v>
      </c>
      <c r="H28" s="7">
        <f t="shared" si="2"/>
        <v>0</v>
      </c>
      <c r="I28" s="7" t="s">
        <v>295</v>
      </c>
      <c r="J28" s="7">
        <v>1.04844621E8</v>
      </c>
      <c r="K28" s="7" t="s">
        <v>70</v>
      </c>
      <c r="L28" s="32">
        <v>127234.0</v>
      </c>
      <c r="M28" s="7" t="s">
        <v>300</v>
      </c>
    </row>
    <row r="29">
      <c r="A29" s="7" t="s">
        <v>112</v>
      </c>
      <c r="B29" s="7">
        <v>1.10753275E8</v>
      </c>
      <c r="C29" s="7" t="s">
        <v>69</v>
      </c>
      <c r="D29" s="32">
        <v>-1127.0</v>
      </c>
      <c r="E29" s="7" t="s">
        <v>576</v>
      </c>
      <c r="F29" s="7">
        <v>1.0</v>
      </c>
      <c r="G29" s="2">
        <f t="shared" si="1"/>
        <v>0</v>
      </c>
      <c r="H29" s="7">
        <f t="shared" si="2"/>
        <v>0</v>
      </c>
      <c r="I29" s="7" t="s">
        <v>295</v>
      </c>
      <c r="J29" s="7">
        <v>1.10753276E8</v>
      </c>
      <c r="K29" s="7" t="s">
        <v>69</v>
      </c>
      <c r="L29" s="32">
        <v>-1129.0</v>
      </c>
      <c r="M29" s="7" t="s">
        <v>301</v>
      </c>
    </row>
    <row r="30">
      <c r="A30" s="7" t="s">
        <v>112</v>
      </c>
      <c r="B30" s="7">
        <v>1.2610607E8</v>
      </c>
      <c r="C30" s="7" t="s">
        <v>69</v>
      </c>
      <c r="D30" s="32">
        <v>-420777.0</v>
      </c>
      <c r="E30" s="7" t="s">
        <v>578</v>
      </c>
      <c r="F30" s="7">
        <v>1.0</v>
      </c>
      <c r="G30" s="2">
        <f t="shared" si="1"/>
        <v>0</v>
      </c>
      <c r="H30" s="7">
        <f t="shared" si="2"/>
        <v>0</v>
      </c>
      <c r="I30" s="7" t="s">
        <v>295</v>
      </c>
      <c r="J30" s="7">
        <v>1.26106071E8</v>
      </c>
      <c r="K30" s="7" t="s">
        <v>69</v>
      </c>
      <c r="L30" s="32">
        <v>-420776.0</v>
      </c>
      <c r="M30" s="7" t="s">
        <v>302</v>
      </c>
    </row>
    <row r="31">
      <c r="A31" s="7" t="s">
        <v>112</v>
      </c>
      <c r="B31" s="7">
        <v>1.26458434E8</v>
      </c>
      <c r="C31" s="7" t="s">
        <v>71</v>
      </c>
      <c r="D31" s="32">
        <v>68953.0</v>
      </c>
      <c r="E31" s="7" t="s">
        <v>580</v>
      </c>
      <c r="F31" s="7">
        <v>1.0</v>
      </c>
      <c r="G31" s="2">
        <f t="shared" si="1"/>
        <v>0</v>
      </c>
      <c r="H31" s="7">
        <f t="shared" si="2"/>
        <v>0</v>
      </c>
      <c r="I31" s="7" t="s">
        <v>295</v>
      </c>
      <c r="J31" s="7">
        <v>1.26458436E8</v>
      </c>
      <c r="K31" s="7" t="s">
        <v>71</v>
      </c>
      <c r="L31" s="32">
        <v>68951.0</v>
      </c>
      <c r="M31" s="7" t="s">
        <v>303</v>
      </c>
    </row>
    <row r="32">
      <c r="A32" s="40" t="s">
        <v>112</v>
      </c>
      <c r="B32" s="40">
        <v>1.44262134E8</v>
      </c>
      <c r="C32" s="40" t="s">
        <v>69</v>
      </c>
      <c r="D32" s="52">
        <v>-129567.0</v>
      </c>
      <c r="E32" s="40" t="s">
        <v>582</v>
      </c>
      <c r="F32" s="7">
        <v>1.0</v>
      </c>
      <c r="G32" s="2">
        <f t="shared" si="1"/>
        <v>0</v>
      </c>
      <c r="H32" s="7">
        <f t="shared" si="2"/>
        <v>0</v>
      </c>
      <c r="I32" s="7" t="s">
        <v>295</v>
      </c>
      <c r="J32" s="7">
        <v>1.44262133E8</v>
      </c>
      <c r="K32" s="7" t="s">
        <v>69</v>
      </c>
      <c r="L32" s="32">
        <v>-129568.0</v>
      </c>
      <c r="M32" s="7" t="s">
        <v>304</v>
      </c>
    </row>
    <row r="33">
      <c r="A33" s="7" t="s">
        <v>112</v>
      </c>
      <c r="B33" s="7">
        <v>1.51049571E8</v>
      </c>
      <c r="C33" s="7" t="s">
        <v>72</v>
      </c>
      <c r="D33" s="24">
        <v>1.0</v>
      </c>
      <c r="E33" s="7" t="s">
        <v>584</v>
      </c>
      <c r="F33" s="7">
        <v>1.0</v>
      </c>
      <c r="G33" s="2">
        <f t="shared" si="1"/>
        <v>0</v>
      </c>
      <c r="H33" s="7">
        <f t="shared" si="2"/>
        <v>0</v>
      </c>
      <c r="I33" s="7" t="s">
        <v>295</v>
      </c>
      <c r="J33" s="7">
        <v>1.5104957E8</v>
      </c>
      <c r="K33" s="7" t="s">
        <v>72</v>
      </c>
      <c r="L33" s="32">
        <v>1.0</v>
      </c>
      <c r="M33" s="7" t="s">
        <v>305</v>
      </c>
    </row>
    <row r="34">
      <c r="A34" s="7" t="s">
        <v>112</v>
      </c>
      <c r="B34" s="7">
        <v>1.58335304E8</v>
      </c>
      <c r="C34" s="7" t="s">
        <v>69</v>
      </c>
      <c r="D34" s="24">
        <v>-185.0</v>
      </c>
      <c r="E34" s="7" t="s">
        <v>586</v>
      </c>
      <c r="F34" s="7">
        <v>0.0</v>
      </c>
      <c r="G34" s="2">
        <f t="shared" si="1"/>
        <v>1</v>
      </c>
      <c r="H34" s="7">
        <f t="shared" si="2"/>
        <v>0</v>
      </c>
      <c r="I34" s="7"/>
      <c r="J34" s="7"/>
      <c r="K34" s="7"/>
      <c r="L34" s="32"/>
      <c r="M34" s="7"/>
    </row>
    <row r="35">
      <c r="A35" s="7"/>
      <c r="B35" s="7"/>
      <c r="C35" s="7"/>
      <c r="D35" s="46"/>
      <c r="E35" s="7"/>
      <c r="F35" s="7">
        <v>0.0</v>
      </c>
      <c r="G35" s="2">
        <f t="shared" si="1"/>
        <v>0</v>
      </c>
      <c r="H35" s="7">
        <f t="shared" si="2"/>
        <v>1</v>
      </c>
      <c r="I35" s="7" t="s">
        <v>306</v>
      </c>
      <c r="J35" s="7">
        <v>1.11050191E8</v>
      </c>
      <c r="K35" s="7" t="s">
        <v>69</v>
      </c>
      <c r="L35" s="32">
        <v>-1163.0</v>
      </c>
      <c r="M35" s="7" t="s">
        <v>307</v>
      </c>
    </row>
    <row r="36">
      <c r="A36" s="7" t="s">
        <v>146</v>
      </c>
      <c r="B36" s="7">
        <v>1.3023587E8</v>
      </c>
      <c r="C36" s="7" t="s">
        <v>70</v>
      </c>
      <c r="D36" s="32">
        <v>26531.0</v>
      </c>
      <c r="E36" s="7" t="s">
        <v>589</v>
      </c>
      <c r="F36" s="7">
        <v>1.0</v>
      </c>
      <c r="G36" s="2">
        <f t="shared" si="1"/>
        <v>0</v>
      </c>
      <c r="H36" s="7">
        <f t="shared" si="2"/>
        <v>0</v>
      </c>
      <c r="I36" s="7" t="s">
        <v>306</v>
      </c>
      <c r="J36" s="7">
        <v>1.3023587E8</v>
      </c>
      <c r="K36" s="7" t="s">
        <v>70</v>
      </c>
      <c r="L36" s="32">
        <v>26531.0</v>
      </c>
      <c r="M36" s="7" t="s">
        <v>308</v>
      </c>
    </row>
    <row r="37">
      <c r="A37" s="7" t="s">
        <v>151</v>
      </c>
      <c r="B37" s="7">
        <v>2.8031837E7</v>
      </c>
      <c r="C37" s="7" t="s">
        <v>71</v>
      </c>
      <c r="D37" s="24">
        <v>27305.0</v>
      </c>
      <c r="E37" s="7" t="s">
        <v>591</v>
      </c>
      <c r="F37" s="7">
        <v>1.0</v>
      </c>
      <c r="G37" s="2">
        <f t="shared" si="1"/>
        <v>0</v>
      </c>
      <c r="H37" s="7">
        <f t="shared" si="2"/>
        <v>0</v>
      </c>
      <c r="I37" s="7" t="s">
        <v>309</v>
      </c>
      <c r="J37" s="7">
        <v>2.8031837E7</v>
      </c>
      <c r="K37" s="7" t="s">
        <v>71</v>
      </c>
      <c r="L37" s="32">
        <v>27305.0</v>
      </c>
      <c r="M37" s="7" t="s">
        <v>310</v>
      </c>
    </row>
    <row r="38">
      <c r="A38" s="7" t="s">
        <v>151</v>
      </c>
      <c r="B38" s="7">
        <v>2.8031865E7</v>
      </c>
      <c r="C38" s="7" t="s">
        <v>71</v>
      </c>
      <c r="D38" s="24">
        <v>2604.0</v>
      </c>
      <c r="E38" s="7" t="s">
        <v>593</v>
      </c>
      <c r="F38" s="7">
        <v>1.0</v>
      </c>
      <c r="G38" s="2">
        <f t="shared" si="1"/>
        <v>0</v>
      </c>
      <c r="H38" s="7">
        <f t="shared" si="2"/>
        <v>0</v>
      </c>
      <c r="I38" s="7" t="s">
        <v>309</v>
      </c>
      <c r="J38" s="7">
        <v>2.8031865E7</v>
      </c>
      <c r="K38" s="7" t="s">
        <v>71</v>
      </c>
      <c r="L38" s="32">
        <v>2604.0</v>
      </c>
      <c r="M38" s="7" t="s">
        <v>311</v>
      </c>
    </row>
    <row r="39">
      <c r="A39" s="7" t="s">
        <v>151</v>
      </c>
      <c r="B39" s="7">
        <v>2.8034301E7</v>
      </c>
      <c r="C39" s="7" t="s">
        <v>69</v>
      </c>
      <c r="D39" s="32">
        <v>-123393.0</v>
      </c>
      <c r="E39" s="7" t="s">
        <v>595</v>
      </c>
      <c r="F39" s="7">
        <v>1.0</v>
      </c>
      <c r="G39" s="2">
        <f t="shared" si="1"/>
        <v>0</v>
      </c>
      <c r="H39" s="7">
        <f t="shared" si="2"/>
        <v>0</v>
      </c>
      <c r="I39" s="7" t="s">
        <v>309</v>
      </c>
      <c r="J39" s="7">
        <v>2.8034301E7</v>
      </c>
      <c r="K39" s="7" t="s">
        <v>69</v>
      </c>
      <c r="L39" s="32">
        <v>-123393.0</v>
      </c>
      <c r="M39" s="7" t="s">
        <v>312</v>
      </c>
    </row>
    <row r="40">
      <c r="A40" s="7"/>
      <c r="B40" s="7"/>
      <c r="C40" s="7"/>
      <c r="D40" s="32"/>
      <c r="E40" s="7"/>
      <c r="F40" s="7">
        <v>0.0</v>
      </c>
      <c r="G40" s="2">
        <f t="shared" si="1"/>
        <v>0</v>
      </c>
      <c r="H40" s="7">
        <f t="shared" si="2"/>
        <v>1</v>
      </c>
      <c r="I40" s="7" t="s">
        <v>313</v>
      </c>
      <c r="J40" s="7">
        <v>7017550.0</v>
      </c>
      <c r="K40" s="7" t="s">
        <v>72</v>
      </c>
      <c r="L40" s="32">
        <v>1.0</v>
      </c>
      <c r="M40" s="7" t="s">
        <v>314</v>
      </c>
    </row>
    <row r="41">
      <c r="A41" s="7" t="s">
        <v>159</v>
      </c>
      <c r="B41" s="7">
        <v>7090915.0</v>
      </c>
      <c r="C41" s="7" t="s">
        <v>72</v>
      </c>
      <c r="D41" s="24">
        <v>1.0</v>
      </c>
      <c r="E41" s="7" t="s">
        <v>597</v>
      </c>
      <c r="F41" s="7">
        <v>1.0</v>
      </c>
      <c r="G41" s="2">
        <f t="shared" si="1"/>
        <v>0</v>
      </c>
      <c r="H41" s="7">
        <f t="shared" si="2"/>
        <v>0</v>
      </c>
      <c r="I41" s="7" t="s">
        <v>313</v>
      </c>
      <c r="J41" s="7">
        <v>7090912.0</v>
      </c>
      <c r="K41" s="7" t="s">
        <v>72</v>
      </c>
      <c r="L41" s="32">
        <v>1.0</v>
      </c>
      <c r="M41" s="7" t="s">
        <v>315</v>
      </c>
    </row>
    <row r="42">
      <c r="A42" s="7" t="s">
        <v>159</v>
      </c>
      <c r="B42" s="7">
        <v>7592410.0</v>
      </c>
      <c r="C42" s="7" t="s">
        <v>72</v>
      </c>
      <c r="D42" s="24">
        <v>1.0</v>
      </c>
      <c r="E42" s="7" t="s">
        <v>599</v>
      </c>
      <c r="F42" s="7">
        <v>1.0</v>
      </c>
      <c r="G42" s="2">
        <f t="shared" si="1"/>
        <v>0</v>
      </c>
      <c r="H42" s="7">
        <f t="shared" si="2"/>
        <v>0</v>
      </c>
      <c r="I42" s="7" t="s">
        <v>313</v>
      </c>
      <c r="J42" s="7">
        <v>7592410.0</v>
      </c>
      <c r="K42" s="7" t="s">
        <v>72</v>
      </c>
      <c r="L42" s="32">
        <v>1.0</v>
      </c>
      <c r="M42" s="7" t="s">
        <v>316</v>
      </c>
    </row>
    <row r="43">
      <c r="A43" s="2"/>
      <c r="B43" s="2"/>
      <c r="C43" s="2"/>
      <c r="D43" s="45"/>
      <c r="E43" s="2"/>
      <c r="F43" s="7">
        <v>0.0</v>
      </c>
      <c r="G43" s="2">
        <f t="shared" si="1"/>
        <v>0</v>
      </c>
      <c r="H43" s="7">
        <f t="shared" si="2"/>
        <v>1</v>
      </c>
      <c r="I43" s="7" t="s">
        <v>313</v>
      </c>
      <c r="J43" s="7">
        <v>3.3097525E7</v>
      </c>
      <c r="K43" s="7" t="s">
        <v>69</v>
      </c>
      <c r="L43" s="32">
        <v>-2732610.0</v>
      </c>
      <c r="M43" s="7" t="s">
        <v>317</v>
      </c>
    </row>
    <row r="44">
      <c r="A44" s="2"/>
      <c r="B44" s="2"/>
      <c r="C44" s="2"/>
      <c r="D44" s="45"/>
      <c r="E44" s="2"/>
      <c r="F44" s="7">
        <v>0.0</v>
      </c>
      <c r="G44" s="2">
        <f t="shared" si="1"/>
        <v>0</v>
      </c>
      <c r="H44" s="7">
        <f t="shared" si="2"/>
        <v>1</v>
      </c>
      <c r="I44" s="7" t="s">
        <v>313</v>
      </c>
      <c r="J44" s="7">
        <v>5.3716587E7</v>
      </c>
      <c r="K44" s="7" t="s">
        <v>69</v>
      </c>
      <c r="L44" s="32">
        <v>-549.0</v>
      </c>
      <c r="M44" s="7" t="s">
        <v>318</v>
      </c>
    </row>
    <row r="45">
      <c r="A45" s="7"/>
      <c r="B45" s="7"/>
      <c r="C45" s="7"/>
      <c r="D45" s="46"/>
      <c r="E45" s="7"/>
      <c r="F45" s="7">
        <v>0.0</v>
      </c>
      <c r="G45" s="2">
        <f t="shared" si="1"/>
        <v>0</v>
      </c>
      <c r="H45" s="7">
        <f t="shared" si="2"/>
        <v>1</v>
      </c>
      <c r="I45" s="7" t="s">
        <v>313</v>
      </c>
      <c r="J45" s="7">
        <v>5.8717662E7</v>
      </c>
      <c r="K45" s="7" t="s">
        <v>72</v>
      </c>
      <c r="L45" s="32">
        <v>1.0</v>
      </c>
      <c r="M45" s="7" t="s">
        <v>319</v>
      </c>
    </row>
    <row r="46">
      <c r="A46" s="7"/>
      <c r="B46" s="7"/>
      <c r="C46" s="7"/>
      <c r="D46" s="46"/>
      <c r="E46" s="7"/>
      <c r="F46" s="7">
        <v>0.0</v>
      </c>
      <c r="G46" s="2">
        <f t="shared" si="1"/>
        <v>0</v>
      </c>
      <c r="H46" s="7">
        <f t="shared" si="2"/>
        <v>1</v>
      </c>
      <c r="I46" s="7" t="s">
        <v>313</v>
      </c>
      <c r="J46" s="7">
        <v>8.188205E7</v>
      </c>
      <c r="K46" s="7" t="s">
        <v>69</v>
      </c>
      <c r="L46" s="32">
        <v>-185860.0</v>
      </c>
      <c r="M46" s="7" t="s">
        <v>320</v>
      </c>
    </row>
    <row r="47">
      <c r="A47" s="7" t="s">
        <v>159</v>
      </c>
      <c r="B47" s="7">
        <v>8.7940543E7</v>
      </c>
      <c r="C47" s="7" t="s">
        <v>69</v>
      </c>
      <c r="D47" s="32">
        <v>-11829.0</v>
      </c>
      <c r="E47" s="7" t="s">
        <v>602</v>
      </c>
      <c r="F47" s="7">
        <v>1.0</v>
      </c>
      <c r="G47" s="2">
        <f t="shared" si="1"/>
        <v>0</v>
      </c>
      <c r="H47" s="7">
        <f t="shared" si="2"/>
        <v>0</v>
      </c>
      <c r="I47" s="7" t="s">
        <v>313</v>
      </c>
      <c r="J47" s="7">
        <v>8.7940542E7</v>
      </c>
      <c r="K47" s="7" t="s">
        <v>69</v>
      </c>
      <c r="L47" s="32">
        <v>-12042.0</v>
      </c>
      <c r="M47" s="7" t="s">
        <v>321</v>
      </c>
    </row>
    <row r="48">
      <c r="A48" s="40" t="s">
        <v>172</v>
      </c>
      <c r="B48" s="40">
        <v>8.107456E7</v>
      </c>
      <c r="C48" s="40" t="s">
        <v>69</v>
      </c>
      <c r="D48" s="50">
        <v>-308177.0</v>
      </c>
      <c r="E48" s="40" t="s">
        <v>604</v>
      </c>
      <c r="F48" s="7">
        <v>1.0</v>
      </c>
      <c r="G48" s="2">
        <f t="shared" si="1"/>
        <v>0</v>
      </c>
      <c r="H48" s="7">
        <f t="shared" si="2"/>
        <v>0</v>
      </c>
      <c r="I48" s="7" t="s">
        <v>322</v>
      </c>
      <c r="J48" s="7">
        <v>8.1074557E7</v>
      </c>
      <c r="K48" s="7" t="s">
        <v>69</v>
      </c>
      <c r="L48" s="32">
        <v>-308180.0</v>
      </c>
      <c r="M48" s="7" t="s">
        <v>323</v>
      </c>
    </row>
    <row r="49">
      <c r="A49" s="7" t="s">
        <v>175</v>
      </c>
      <c r="B49" s="7">
        <v>1.29287231E8</v>
      </c>
      <c r="C49" s="7" t="s">
        <v>68</v>
      </c>
      <c r="D49" s="32">
        <v>267.0</v>
      </c>
      <c r="E49" s="7" t="s">
        <v>606</v>
      </c>
      <c r="F49" s="7">
        <v>1.0</v>
      </c>
      <c r="G49" s="2">
        <f t="shared" si="1"/>
        <v>0</v>
      </c>
      <c r="H49" s="7">
        <f t="shared" si="2"/>
        <v>0</v>
      </c>
      <c r="I49" s="7" t="s">
        <v>324</v>
      </c>
      <c r="J49" s="7">
        <v>1.29287232E8</v>
      </c>
      <c r="K49" s="7" t="s">
        <v>68</v>
      </c>
      <c r="L49" s="32">
        <v>255.0</v>
      </c>
      <c r="M49" s="7" t="s">
        <v>325</v>
      </c>
    </row>
    <row r="50">
      <c r="A50" s="7" t="s">
        <v>180</v>
      </c>
      <c r="B50" s="7">
        <v>3.4545553E7</v>
      </c>
      <c r="C50" s="7" t="s">
        <v>68</v>
      </c>
      <c r="D50" s="24">
        <v>2397.0</v>
      </c>
      <c r="E50" s="7" t="s">
        <v>608</v>
      </c>
      <c r="F50" s="7">
        <v>0.0</v>
      </c>
      <c r="G50" s="2">
        <f t="shared" si="1"/>
        <v>1</v>
      </c>
      <c r="H50" s="7">
        <f t="shared" si="2"/>
        <v>0</v>
      </c>
      <c r="I50" s="7"/>
      <c r="J50" s="7"/>
      <c r="K50" s="7"/>
      <c r="L50" s="32"/>
      <c r="M50" s="7"/>
    </row>
    <row r="51">
      <c r="A51" s="7" t="s">
        <v>180</v>
      </c>
      <c r="B51" s="7">
        <v>7.254794E7</v>
      </c>
      <c r="C51" s="7" t="s">
        <v>68</v>
      </c>
      <c r="D51" s="24">
        <v>97.0</v>
      </c>
      <c r="E51" s="7" t="s">
        <v>611</v>
      </c>
      <c r="F51" s="7">
        <v>1.0</v>
      </c>
      <c r="G51" s="2">
        <f t="shared" si="1"/>
        <v>0</v>
      </c>
      <c r="H51" s="7">
        <f t="shared" si="2"/>
        <v>0</v>
      </c>
      <c r="I51" s="7" t="s">
        <v>326</v>
      </c>
      <c r="J51" s="7">
        <v>7.2547941E7</v>
      </c>
      <c r="K51" s="7" t="s">
        <v>68</v>
      </c>
      <c r="L51" s="32">
        <v>96.0</v>
      </c>
      <c r="M51" s="7" t="s">
        <v>327</v>
      </c>
    </row>
    <row r="52">
      <c r="A52" s="7" t="s">
        <v>180</v>
      </c>
      <c r="B52" s="7">
        <v>1.04093751E8</v>
      </c>
      <c r="C52" s="7" t="s">
        <v>69</v>
      </c>
      <c r="D52" s="24">
        <v>-55.0</v>
      </c>
      <c r="E52" s="7" t="s">
        <v>613</v>
      </c>
      <c r="F52" s="7">
        <v>1.0</v>
      </c>
      <c r="G52" s="2">
        <f t="shared" si="1"/>
        <v>0</v>
      </c>
      <c r="H52" s="7">
        <f t="shared" si="2"/>
        <v>0</v>
      </c>
      <c r="I52" s="7" t="s">
        <v>326</v>
      </c>
      <c r="J52" s="7">
        <v>1.04093751E8</v>
      </c>
      <c r="K52" s="7" t="s">
        <v>69</v>
      </c>
      <c r="L52" s="32">
        <v>-55.0</v>
      </c>
      <c r="M52" s="7" t="s">
        <v>328</v>
      </c>
    </row>
    <row r="53">
      <c r="A53" s="7" t="s">
        <v>180</v>
      </c>
      <c r="B53" s="7">
        <v>1.05230166E8</v>
      </c>
      <c r="C53" s="7" t="s">
        <v>68</v>
      </c>
      <c r="D53" s="24">
        <v>199.0</v>
      </c>
      <c r="E53" s="7" t="s">
        <v>615</v>
      </c>
      <c r="F53" s="7">
        <v>0.0</v>
      </c>
      <c r="G53" s="2">
        <f t="shared" si="1"/>
        <v>1</v>
      </c>
      <c r="H53" s="7">
        <f t="shared" si="2"/>
        <v>0</v>
      </c>
      <c r="L53" s="61"/>
    </row>
    <row r="54">
      <c r="A54" s="7"/>
      <c r="B54" s="7"/>
      <c r="C54" s="7"/>
      <c r="D54" s="24"/>
      <c r="E54" s="7"/>
      <c r="F54" s="7">
        <v>0.0</v>
      </c>
      <c r="G54" s="2">
        <f t="shared" si="1"/>
        <v>0</v>
      </c>
      <c r="H54" s="7">
        <f t="shared" si="2"/>
        <v>1</v>
      </c>
      <c r="I54" s="7" t="s">
        <v>326</v>
      </c>
      <c r="J54" s="7">
        <v>1.05867667E8</v>
      </c>
      <c r="K54" s="7" t="s">
        <v>68</v>
      </c>
      <c r="L54" s="32">
        <v>100.0</v>
      </c>
      <c r="M54" s="7" t="s">
        <v>329</v>
      </c>
    </row>
    <row r="55">
      <c r="A55" s="7" t="s">
        <v>187</v>
      </c>
      <c r="B55" s="7">
        <v>2.344046E7</v>
      </c>
      <c r="C55" s="7" t="s">
        <v>71</v>
      </c>
      <c r="D55" s="32">
        <v>21273.0</v>
      </c>
      <c r="E55" s="7" t="s">
        <v>617</v>
      </c>
      <c r="F55" s="7">
        <v>1.0</v>
      </c>
      <c r="G55" s="2">
        <f t="shared" si="1"/>
        <v>0</v>
      </c>
      <c r="H55" s="7">
        <f t="shared" si="2"/>
        <v>0</v>
      </c>
      <c r="I55" s="7" t="s">
        <v>330</v>
      </c>
      <c r="J55" s="7">
        <v>2.3440461E7</v>
      </c>
      <c r="K55" s="7" t="s">
        <v>72</v>
      </c>
      <c r="L55" s="32">
        <v>1.0</v>
      </c>
      <c r="M55" s="7" t="s">
        <v>331</v>
      </c>
    </row>
    <row r="56">
      <c r="A56" s="2"/>
      <c r="B56" s="2"/>
      <c r="C56" s="2"/>
      <c r="D56" s="45"/>
      <c r="E56" s="2"/>
      <c r="F56" s="7">
        <v>0.0</v>
      </c>
      <c r="G56" s="2">
        <f t="shared" si="1"/>
        <v>0</v>
      </c>
      <c r="H56" s="7">
        <f t="shared" si="2"/>
        <v>1</v>
      </c>
      <c r="I56" s="7" t="s">
        <v>330</v>
      </c>
      <c r="J56" s="7">
        <v>2.3461732E7</v>
      </c>
      <c r="K56" s="7" t="s">
        <v>72</v>
      </c>
      <c r="L56" s="32">
        <v>1.0</v>
      </c>
      <c r="M56" s="7" t="s">
        <v>332</v>
      </c>
    </row>
    <row r="57">
      <c r="A57" s="7" t="s">
        <v>187</v>
      </c>
      <c r="B57" s="7">
        <v>2.3467456E7</v>
      </c>
      <c r="C57" s="7" t="s">
        <v>69</v>
      </c>
      <c r="D57" s="11">
        <v>-4567.0</v>
      </c>
      <c r="E57" s="7" t="s">
        <v>619</v>
      </c>
      <c r="F57" s="7">
        <v>0.0</v>
      </c>
      <c r="G57" s="2">
        <f t="shared" si="1"/>
        <v>1</v>
      </c>
      <c r="H57" s="7">
        <f t="shared" si="2"/>
        <v>0</v>
      </c>
      <c r="I57" s="7"/>
      <c r="J57" s="7"/>
      <c r="K57" s="7"/>
      <c r="L57" s="32"/>
      <c r="M57" s="7"/>
    </row>
    <row r="58">
      <c r="A58" s="7" t="s">
        <v>187</v>
      </c>
      <c r="B58" s="7">
        <v>2.3586515E7</v>
      </c>
      <c r="C58" s="7" t="s">
        <v>71</v>
      </c>
      <c r="D58" s="32">
        <v>161042.0</v>
      </c>
      <c r="E58" s="7" t="s">
        <v>621</v>
      </c>
      <c r="F58" s="7">
        <v>1.0</v>
      </c>
      <c r="G58" s="2">
        <f t="shared" si="1"/>
        <v>0</v>
      </c>
      <c r="H58" s="7">
        <f t="shared" si="2"/>
        <v>0</v>
      </c>
      <c r="I58" s="7" t="s">
        <v>330</v>
      </c>
      <c r="J58" s="7">
        <v>2.3586513E7</v>
      </c>
      <c r="K58" s="7" t="s">
        <v>71</v>
      </c>
      <c r="L58" s="32">
        <v>161040.0</v>
      </c>
      <c r="M58" s="7" t="s">
        <v>333</v>
      </c>
    </row>
    <row r="59">
      <c r="A59" s="40" t="s">
        <v>187</v>
      </c>
      <c r="B59" s="40">
        <v>4.1329096E7</v>
      </c>
      <c r="C59" s="40" t="s">
        <v>70</v>
      </c>
      <c r="D59" s="50">
        <v>7212.0</v>
      </c>
      <c r="E59" s="40" t="s">
        <v>625</v>
      </c>
      <c r="F59" s="7">
        <v>1.0</v>
      </c>
      <c r="G59" s="2">
        <f t="shared" si="1"/>
        <v>0</v>
      </c>
      <c r="H59" s="7">
        <f t="shared" si="2"/>
        <v>0</v>
      </c>
      <c r="I59" s="7" t="s">
        <v>330</v>
      </c>
      <c r="J59" s="7">
        <v>4.1329096E7</v>
      </c>
      <c r="K59" s="7" t="s">
        <v>70</v>
      </c>
      <c r="L59" s="32">
        <v>7212.0</v>
      </c>
      <c r="M59" s="7" t="s">
        <v>334</v>
      </c>
    </row>
    <row r="60">
      <c r="A60" s="7" t="s">
        <v>197</v>
      </c>
      <c r="B60" s="7">
        <v>5.8590638E7</v>
      </c>
      <c r="C60" s="7" t="s">
        <v>69</v>
      </c>
      <c r="D60" s="32">
        <v>-38781.0</v>
      </c>
      <c r="E60" s="7" t="s">
        <v>627</v>
      </c>
      <c r="F60" s="7">
        <v>1.0</v>
      </c>
      <c r="G60" s="2">
        <f t="shared" si="1"/>
        <v>0</v>
      </c>
      <c r="H60" s="7">
        <f t="shared" si="2"/>
        <v>0</v>
      </c>
      <c r="I60" s="7" t="s">
        <v>335</v>
      </c>
      <c r="J60" s="7">
        <v>5.8590641E7</v>
      </c>
      <c r="K60" s="7" t="s">
        <v>69</v>
      </c>
      <c r="L60" s="32">
        <v>-38786.0</v>
      </c>
      <c r="M60" s="7" t="s">
        <v>336</v>
      </c>
    </row>
    <row r="61">
      <c r="A61" s="7" t="s">
        <v>197</v>
      </c>
      <c r="B61" s="7">
        <v>7.8894743E7</v>
      </c>
      <c r="C61" s="7" t="s">
        <v>69</v>
      </c>
      <c r="D61" s="32">
        <v>-166361.0</v>
      </c>
      <c r="E61" s="7" t="s">
        <v>628</v>
      </c>
      <c r="F61" s="7">
        <v>1.0</v>
      </c>
      <c r="G61" s="2">
        <f t="shared" si="1"/>
        <v>0</v>
      </c>
      <c r="H61" s="7">
        <f t="shared" si="2"/>
        <v>0</v>
      </c>
      <c r="I61" s="7" t="s">
        <v>335</v>
      </c>
      <c r="J61" s="7">
        <v>7.8894739E7</v>
      </c>
      <c r="K61" s="7" t="s">
        <v>69</v>
      </c>
      <c r="L61" s="32">
        <v>-166371.0</v>
      </c>
      <c r="M61" s="7" t="s">
        <v>337</v>
      </c>
    </row>
    <row r="62">
      <c r="A62" s="7" t="s">
        <v>202</v>
      </c>
      <c r="B62" s="7">
        <v>6.8712223E7</v>
      </c>
      <c r="C62" s="7" t="s">
        <v>69</v>
      </c>
      <c r="D62" s="32">
        <v>-3364.0</v>
      </c>
      <c r="E62" s="7" t="s">
        <v>630</v>
      </c>
      <c r="F62" s="7">
        <v>1.0</v>
      </c>
      <c r="G62" s="2">
        <f t="shared" si="1"/>
        <v>0</v>
      </c>
      <c r="H62" s="7">
        <f t="shared" si="2"/>
        <v>0</v>
      </c>
      <c r="I62" s="7" t="s">
        <v>338</v>
      </c>
      <c r="J62" s="7">
        <v>6.8712224E7</v>
      </c>
      <c r="K62" s="7" t="s">
        <v>69</v>
      </c>
      <c r="L62" s="32">
        <v>-3365.0</v>
      </c>
      <c r="M62" s="7" t="s">
        <v>339</v>
      </c>
    </row>
    <row r="63">
      <c r="A63" s="7" t="s">
        <v>211</v>
      </c>
      <c r="B63" s="7">
        <v>1.7286003E7</v>
      </c>
      <c r="C63" s="7" t="s">
        <v>72</v>
      </c>
      <c r="D63" s="32">
        <v>1.0</v>
      </c>
      <c r="E63" s="7" t="s">
        <v>632</v>
      </c>
      <c r="F63" s="7">
        <v>0.0</v>
      </c>
      <c r="G63" s="2">
        <f t="shared" si="1"/>
        <v>1</v>
      </c>
      <c r="H63" s="7">
        <f t="shared" si="2"/>
        <v>0</v>
      </c>
      <c r="I63" s="7"/>
      <c r="J63" s="7"/>
      <c r="K63" s="7"/>
      <c r="L63" s="32"/>
      <c r="M63" s="7"/>
    </row>
    <row r="64">
      <c r="A64" s="7" t="s">
        <v>215</v>
      </c>
      <c r="B64" s="7">
        <v>1.3180079E7</v>
      </c>
      <c r="C64" s="7" t="s">
        <v>69</v>
      </c>
      <c r="D64" s="32">
        <v>-3372.0</v>
      </c>
      <c r="E64" s="7" t="s">
        <v>634</v>
      </c>
      <c r="F64" s="7">
        <v>1.0</v>
      </c>
      <c r="G64" s="2">
        <f t="shared" si="1"/>
        <v>0</v>
      </c>
      <c r="H64" s="7">
        <f t="shared" si="2"/>
        <v>0</v>
      </c>
      <c r="I64" s="7" t="s">
        <v>340</v>
      </c>
      <c r="J64" s="7">
        <v>1.3180082E7</v>
      </c>
      <c r="K64" s="7" t="s">
        <v>69</v>
      </c>
      <c r="L64" s="32">
        <v>-3374.0</v>
      </c>
      <c r="M64" s="7" t="s">
        <v>341</v>
      </c>
    </row>
    <row r="65">
      <c r="A65" s="7" t="s">
        <v>215</v>
      </c>
      <c r="B65" s="7">
        <v>1.4982313E7</v>
      </c>
      <c r="C65" s="7" t="s">
        <v>69</v>
      </c>
      <c r="D65" s="32">
        <v>-50989.0</v>
      </c>
      <c r="E65" s="7" t="s">
        <v>636</v>
      </c>
      <c r="F65" s="7">
        <v>1.0</v>
      </c>
      <c r="G65" s="2">
        <f t="shared" si="1"/>
        <v>0</v>
      </c>
      <c r="H65" s="7">
        <f t="shared" si="2"/>
        <v>0</v>
      </c>
      <c r="I65" s="7" t="s">
        <v>340</v>
      </c>
      <c r="J65" s="7">
        <v>1.4982311E7</v>
      </c>
      <c r="K65" s="7" t="s">
        <v>69</v>
      </c>
      <c r="L65" s="32">
        <v>-50991.0</v>
      </c>
      <c r="M65" s="7" t="s">
        <v>342</v>
      </c>
    </row>
    <row r="66">
      <c r="A66" s="7" t="s">
        <v>215</v>
      </c>
      <c r="B66" s="7">
        <v>1.5019976E7</v>
      </c>
      <c r="C66" s="7" t="s">
        <v>69</v>
      </c>
      <c r="D66" s="32">
        <v>-13218.0</v>
      </c>
      <c r="E66" s="7" t="s">
        <v>639</v>
      </c>
      <c r="F66" s="7">
        <v>1.0</v>
      </c>
      <c r="G66" s="2">
        <f t="shared" si="1"/>
        <v>0</v>
      </c>
      <c r="H66" s="7">
        <f t="shared" si="2"/>
        <v>0</v>
      </c>
      <c r="I66" s="7" t="s">
        <v>340</v>
      </c>
      <c r="J66" s="7">
        <v>1.5019977E7</v>
      </c>
      <c r="K66" s="7" t="s">
        <v>69</v>
      </c>
      <c r="L66" s="32">
        <v>-13219.0</v>
      </c>
      <c r="M66" s="7" t="s">
        <v>343</v>
      </c>
    </row>
    <row r="67">
      <c r="A67" s="7" t="s">
        <v>223</v>
      </c>
      <c r="B67" s="7">
        <v>3.3363264E7</v>
      </c>
      <c r="C67" s="7" t="s">
        <v>69</v>
      </c>
      <c r="D67" s="32">
        <v>-79149.0</v>
      </c>
      <c r="E67" s="7" t="s">
        <v>641</v>
      </c>
      <c r="F67" s="7">
        <v>1.0</v>
      </c>
      <c r="G67" s="2">
        <f t="shared" si="1"/>
        <v>0</v>
      </c>
      <c r="H67" s="7">
        <f t="shared" si="2"/>
        <v>0</v>
      </c>
      <c r="I67" s="7" t="s">
        <v>344</v>
      </c>
      <c r="J67" s="7">
        <v>3.3363263E7</v>
      </c>
      <c r="K67" s="7" t="s">
        <v>69</v>
      </c>
      <c r="L67" s="32">
        <v>-79150.0</v>
      </c>
      <c r="M67" s="7" t="s">
        <v>345</v>
      </c>
    </row>
    <row r="68">
      <c r="A68" s="7" t="s">
        <v>228</v>
      </c>
      <c r="B68" s="7">
        <v>3.1178824E7</v>
      </c>
      <c r="C68" s="7" t="s">
        <v>69</v>
      </c>
      <c r="D68" s="32">
        <v>-19259.0</v>
      </c>
      <c r="E68" s="7" t="s">
        <v>644</v>
      </c>
      <c r="F68" s="7">
        <v>1.0</v>
      </c>
      <c r="G68" s="2">
        <f t="shared" si="1"/>
        <v>0</v>
      </c>
      <c r="H68" s="7">
        <f t="shared" si="2"/>
        <v>0</v>
      </c>
      <c r="I68" s="7" t="s">
        <v>346</v>
      </c>
      <c r="J68" s="7">
        <v>3.1178826E7</v>
      </c>
      <c r="K68" s="7" t="s">
        <v>69</v>
      </c>
      <c r="L68" s="32">
        <v>-19268.0</v>
      </c>
      <c r="M68" s="7" t="s">
        <v>347</v>
      </c>
    </row>
    <row r="69">
      <c r="A69" s="14" t="s">
        <v>228</v>
      </c>
      <c r="B69" s="14">
        <v>3.1283087E7</v>
      </c>
      <c r="C69" s="14" t="s">
        <v>69</v>
      </c>
      <c r="D69" s="14">
        <v>-737546.0</v>
      </c>
      <c r="E69" s="14" t="s">
        <v>646</v>
      </c>
      <c r="F69" s="14">
        <v>1.0</v>
      </c>
      <c r="G69" s="2">
        <f t="shared" si="1"/>
        <v>0</v>
      </c>
      <c r="H69" s="7">
        <f t="shared" si="2"/>
        <v>0</v>
      </c>
      <c r="I69" s="14" t="s">
        <v>346</v>
      </c>
      <c r="J69" s="14">
        <v>3.1283086E7</v>
      </c>
      <c r="K69" s="14" t="s">
        <v>69</v>
      </c>
      <c r="L69" s="33">
        <v>-737547.0</v>
      </c>
      <c r="M69" s="14" t="s">
        <v>348</v>
      </c>
    </row>
    <row r="70">
      <c r="A70" s="14" t="s">
        <v>228</v>
      </c>
      <c r="B70" s="14">
        <v>3.2059739E7</v>
      </c>
      <c r="C70" s="14" t="s">
        <v>69</v>
      </c>
      <c r="D70" s="14">
        <v>-215241.0</v>
      </c>
      <c r="E70" s="14" t="s">
        <v>648</v>
      </c>
      <c r="F70" s="14">
        <v>1.0</v>
      </c>
      <c r="G70" s="2">
        <f t="shared" si="1"/>
        <v>0</v>
      </c>
      <c r="H70" s="7">
        <f t="shared" si="2"/>
        <v>0</v>
      </c>
      <c r="I70" s="14" t="s">
        <v>346</v>
      </c>
      <c r="J70" s="14">
        <v>3.2059738E7</v>
      </c>
      <c r="K70" s="14" t="s">
        <v>69</v>
      </c>
      <c r="L70" s="116" t="s">
        <v>661</v>
      </c>
      <c r="M70" s="14" t="s">
        <v>349</v>
      </c>
    </row>
    <row r="71">
      <c r="A71" s="14" t="s">
        <v>228</v>
      </c>
      <c r="B71" s="14">
        <v>3.2080417E7</v>
      </c>
      <c r="C71" s="14" t="s">
        <v>69</v>
      </c>
      <c r="D71" s="14">
        <v>-102717.0</v>
      </c>
      <c r="E71" s="14" t="s">
        <v>650</v>
      </c>
      <c r="F71" s="14">
        <v>1.0</v>
      </c>
      <c r="G71" s="2">
        <f t="shared" si="1"/>
        <v>0</v>
      </c>
      <c r="H71" s="7">
        <f t="shared" si="2"/>
        <v>0</v>
      </c>
      <c r="I71" s="14" t="s">
        <v>346</v>
      </c>
      <c r="J71" s="14">
        <v>3.2080415E7</v>
      </c>
      <c r="K71" s="14" t="s">
        <v>69</v>
      </c>
      <c r="L71" s="116" t="s">
        <v>662</v>
      </c>
      <c r="M71" s="14" t="s">
        <v>350</v>
      </c>
    </row>
    <row r="72">
      <c r="A72" s="14" t="s">
        <v>228</v>
      </c>
      <c r="B72" s="14">
        <v>3.404166E7</v>
      </c>
      <c r="C72" s="14" t="s">
        <v>69</v>
      </c>
      <c r="D72" s="14">
        <v>-2842.0</v>
      </c>
      <c r="E72" s="14" t="s">
        <v>651</v>
      </c>
      <c r="F72" s="14">
        <v>1.0</v>
      </c>
      <c r="G72" s="2">
        <f t="shared" si="1"/>
        <v>0</v>
      </c>
      <c r="H72" s="7">
        <f t="shared" si="2"/>
        <v>0</v>
      </c>
      <c r="I72" s="14" t="s">
        <v>346</v>
      </c>
      <c r="J72" s="14">
        <v>3.4041661E7</v>
      </c>
      <c r="K72" s="14" t="s">
        <v>69</v>
      </c>
      <c r="L72" s="116" t="s">
        <v>663</v>
      </c>
      <c r="M72" s="14" t="s">
        <v>351</v>
      </c>
    </row>
    <row r="73">
      <c r="F73" s="60">
        <f t="shared" ref="F73:H73" si="3">SUM(F4:F72)</f>
        <v>46</v>
      </c>
      <c r="G73" s="60">
        <f t="shared" si="3"/>
        <v>7</v>
      </c>
      <c r="H73" s="60">
        <f t="shared" si="3"/>
        <v>16</v>
      </c>
      <c r="L73" s="87"/>
    </row>
    <row r="74">
      <c r="L74" s="87"/>
    </row>
    <row r="75">
      <c r="L75" s="87"/>
    </row>
    <row r="76">
      <c r="L76" s="87"/>
    </row>
    <row r="77">
      <c r="L77" s="87"/>
    </row>
    <row r="78">
      <c r="L78" s="87"/>
    </row>
    <row r="79">
      <c r="L79" s="87"/>
    </row>
    <row r="80">
      <c r="L80" s="87"/>
    </row>
    <row r="81">
      <c r="L81" s="87"/>
    </row>
    <row r="82">
      <c r="L82" s="87"/>
    </row>
    <row r="83">
      <c r="L83" s="87"/>
    </row>
    <row r="84">
      <c r="L84" s="87"/>
    </row>
    <row r="85">
      <c r="L85" s="87"/>
    </row>
    <row r="86">
      <c r="L86" s="87"/>
    </row>
    <row r="87">
      <c r="L87" s="87"/>
    </row>
    <row r="88">
      <c r="L88" s="87"/>
    </row>
    <row r="89">
      <c r="L89" s="87"/>
    </row>
    <row r="90">
      <c r="L90" s="87"/>
    </row>
    <row r="91">
      <c r="L91" s="87"/>
    </row>
    <row r="92">
      <c r="L92" s="87"/>
    </row>
    <row r="93">
      <c r="L93" s="87"/>
    </row>
    <row r="94">
      <c r="L94" s="87"/>
    </row>
    <row r="95">
      <c r="L95" s="87"/>
    </row>
    <row r="96">
      <c r="L96" s="87"/>
    </row>
    <row r="97">
      <c r="L97" s="87"/>
    </row>
    <row r="98">
      <c r="L98" s="87"/>
    </row>
    <row r="99">
      <c r="L99" s="87"/>
    </row>
    <row r="100">
      <c r="L100" s="87"/>
    </row>
    <row r="101">
      <c r="L101" s="87"/>
    </row>
    <row r="102">
      <c r="L102" s="87"/>
    </row>
    <row r="103">
      <c r="L103" s="87"/>
    </row>
    <row r="104">
      <c r="L104" s="87"/>
    </row>
    <row r="105">
      <c r="L105" s="87"/>
    </row>
    <row r="106">
      <c r="L106" s="87"/>
    </row>
    <row r="107">
      <c r="L107" s="87"/>
    </row>
    <row r="108">
      <c r="L108" s="87"/>
    </row>
    <row r="109">
      <c r="L109" s="87"/>
    </row>
    <row r="110">
      <c r="L110" s="87"/>
    </row>
    <row r="111">
      <c r="L111" s="87"/>
    </row>
    <row r="112">
      <c r="L112" s="87"/>
    </row>
    <row r="113">
      <c r="L113" s="87"/>
    </row>
    <row r="114">
      <c r="L114" s="87"/>
    </row>
    <row r="115">
      <c r="L115" s="87"/>
    </row>
    <row r="116">
      <c r="L116" s="87"/>
    </row>
    <row r="117">
      <c r="L117" s="87"/>
    </row>
    <row r="118">
      <c r="L118" s="87"/>
    </row>
    <row r="119">
      <c r="L119" s="87"/>
    </row>
    <row r="120">
      <c r="L120" s="87"/>
    </row>
    <row r="121">
      <c r="L121" s="87"/>
    </row>
    <row r="122">
      <c r="L122" s="87"/>
    </row>
    <row r="123">
      <c r="L123" s="87"/>
    </row>
    <row r="124">
      <c r="L124" s="87"/>
    </row>
    <row r="125">
      <c r="L125" s="87"/>
    </row>
    <row r="126">
      <c r="L126" s="87"/>
    </row>
    <row r="127">
      <c r="L127" s="87"/>
    </row>
    <row r="128">
      <c r="L128" s="87"/>
    </row>
    <row r="129">
      <c r="L129" s="87"/>
    </row>
    <row r="130">
      <c r="L130" s="87"/>
    </row>
    <row r="131">
      <c r="L131" s="87"/>
    </row>
    <row r="132">
      <c r="L132" s="87"/>
    </row>
    <row r="133">
      <c r="L133" s="87"/>
    </row>
    <row r="134">
      <c r="L134" s="87"/>
    </row>
    <row r="135">
      <c r="L135" s="87"/>
    </row>
    <row r="136">
      <c r="L136" s="87"/>
    </row>
    <row r="137">
      <c r="L137" s="87"/>
    </row>
    <row r="138">
      <c r="L138" s="87"/>
    </row>
    <row r="139">
      <c r="L139" s="87"/>
    </row>
    <row r="140">
      <c r="L140" s="87"/>
    </row>
    <row r="141">
      <c r="L141" s="87"/>
    </row>
    <row r="142">
      <c r="L142" s="87"/>
    </row>
    <row r="143">
      <c r="L143" s="87"/>
    </row>
    <row r="144">
      <c r="L144" s="87"/>
    </row>
    <row r="145">
      <c r="L145" s="87"/>
    </row>
    <row r="146">
      <c r="L146" s="87"/>
    </row>
    <row r="147">
      <c r="L147" s="87"/>
    </row>
    <row r="148">
      <c r="L148" s="87"/>
    </row>
    <row r="149">
      <c r="L149" s="87"/>
    </row>
    <row r="150">
      <c r="L150" s="87"/>
    </row>
    <row r="151">
      <c r="L151" s="87"/>
    </row>
    <row r="152">
      <c r="L152" s="87"/>
    </row>
    <row r="153">
      <c r="L153" s="87"/>
    </row>
    <row r="154">
      <c r="L154" s="87"/>
    </row>
    <row r="155">
      <c r="L155" s="87"/>
    </row>
    <row r="156">
      <c r="L156" s="87"/>
    </row>
    <row r="157">
      <c r="L157" s="87"/>
    </row>
    <row r="158">
      <c r="L158" s="87"/>
    </row>
    <row r="159">
      <c r="L159" s="87"/>
    </row>
    <row r="160">
      <c r="L160" s="87"/>
    </row>
    <row r="161">
      <c r="L161" s="87"/>
    </row>
    <row r="162">
      <c r="L162" s="87"/>
    </row>
    <row r="163">
      <c r="L163" s="87"/>
    </row>
    <row r="164">
      <c r="L164" s="87"/>
    </row>
    <row r="165">
      <c r="L165" s="87"/>
    </row>
    <row r="166">
      <c r="L166" s="87"/>
    </row>
    <row r="167">
      <c r="L167" s="87"/>
    </row>
    <row r="168">
      <c r="L168" s="87"/>
    </row>
    <row r="169">
      <c r="L169" s="87"/>
    </row>
    <row r="170">
      <c r="L170" s="87"/>
    </row>
    <row r="171">
      <c r="L171" s="87"/>
    </row>
    <row r="172">
      <c r="L172" s="87"/>
    </row>
    <row r="173">
      <c r="L173" s="87"/>
    </row>
    <row r="174">
      <c r="L174" s="87"/>
    </row>
    <row r="175">
      <c r="L175" s="87"/>
    </row>
    <row r="176">
      <c r="L176" s="87"/>
    </row>
    <row r="177">
      <c r="L177" s="87"/>
    </row>
    <row r="178">
      <c r="L178" s="87"/>
    </row>
    <row r="179">
      <c r="L179" s="87"/>
    </row>
    <row r="180">
      <c r="L180" s="87"/>
    </row>
    <row r="181">
      <c r="L181" s="87"/>
    </row>
    <row r="182">
      <c r="L182" s="87"/>
    </row>
    <row r="183">
      <c r="L183" s="87"/>
    </row>
    <row r="184">
      <c r="L184" s="87"/>
    </row>
    <row r="185">
      <c r="L185" s="87"/>
    </row>
    <row r="186">
      <c r="L186" s="87"/>
    </row>
    <row r="187">
      <c r="L187" s="87"/>
    </row>
    <row r="188">
      <c r="L188" s="87"/>
    </row>
    <row r="189">
      <c r="L189" s="87"/>
    </row>
    <row r="190">
      <c r="L190" s="87"/>
    </row>
    <row r="191">
      <c r="L191" s="87"/>
    </row>
    <row r="192">
      <c r="L192" s="87"/>
    </row>
    <row r="193">
      <c r="L193" s="87"/>
    </row>
    <row r="194">
      <c r="L194" s="87"/>
    </row>
    <row r="195">
      <c r="L195" s="87"/>
    </row>
    <row r="196">
      <c r="L196" s="87"/>
    </row>
    <row r="197">
      <c r="L197" s="87"/>
    </row>
    <row r="198">
      <c r="L198" s="87"/>
    </row>
    <row r="199">
      <c r="L199" s="87"/>
    </row>
    <row r="200">
      <c r="L200" s="87"/>
    </row>
    <row r="201">
      <c r="L201" s="87"/>
    </row>
    <row r="202">
      <c r="L202" s="87"/>
    </row>
    <row r="203">
      <c r="L203" s="87"/>
    </row>
    <row r="204">
      <c r="L204" s="87"/>
    </row>
    <row r="205">
      <c r="L205" s="87"/>
    </row>
    <row r="206">
      <c r="L206" s="87"/>
    </row>
    <row r="207">
      <c r="L207" s="87"/>
    </row>
    <row r="208">
      <c r="L208" s="87"/>
    </row>
    <row r="209">
      <c r="L209" s="87"/>
    </row>
    <row r="210">
      <c r="L210" s="87"/>
    </row>
    <row r="211">
      <c r="L211" s="87"/>
    </row>
    <row r="212">
      <c r="L212" s="87"/>
    </row>
    <row r="213">
      <c r="L213" s="87"/>
    </row>
    <row r="214">
      <c r="L214" s="87"/>
    </row>
    <row r="215">
      <c r="L215" s="87"/>
    </row>
    <row r="216">
      <c r="L216" s="87"/>
    </row>
    <row r="217">
      <c r="L217" s="87"/>
    </row>
    <row r="218">
      <c r="L218" s="87"/>
    </row>
    <row r="219">
      <c r="L219" s="87"/>
    </row>
    <row r="220">
      <c r="L220" s="87"/>
    </row>
    <row r="221">
      <c r="L221" s="87"/>
    </row>
    <row r="222">
      <c r="L222" s="87"/>
    </row>
    <row r="223">
      <c r="L223" s="87"/>
    </row>
    <row r="224">
      <c r="L224" s="87"/>
    </row>
    <row r="225">
      <c r="L225" s="87"/>
    </row>
    <row r="226">
      <c r="L226" s="87"/>
    </row>
    <row r="227">
      <c r="L227" s="87"/>
    </row>
    <row r="228">
      <c r="L228" s="87"/>
    </row>
    <row r="229">
      <c r="L229" s="87"/>
    </row>
    <row r="230">
      <c r="L230" s="87"/>
    </row>
    <row r="231">
      <c r="L231" s="87"/>
    </row>
    <row r="232">
      <c r="L232" s="87"/>
    </row>
    <row r="233">
      <c r="L233" s="87"/>
    </row>
    <row r="234">
      <c r="L234" s="87"/>
    </row>
    <row r="235">
      <c r="L235" s="87"/>
    </row>
    <row r="236">
      <c r="L236" s="87"/>
    </row>
    <row r="237">
      <c r="L237" s="87"/>
    </row>
    <row r="238">
      <c r="L238" s="87"/>
    </row>
    <row r="239">
      <c r="L239" s="87"/>
    </row>
    <row r="240">
      <c r="L240" s="87"/>
    </row>
    <row r="241">
      <c r="L241" s="87"/>
    </row>
    <row r="242">
      <c r="L242" s="87"/>
    </row>
    <row r="243">
      <c r="L243" s="87"/>
    </row>
    <row r="244">
      <c r="L244" s="87"/>
    </row>
    <row r="245">
      <c r="L245" s="87"/>
    </row>
    <row r="246">
      <c r="L246" s="87"/>
    </row>
    <row r="247">
      <c r="L247" s="87"/>
    </row>
    <row r="248">
      <c r="L248" s="87"/>
    </row>
    <row r="249">
      <c r="L249" s="87"/>
    </row>
    <row r="250">
      <c r="L250" s="87"/>
    </row>
    <row r="251">
      <c r="L251" s="87"/>
    </row>
    <row r="252">
      <c r="L252" s="87"/>
    </row>
    <row r="253">
      <c r="L253" s="87"/>
    </row>
    <row r="254">
      <c r="L254" s="87"/>
    </row>
    <row r="255">
      <c r="L255" s="87"/>
    </row>
    <row r="256">
      <c r="L256" s="87"/>
    </row>
    <row r="257">
      <c r="L257" s="87"/>
    </row>
    <row r="258">
      <c r="L258" s="87"/>
    </row>
    <row r="259">
      <c r="L259" s="87"/>
    </row>
    <row r="260">
      <c r="L260" s="87"/>
    </row>
    <row r="261">
      <c r="L261" s="87"/>
    </row>
    <row r="262">
      <c r="L262" s="87"/>
    </row>
    <row r="263">
      <c r="L263" s="87"/>
    </row>
    <row r="264">
      <c r="L264" s="87"/>
    </row>
    <row r="265">
      <c r="L265" s="87"/>
    </row>
    <row r="266">
      <c r="L266" s="87"/>
    </row>
    <row r="267">
      <c r="L267" s="87"/>
    </row>
    <row r="268">
      <c r="L268" s="87"/>
    </row>
    <row r="269">
      <c r="L269" s="87"/>
    </row>
    <row r="270">
      <c r="L270" s="87"/>
    </row>
    <row r="271">
      <c r="L271" s="87"/>
    </row>
    <row r="272">
      <c r="L272" s="87"/>
    </row>
    <row r="273">
      <c r="L273" s="87"/>
    </row>
    <row r="274">
      <c r="L274" s="87"/>
    </row>
    <row r="275">
      <c r="L275" s="87"/>
    </row>
    <row r="276">
      <c r="L276" s="87"/>
    </row>
    <row r="277">
      <c r="L277" s="87"/>
    </row>
    <row r="278">
      <c r="L278" s="87"/>
    </row>
    <row r="279">
      <c r="L279" s="87"/>
    </row>
    <row r="280">
      <c r="L280" s="87"/>
    </row>
    <row r="281">
      <c r="L281" s="87"/>
    </row>
    <row r="282">
      <c r="L282" s="87"/>
    </row>
    <row r="283">
      <c r="L283" s="87"/>
    </row>
    <row r="284">
      <c r="L284" s="87"/>
    </row>
    <row r="285">
      <c r="L285" s="87"/>
    </row>
    <row r="286">
      <c r="L286" s="87"/>
    </row>
    <row r="287">
      <c r="L287" s="87"/>
    </row>
    <row r="288">
      <c r="L288" s="87"/>
    </row>
    <row r="289">
      <c r="L289" s="87"/>
    </row>
    <row r="290">
      <c r="L290" s="87"/>
    </row>
    <row r="291">
      <c r="L291" s="87"/>
    </row>
    <row r="292">
      <c r="L292" s="87"/>
    </row>
    <row r="293">
      <c r="L293" s="87"/>
    </row>
    <row r="294">
      <c r="L294" s="87"/>
    </row>
    <row r="295">
      <c r="L295" s="87"/>
    </row>
    <row r="296">
      <c r="L296" s="87"/>
    </row>
    <row r="297">
      <c r="L297" s="87"/>
    </row>
    <row r="298">
      <c r="L298" s="87"/>
    </row>
    <row r="299">
      <c r="L299" s="87"/>
    </row>
    <row r="300">
      <c r="L300" s="87"/>
    </row>
    <row r="301">
      <c r="L301" s="87"/>
    </row>
    <row r="302">
      <c r="L302" s="87"/>
    </row>
    <row r="303">
      <c r="L303" s="87"/>
    </row>
    <row r="304">
      <c r="L304" s="87"/>
    </row>
    <row r="305">
      <c r="L305" s="87"/>
    </row>
    <row r="306">
      <c r="L306" s="87"/>
    </row>
    <row r="307">
      <c r="L307" s="87"/>
    </row>
    <row r="308">
      <c r="L308" s="87"/>
    </row>
    <row r="309">
      <c r="L309" s="87"/>
    </row>
    <row r="310">
      <c r="L310" s="87"/>
    </row>
    <row r="311">
      <c r="L311" s="87"/>
    </row>
    <row r="312">
      <c r="L312" s="87"/>
    </row>
    <row r="313">
      <c r="L313" s="87"/>
    </row>
    <row r="314">
      <c r="L314" s="87"/>
    </row>
    <row r="315">
      <c r="L315" s="87"/>
    </row>
    <row r="316">
      <c r="L316" s="87"/>
    </row>
    <row r="317">
      <c r="L317" s="87"/>
    </row>
    <row r="318">
      <c r="L318" s="87"/>
    </row>
    <row r="319">
      <c r="L319" s="87"/>
    </row>
    <row r="320">
      <c r="L320" s="87"/>
    </row>
    <row r="321">
      <c r="L321" s="87"/>
    </row>
    <row r="322">
      <c r="L322" s="87"/>
    </row>
    <row r="323">
      <c r="L323" s="87"/>
    </row>
    <row r="324">
      <c r="L324" s="87"/>
    </row>
    <row r="325">
      <c r="L325" s="87"/>
    </row>
    <row r="326">
      <c r="L326" s="87"/>
    </row>
    <row r="327">
      <c r="L327" s="87"/>
    </row>
    <row r="328">
      <c r="L328" s="87"/>
    </row>
    <row r="329">
      <c r="L329" s="87"/>
    </row>
    <row r="330">
      <c r="L330" s="87"/>
    </row>
    <row r="331">
      <c r="L331" s="87"/>
    </row>
    <row r="332">
      <c r="L332" s="87"/>
    </row>
    <row r="333">
      <c r="L333" s="87"/>
    </row>
    <row r="334">
      <c r="L334" s="87"/>
    </row>
    <row r="335">
      <c r="L335" s="87"/>
    </row>
    <row r="336">
      <c r="L336" s="87"/>
    </row>
    <row r="337">
      <c r="L337" s="87"/>
    </row>
    <row r="338">
      <c r="L338" s="87"/>
    </row>
    <row r="339">
      <c r="L339" s="87"/>
    </row>
    <row r="340">
      <c r="L340" s="87"/>
    </row>
    <row r="341">
      <c r="L341" s="87"/>
    </row>
    <row r="342">
      <c r="L342" s="87"/>
    </row>
    <row r="343">
      <c r="L343" s="87"/>
    </row>
    <row r="344">
      <c r="L344" s="87"/>
    </row>
    <row r="345">
      <c r="L345" s="87"/>
    </row>
    <row r="346">
      <c r="L346" s="87"/>
    </row>
    <row r="347">
      <c r="L347" s="87"/>
    </row>
    <row r="348">
      <c r="L348" s="87"/>
    </row>
    <row r="349">
      <c r="L349" s="87"/>
    </row>
    <row r="350">
      <c r="L350" s="87"/>
    </row>
    <row r="351">
      <c r="L351" s="87"/>
    </row>
    <row r="352">
      <c r="L352" s="87"/>
    </row>
    <row r="353">
      <c r="L353" s="87"/>
    </row>
    <row r="354">
      <c r="L354" s="87"/>
    </row>
    <row r="355">
      <c r="L355" s="87"/>
    </row>
    <row r="356">
      <c r="L356" s="87"/>
    </row>
    <row r="357">
      <c r="L357" s="87"/>
    </row>
    <row r="358">
      <c r="L358" s="87"/>
    </row>
    <row r="359">
      <c r="L359" s="87"/>
    </row>
    <row r="360">
      <c r="L360" s="87"/>
    </row>
    <row r="361">
      <c r="L361" s="87"/>
    </row>
    <row r="362">
      <c r="L362" s="87"/>
    </row>
    <row r="363">
      <c r="L363" s="87"/>
    </row>
    <row r="364">
      <c r="L364" s="87"/>
    </row>
    <row r="365">
      <c r="L365" s="87"/>
    </row>
    <row r="366">
      <c r="L366" s="87"/>
    </row>
    <row r="367">
      <c r="L367" s="87"/>
    </row>
    <row r="368">
      <c r="L368" s="87"/>
    </row>
    <row r="369">
      <c r="L369" s="87"/>
    </row>
    <row r="370">
      <c r="L370" s="87"/>
    </row>
    <row r="371">
      <c r="L371" s="87"/>
    </row>
    <row r="372">
      <c r="L372" s="87"/>
    </row>
    <row r="373">
      <c r="L373" s="87"/>
    </row>
    <row r="374">
      <c r="L374" s="87"/>
    </row>
    <row r="375">
      <c r="L375" s="87"/>
    </row>
    <row r="376">
      <c r="L376" s="87"/>
    </row>
    <row r="377">
      <c r="L377" s="87"/>
    </row>
    <row r="378">
      <c r="L378" s="87"/>
    </row>
    <row r="379">
      <c r="L379" s="87"/>
    </row>
    <row r="380">
      <c r="L380" s="87"/>
    </row>
    <row r="381">
      <c r="L381" s="87"/>
    </row>
    <row r="382">
      <c r="L382" s="87"/>
    </row>
    <row r="383">
      <c r="L383" s="87"/>
    </row>
    <row r="384">
      <c r="L384" s="87"/>
    </row>
    <row r="385">
      <c r="L385" s="87"/>
    </row>
    <row r="386">
      <c r="L386" s="87"/>
    </row>
    <row r="387">
      <c r="L387" s="87"/>
    </row>
    <row r="388">
      <c r="L388" s="87"/>
    </row>
    <row r="389">
      <c r="L389" s="87"/>
    </row>
    <row r="390">
      <c r="L390" s="87"/>
    </row>
    <row r="391">
      <c r="L391" s="87"/>
    </row>
    <row r="392">
      <c r="L392" s="87"/>
    </row>
    <row r="393">
      <c r="L393" s="87"/>
    </row>
    <row r="394">
      <c r="L394" s="87"/>
    </row>
    <row r="395">
      <c r="L395" s="87"/>
    </row>
    <row r="396">
      <c r="L396" s="87"/>
    </row>
    <row r="397">
      <c r="L397" s="87"/>
    </row>
    <row r="398">
      <c r="L398" s="87"/>
    </row>
    <row r="399">
      <c r="L399" s="87"/>
    </row>
    <row r="400">
      <c r="L400" s="87"/>
    </row>
    <row r="401">
      <c r="L401" s="87"/>
    </row>
    <row r="402">
      <c r="L402" s="87"/>
    </row>
    <row r="403">
      <c r="L403" s="87"/>
    </row>
    <row r="404">
      <c r="L404" s="87"/>
    </row>
    <row r="405">
      <c r="L405" s="87"/>
    </row>
    <row r="406">
      <c r="L406" s="87"/>
    </row>
    <row r="407">
      <c r="L407" s="87"/>
    </row>
    <row r="408">
      <c r="L408" s="87"/>
    </row>
    <row r="409">
      <c r="L409" s="87"/>
    </row>
    <row r="410">
      <c r="L410" s="87"/>
    </row>
    <row r="411">
      <c r="L411" s="87"/>
    </row>
    <row r="412">
      <c r="L412" s="87"/>
    </row>
    <row r="413">
      <c r="L413" s="87"/>
    </row>
    <row r="414">
      <c r="L414" s="87"/>
    </row>
    <row r="415">
      <c r="L415" s="87"/>
    </row>
    <row r="416">
      <c r="L416" s="87"/>
    </row>
    <row r="417">
      <c r="L417" s="87"/>
    </row>
    <row r="418">
      <c r="L418" s="87"/>
    </row>
    <row r="419">
      <c r="L419" s="87"/>
    </row>
    <row r="420">
      <c r="L420" s="87"/>
    </row>
    <row r="421">
      <c r="L421" s="87"/>
    </row>
    <row r="422">
      <c r="L422" s="87"/>
    </row>
    <row r="423">
      <c r="L423" s="87"/>
    </row>
    <row r="424">
      <c r="L424" s="87"/>
    </row>
    <row r="425">
      <c r="L425" s="87"/>
    </row>
    <row r="426">
      <c r="L426" s="87"/>
    </row>
    <row r="427">
      <c r="L427" s="87"/>
    </row>
    <row r="428">
      <c r="L428" s="87"/>
    </row>
    <row r="429">
      <c r="L429" s="87"/>
    </row>
    <row r="430">
      <c r="L430" s="87"/>
    </row>
    <row r="431">
      <c r="L431" s="87"/>
    </row>
    <row r="432">
      <c r="L432" s="87"/>
    </row>
    <row r="433">
      <c r="L433" s="87"/>
    </row>
    <row r="434">
      <c r="L434" s="87"/>
    </row>
    <row r="435">
      <c r="L435" s="87"/>
    </row>
    <row r="436">
      <c r="L436" s="87"/>
    </row>
    <row r="437">
      <c r="L437" s="87"/>
    </row>
    <row r="438">
      <c r="L438" s="87"/>
    </row>
    <row r="439">
      <c r="L439" s="87"/>
    </row>
    <row r="440">
      <c r="L440" s="87"/>
    </row>
    <row r="441">
      <c r="L441" s="87"/>
    </row>
    <row r="442">
      <c r="L442" s="87"/>
    </row>
    <row r="443">
      <c r="L443" s="87"/>
    </row>
    <row r="444">
      <c r="L444" s="87"/>
    </row>
    <row r="445">
      <c r="L445" s="87"/>
    </row>
    <row r="446">
      <c r="L446" s="87"/>
    </row>
    <row r="447">
      <c r="L447" s="87"/>
    </row>
    <row r="448">
      <c r="L448" s="87"/>
    </row>
    <row r="449">
      <c r="L449" s="87"/>
    </row>
    <row r="450">
      <c r="L450" s="87"/>
    </row>
    <row r="451">
      <c r="L451" s="87"/>
    </row>
    <row r="452">
      <c r="L452" s="87"/>
    </row>
    <row r="453">
      <c r="L453" s="87"/>
    </row>
    <row r="454">
      <c r="L454" s="87"/>
    </row>
    <row r="455">
      <c r="L455" s="87"/>
    </row>
    <row r="456">
      <c r="L456" s="87"/>
    </row>
    <row r="457">
      <c r="L457" s="87"/>
    </row>
    <row r="458">
      <c r="L458" s="87"/>
    </row>
    <row r="459">
      <c r="L459" s="87"/>
    </row>
    <row r="460">
      <c r="L460" s="87"/>
    </row>
    <row r="461">
      <c r="L461" s="87"/>
    </row>
    <row r="462">
      <c r="L462" s="87"/>
    </row>
    <row r="463">
      <c r="L463" s="87"/>
    </row>
    <row r="464">
      <c r="L464" s="87"/>
    </row>
    <row r="465">
      <c r="L465" s="87"/>
    </row>
    <row r="466">
      <c r="L466" s="87"/>
    </row>
    <row r="467">
      <c r="L467" s="87"/>
    </row>
    <row r="468">
      <c r="L468" s="87"/>
    </row>
    <row r="469">
      <c r="L469" s="87"/>
    </row>
    <row r="470">
      <c r="L470" s="87"/>
    </row>
    <row r="471">
      <c r="L471" s="87"/>
    </row>
    <row r="472">
      <c r="L472" s="87"/>
    </row>
    <row r="473">
      <c r="L473" s="87"/>
    </row>
    <row r="474">
      <c r="L474" s="87"/>
    </row>
    <row r="475">
      <c r="L475" s="87"/>
    </row>
    <row r="476">
      <c r="L476" s="87"/>
    </row>
    <row r="477">
      <c r="L477" s="87"/>
    </row>
    <row r="478">
      <c r="L478" s="87"/>
    </row>
    <row r="479">
      <c r="L479" s="87"/>
    </row>
    <row r="480">
      <c r="L480" s="87"/>
    </row>
    <row r="481">
      <c r="L481" s="87"/>
    </row>
    <row r="482">
      <c r="L482" s="87"/>
    </row>
    <row r="483">
      <c r="L483" s="87"/>
    </row>
    <row r="484">
      <c r="L484" s="87"/>
    </row>
    <row r="485">
      <c r="L485" s="87"/>
    </row>
    <row r="486">
      <c r="L486" s="87"/>
    </row>
    <row r="487">
      <c r="L487" s="87"/>
    </row>
    <row r="488">
      <c r="L488" s="87"/>
    </row>
    <row r="489">
      <c r="L489" s="87"/>
    </row>
    <row r="490">
      <c r="L490" s="87"/>
    </row>
    <row r="491">
      <c r="L491" s="87"/>
    </row>
    <row r="492">
      <c r="L492" s="87"/>
    </row>
    <row r="493">
      <c r="L493" s="87"/>
    </row>
    <row r="494">
      <c r="L494" s="87"/>
    </row>
    <row r="495">
      <c r="L495" s="87"/>
    </row>
    <row r="496">
      <c r="L496" s="87"/>
    </row>
    <row r="497">
      <c r="L497" s="87"/>
    </row>
    <row r="498">
      <c r="L498" s="87"/>
    </row>
    <row r="499">
      <c r="L499" s="87"/>
    </row>
    <row r="500">
      <c r="L500" s="87"/>
    </row>
    <row r="501">
      <c r="L501" s="87"/>
    </row>
    <row r="502">
      <c r="L502" s="87"/>
    </row>
    <row r="503">
      <c r="L503" s="87"/>
    </row>
    <row r="504">
      <c r="L504" s="87"/>
    </row>
    <row r="505">
      <c r="L505" s="87"/>
    </row>
    <row r="506">
      <c r="L506" s="87"/>
    </row>
    <row r="507">
      <c r="L507" s="87"/>
    </row>
    <row r="508">
      <c r="L508" s="87"/>
    </row>
    <row r="509">
      <c r="L509" s="87"/>
    </row>
    <row r="510">
      <c r="L510" s="87"/>
    </row>
    <row r="511">
      <c r="L511" s="87"/>
    </row>
    <row r="512">
      <c r="L512" s="87"/>
    </row>
    <row r="513">
      <c r="L513" s="87"/>
    </row>
    <row r="514">
      <c r="L514" s="87"/>
    </row>
    <row r="515">
      <c r="L515" s="87"/>
    </row>
    <row r="516">
      <c r="L516" s="87"/>
    </row>
    <row r="517">
      <c r="L517" s="87"/>
    </row>
    <row r="518">
      <c r="L518" s="87"/>
    </row>
    <row r="519">
      <c r="L519" s="87"/>
    </row>
    <row r="520">
      <c r="L520" s="87"/>
    </row>
    <row r="521">
      <c r="L521" s="87"/>
    </row>
    <row r="522">
      <c r="L522" s="87"/>
    </row>
    <row r="523">
      <c r="L523" s="87"/>
    </row>
    <row r="524">
      <c r="L524" s="87"/>
    </row>
    <row r="525">
      <c r="L525" s="87"/>
    </row>
    <row r="526">
      <c r="L526" s="87"/>
    </row>
    <row r="527">
      <c r="L527" s="87"/>
    </row>
    <row r="528">
      <c r="L528" s="87"/>
    </row>
    <row r="529">
      <c r="L529" s="87"/>
    </row>
    <row r="530">
      <c r="L530" s="87"/>
    </row>
    <row r="531">
      <c r="L531" s="87"/>
    </row>
    <row r="532">
      <c r="L532" s="87"/>
    </row>
    <row r="533">
      <c r="L533" s="87"/>
    </row>
    <row r="534">
      <c r="L534" s="87"/>
    </row>
    <row r="535">
      <c r="L535" s="87"/>
    </row>
    <row r="536">
      <c r="L536" s="87"/>
    </row>
    <row r="537">
      <c r="L537" s="87"/>
    </row>
    <row r="538">
      <c r="L538" s="87"/>
    </row>
    <row r="539">
      <c r="L539" s="87"/>
    </row>
    <row r="540">
      <c r="L540" s="87"/>
    </row>
    <row r="541">
      <c r="L541" s="87"/>
    </row>
    <row r="542">
      <c r="L542" s="87"/>
    </row>
    <row r="543">
      <c r="L543" s="87"/>
    </row>
    <row r="544">
      <c r="L544" s="87"/>
    </row>
    <row r="545">
      <c r="L545" s="87"/>
    </row>
    <row r="546">
      <c r="L546" s="87"/>
    </row>
    <row r="547">
      <c r="L547" s="87"/>
    </row>
    <row r="548">
      <c r="L548" s="87"/>
    </row>
    <row r="549">
      <c r="L549" s="87"/>
    </row>
    <row r="550">
      <c r="L550" s="87"/>
    </row>
    <row r="551">
      <c r="L551" s="87"/>
    </row>
    <row r="552">
      <c r="L552" s="87"/>
    </row>
    <row r="553">
      <c r="L553" s="87"/>
    </row>
    <row r="554">
      <c r="L554" s="87"/>
    </row>
    <row r="555">
      <c r="L555" s="87"/>
    </row>
    <row r="556">
      <c r="L556" s="87"/>
    </row>
    <row r="557">
      <c r="L557" s="87"/>
    </row>
    <row r="558">
      <c r="L558" s="87"/>
    </row>
    <row r="559">
      <c r="L559" s="87"/>
    </row>
    <row r="560">
      <c r="L560" s="87"/>
    </row>
    <row r="561">
      <c r="L561" s="87"/>
    </row>
    <row r="562">
      <c r="L562" s="87"/>
    </row>
    <row r="563">
      <c r="L563" s="87"/>
    </row>
    <row r="564">
      <c r="L564" s="87"/>
    </row>
    <row r="565">
      <c r="L565" s="87"/>
    </row>
    <row r="566">
      <c r="L566" s="87"/>
    </row>
    <row r="567">
      <c r="L567" s="87"/>
    </row>
    <row r="568">
      <c r="L568" s="87"/>
    </row>
    <row r="569">
      <c r="L569" s="87"/>
    </row>
    <row r="570">
      <c r="L570" s="87"/>
    </row>
    <row r="571">
      <c r="L571" s="87"/>
    </row>
    <row r="572">
      <c r="L572" s="87"/>
    </row>
    <row r="573">
      <c r="L573" s="87"/>
    </row>
    <row r="574">
      <c r="L574" s="87"/>
    </row>
    <row r="575">
      <c r="L575" s="87"/>
    </row>
    <row r="576">
      <c r="L576" s="87"/>
    </row>
    <row r="577">
      <c r="L577" s="87"/>
    </row>
    <row r="578">
      <c r="L578" s="87"/>
    </row>
    <row r="579">
      <c r="L579" s="87"/>
    </row>
    <row r="580">
      <c r="L580" s="87"/>
    </row>
    <row r="581">
      <c r="L581" s="87"/>
    </row>
    <row r="582">
      <c r="L582" s="87"/>
    </row>
    <row r="583">
      <c r="L583" s="87"/>
    </row>
    <row r="584">
      <c r="L584" s="87"/>
    </row>
    <row r="585">
      <c r="L585" s="87"/>
    </row>
    <row r="586">
      <c r="L586" s="87"/>
    </row>
    <row r="587">
      <c r="L587" s="87"/>
    </row>
    <row r="588">
      <c r="L588" s="87"/>
    </row>
    <row r="589">
      <c r="L589" s="87"/>
    </row>
    <row r="590">
      <c r="L590" s="87"/>
    </row>
    <row r="591">
      <c r="L591" s="87"/>
    </row>
    <row r="592">
      <c r="L592" s="87"/>
    </row>
    <row r="593">
      <c r="L593" s="87"/>
    </row>
    <row r="594">
      <c r="L594" s="87"/>
    </row>
    <row r="595">
      <c r="L595" s="87"/>
    </row>
    <row r="596">
      <c r="L596" s="87"/>
    </row>
    <row r="597">
      <c r="L597" s="87"/>
    </row>
    <row r="598">
      <c r="L598" s="87"/>
    </row>
    <row r="599">
      <c r="L599" s="87"/>
    </row>
    <row r="600">
      <c r="L600" s="87"/>
    </row>
    <row r="601">
      <c r="L601" s="87"/>
    </row>
    <row r="602">
      <c r="L602" s="87"/>
    </row>
    <row r="603">
      <c r="L603" s="87"/>
    </row>
    <row r="604">
      <c r="L604" s="87"/>
    </row>
    <row r="605">
      <c r="L605" s="87"/>
    </row>
    <row r="606">
      <c r="L606" s="87"/>
    </row>
    <row r="607">
      <c r="L607" s="87"/>
    </row>
    <row r="608">
      <c r="L608" s="87"/>
    </row>
    <row r="609">
      <c r="L609" s="87"/>
    </row>
    <row r="610">
      <c r="L610" s="87"/>
    </row>
    <row r="611">
      <c r="L611" s="87"/>
    </row>
    <row r="612">
      <c r="L612" s="87"/>
    </row>
    <row r="613">
      <c r="L613" s="87"/>
    </row>
    <row r="614">
      <c r="L614" s="87"/>
    </row>
    <row r="615">
      <c r="L615" s="87"/>
    </row>
    <row r="616">
      <c r="L616" s="87"/>
    </row>
    <row r="617">
      <c r="L617" s="87"/>
    </row>
    <row r="618">
      <c r="L618" s="87"/>
    </row>
    <row r="619">
      <c r="L619" s="87"/>
    </row>
    <row r="620">
      <c r="L620" s="87"/>
    </row>
    <row r="621">
      <c r="L621" s="87"/>
    </row>
    <row r="622">
      <c r="L622" s="87"/>
    </row>
    <row r="623">
      <c r="L623" s="87"/>
    </row>
    <row r="624">
      <c r="L624" s="87"/>
    </row>
    <row r="625">
      <c r="L625" s="87"/>
    </row>
    <row r="626">
      <c r="L626" s="87"/>
    </row>
    <row r="627">
      <c r="L627" s="87"/>
    </row>
    <row r="628">
      <c r="L628" s="87"/>
    </row>
    <row r="629">
      <c r="L629" s="87"/>
    </row>
    <row r="630">
      <c r="L630" s="87"/>
    </row>
    <row r="631">
      <c r="L631" s="87"/>
    </row>
    <row r="632">
      <c r="L632" s="87"/>
    </row>
    <row r="633">
      <c r="L633" s="87"/>
    </row>
    <row r="634">
      <c r="L634" s="87"/>
    </row>
    <row r="635">
      <c r="L635" s="87"/>
    </row>
    <row r="636">
      <c r="L636" s="87"/>
    </row>
    <row r="637">
      <c r="L637" s="87"/>
    </row>
    <row r="638">
      <c r="L638" s="87"/>
    </row>
    <row r="639">
      <c r="L639" s="87"/>
    </row>
    <row r="640">
      <c r="L640" s="87"/>
    </row>
    <row r="641">
      <c r="L641" s="87"/>
    </row>
    <row r="642">
      <c r="L642" s="87"/>
    </row>
    <row r="643">
      <c r="L643" s="87"/>
    </row>
    <row r="644">
      <c r="L644" s="87"/>
    </row>
    <row r="645">
      <c r="L645" s="87"/>
    </row>
    <row r="646">
      <c r="L646" s="87"/>
    </row>
    <row r="647">
      <c r="L647" s="87"/>
    </row>
    <row r="648">
      <c r="L648" s="87"/>
    </row>
    <row r="649">
      <c r="L649" s="87"/>
    </row>
    <row r="650">
      <c r="L650" s="87"/>
    </row>
    <row r="651">
      <c r="L651" s="87"/>
    </row>
    <row r="652">
      <c r="L652" s="87"/>
    </row>
    <row r="653">
      <c r="L653" s="87"/>
    </row>
    <row r="654">
      <c r="L654" s="87"/>
    </row>
    <row r="655">
      <c r="L655" s="87"/>
    </row>
    <row r="656">
      <c r="L656" s="87"/>
    </row>
    <row r="657">
      <c r="L657" s="87"/>
    </row>
    <row r="658">
      <c r="L658" s="87"/>
    </row>
    <row r="659">
      <c r="L659" s="87"/>
    </row>
    <row r="660">
      <c r="L660" s="87"/>
    </row>
    <row r="661">
      <c r="L661" s="87"/>
    </row>
    <row r="662">
      <c r="L662" s="87"/>
    </row>
    <row r="663">
      <c r="L663" s="87"/>
    </row>
    <row r="664">
      <c r="L664" s="87"/>
    </row>
    <row r="665">
      <c r="L665" s="87"/>
    </row>
    <row r="666">
      <c r="L666" s="87"/>
    </row>
    <row r="667">
      <c r="L667" s="87"/>
    </row>
    <row r="668">
      <c r="L668" s="87"/>
    </row>
    <row r="669">
      <c r="L669" s="87"/>
    </row>
    <row r="670">
      <c r="L670" s="87"/>
    </row>
    <row r="671">
      <c r="L671" s="87"/>
    </row>
    <row r="672">
      <c r="L672" s="87"/>
    </row>
    <row r="673">
      <c r="L673" s="87"/>
    </row>
    <row r="674">
      <c r="L674" s="87"/>
    </row>
    <row r="675">
      <c r="L675" s="87"/>
    </row>
    <row r="676">
      <c r="L676" s="87"/>
    </row>
    <row r="677">
      <c r="L677" s="87"/>
    </row>
    <row r="678">
      <c r="L678" s="87"/>
    </row>
    <row r="679">
      <c r="L679" s="87"/>
    </row>
    <row r="680">
      <c r="L680" s="87"/>
    </row>
    <row r="681">
      <c r="L681" s="87"/>
    </row>
    <row r="682">
      <c r="L682" s="87"/>
    </row>
    <row r="683">
      <c r="L683" s="87"/>
    </row>
    <row r="684">
      <c r="L684" s="87"/>
    </row>
    <row r="685">
      <c r="L685" s="87"/>
    </row>
    <row r="686">
      <c r="L686" s="87"/>
    </row>
    <row r="687">
      <c r="L687" s="87"/>
    </row>
    <row r="688">
      <c r="L688" s="87"/>
    </row>
    <row r="689">
      <c r="L689" s="87"/>
    </row>
    <row r="690">
      <c r="L690" s="87"/>
    </row>
    <row r="691">
      <c r="L691" s="87"/>
    </row>
    <row r="692">
      <c r="L692" s="87"/>
    </row>
    <row r="693">
      <c r="L693" s="87"/>
    </row>
    <row r="694">
      <c r="L694" s="87"/>
    </row>
    <row r="695">
      <c r="L695" s="87"/>
    </row>
    <row r="696">
      <c r="L696" s="87"/>
    </row>
    <row r="697">
      <c r="L697" s="87"/>
    </row>
    <row r="698">
      <c r="L698" s="87"/>
    </row>
    <row r="699">
      <c r="L699" s="87"/>
    </row>
    <row r="700">
      <c r="L700" s="87"/>
    </row>
    <row r="701">
      <c r="L701" s="87"/>
    </row>
    <row r="702">
      <c r="L702" s="87"/>
    </row>
    <row r="703">
      <c r="L703" s="87"/>
    </row>
    <row r="704">
      <c r="L704" s="87"/>
    </row>
    <row r="705">
      <c r="L705" s="87"/>
    </row>
    <row r="706">
      <c r="L706" s="87"/>
    </row>
    <row r="707">
      <c r="L707" s="87"/>
    </row>
    <row r="708">
      <c r="L708" s="87"/>
    </row>
    <row r="709">
      <c r="L709" s="87"/>
    </row>
    <row r="710">
      <c r="L710" s="87"/>
    </row>
    <row r="711">
      <c r="L711" s="87"/>
    </row>
    <row r="712">
      <c r="L712" s="87"/>
    </row>
    <row r="713">
      <c r="L713" s="87"/>
    </row>
    <row r="714">
      <c r="L714" s="87"/>
    </row>
    <row r="715">
      <c r="L715" s="87"/>
    </row>
    <row r="716">
      <c r="L716" s="87"/>
    </row>
    <row r="717">
      <c r="L717" s="87"/>
    </row>
    <row r="718">
      <c r="L718" s="87"/>
    </row>
    <row r="719">
      <c r="L719" s="87"/>
    </row>
    <row r="720">
      <c r="L720" s="87"/>
    </row>
    <row r="721">
      <c r="L721" s="87"/>
    </row>
    <row r="722">
      <c r="L722" s="87"/>
    </row>
    <row r="723">
      <c r="L723" s="87"/>
    </row>
    <row r="724">
      <c r="L724" s="87"/>
    </row>
    <row r="725">
      <c r="L725" s="87"/>
    </row>
    <row r="726">
      <c r="L726" s="87"/>
    </row>
    <row r="727">
      <c r="L727" s="87"/>
    </row>
    <row r="728">
      <c r="L728" s="87"/>
    </row>
    <row r="729">
      <c r="L729" s="87"/>
    </row>
    <row r="730">
      <c r="L730" s="87"/>
    </row>
    <row r="731">
      <c r="L731" s="87"/>
    </row>
    <row r="732">
      <c r="L732" s="87"/>
    </row>
    <row r="733">
      <c r="L733" s="87"/>
    </row>
    <row r="734">
      <c r="L734" s="87"/>
    </row>
    <row r="735">
      <c r="L735" s="87"/>
    </row>
    <row r="736">
      <c r="L736" s="87"/>
    </row>
    <row r="737">
      <c r="L737" s="87"/>
    </row>
    <row r="738">
      <c r="L738" s="87"/>
    </row>
    <row r="739">
      <c r="L739" s="87"/>
    </row>
    <row r="740">
      <c r="L740" s="87"/>
    </row>
    <row r="741">
      <c r="L741" s="87"/>
    </row>
    <row r="742">
      <c r="L742" s="87"/>
    </row>
    <row r="743">
      <c r="L743" s="87"/>
    </row>
    <row r="744">
      <c r="L744" s="87"/>
    </row>
    <row r="745">
      <c r="L745" s="87"/>
    </row>
    <row r="746">
      <c r="L746" s="87"/>
    </row>
    <row r="747">
      <c r="L747" s="87"/>
    </row>
    <row r="748">
      <c r="L748" s="87"/>
    </row>
    <row r="749">
      <c r="L749" s="87"/>
    </row>
    <row r="750">
      <c r="L750" s="87"/>
    </row>
    <row r="751">
      <c r="L751" s="87"/>
    </row>
    <row r="752">
      <c r="L752" s="87"/>
    </row>
    <row r="753">
      <c r="L753" s="87"/>
    </row>
    <row r="754">
      <c r="L754" s="87"/>
    </row>
    <row r="755">
      <c r="L755" s="87"/>
    </row>
    <row r="756">
      <c r="L756" s="87"/>
    </row>
    <row r="757">
      <c r="L757" s="87"/>
    </row>
    <row r="758">
      <c r="L758" s="87"/>
    </row>
    <row r="759">
      <c r="L759" s="87"/>
    </row>
    <row r="760">
      <c r="L760" s="87"/>
    </row>
    <row r="761">
      <c r="L761" s="87"/>
    </row>
    <row r="762">
      <c r="L762" s="87"/>
    </row>
    <row r="763">
      <c r="L763" s="87"/>
    </row>
    <row r="764">
      <c r="L764" s="87"/>
    </row>
    <row r="765">
      <c r="L765" s="87"/>
    </row>
    <row r="766">
      <c r="L766" s="87"/>
    </row>
    <row r="767">
      <c r="L767" s="87"/>
    </row>
    <row r="768">
      <c r="L768" s="87"/>
    </row>
    <row r="769">
      <c r="L769" s="87"/>
    </row>
    <row r="770">
      <c r="L770" s="87"/>
    </row>
    <row r="771">
      <c r="L771" s="87"/>
    </row>
    <row r="772">
      <c r="L772" s="87"/>
    </row>
    <row r="773">
      <c r="L773" s="87"/>
    </row>
    <row r="774">
      <c r="L774" s="87"/>
    </row>
    <row r="775">
      <c r="L775" s="87"/>
    </row>
    <row r="776">
      <c r="L776" s="87"/>
    </row>
    <row r="777">
      <c r="L777" s="87"/>
    </row>
    <row r="778">
      <c r="L778" s="87"/>
    </row>
    <row r="779">
      <c r="L779" s="87"/>
    </row>
    <row r="780">
      <c r="L780" s="87"/>
    </row>
    <row r="781">
      <c r="L781" s="87"/>
    </row>
    <row r="782">
      <c r="L782" s="87"/>
    </row>
    <row r="783">
      <c r="L783" s="87"/>
    </row>
    <row r="784">
      <c r="L784" s="87"/>
    </row>
    <row r="785">
      <c r="L785" s="87"/>
    </row>
    <row r="786">
      <c r="L786" s="87"/>
    </row>
    <row r="787">
      <c r="L787" s="87"/>
    </row>
    <row r="788">
      <c r="L788" s="87"/>
    </row>
    <row r="789">
      <c r="L789" s="87"/>
    </row>
    <row r="790">
      <c r="L790" s="87"/>
    </row>
    <row r="791">
      <c r="L791" s="87"/>
    </row>
    <row r="792">
      <c r="L792" s="87"/>
    </row>
    <row r="793">
      <c r="L793" s="87"/>
    </row>
    <row r="794">
      <c r="L794" s="87"/>
    </row>
    <row r="795">
      <c r="L795" s="87"/>
    </row>
    <row r="796">
      <c r="L796" s="87"/>
    </row>
    <row r="797">
      <c r="L797" s="87"/>
    </row>
    <row r="798">
      <c r="L798" s="87"/>
    </row>
    <row r="799">
      <c r="L799" s="87"/>
    </row>
    <row r="800">
      <c r="L800" s="87"/>
    </row>
    <row r="801">
      <c r="L801" s="87"/>
    </row>
    <row r="802">
      <c r="L802" s="87"/>
    </row>
    <row r="803">
      <c r="L803" s="87"/>
    </row>
    <row r="804">
      <c r="L804" s="87"/>
    </row>
    <row r="805">
      <c r="L805" s="87"/>
    </row>
    <row r="806">
      <c r="L806" s="87"/>
    </row>
    <row r="807">
      <c r="L807" s="87"/>
    </row>
    <row r="808">
      <c r="L808" s="87"/>
    </row>
    <row r="809">
      <c r="L809" s="87"/>
    </row>
    <row r="810">
      <c r="L810" s="87"/>
    </row>
    <row r="811">
      <c r="L811" s="87"/>
    </row>
    <row r="812">
      <c r="L812" s="87"/>
    </row>
    <row r="813">
      <c r="L813" s="87"/>
    </row>
    <row r="814">
      <c r="L814" s="87"/>
    </row>
    <row r="815">
      <c r="L815" s="87"/>
    </row>
    <row r="816">
      <c r="L816" s="87"/>
    </row>
    <row r="817">
      <c r="L817" s="87"/>
    </row>
    <row r="818">
      <c r="L818" s="87"/>
    </row>
    <row r="819">
      <c r="L819" s="87"/>
    </row>
    <row r="820">
      <c r="L820" s="87"/>
    </row>
    <row r="821">
      <c r="L821" s="87"/>
    </row>
    <row r="822">
      <c r="L822" s="87"/>
    </row>
    <row r="823">
      <c r="L823" s="87"/>
    </row>
    <row r="824">
      <c r="L824" s="87"/>
    </row>
    <row r="825">
      <c r="L825" s="87"/>
    </row>
    <row r="826">
      <c r="L826" s="87"/>
    </row>
    <row r="827">
      <c r="L827" s="87"/>
    </row>
    <row r="828">
      <c r="L828" s="87"/>
    </row>
    <row r="829">
      <c r="L829" s="87"/>
    </row>
    <row r="830">
      <c r="L830" s="87"/>
    </row>
    <row r="831">
      <c r="L831" s="87"/>
    </row>
    <row r="832">
      <c r="L832" s="87"/>
    </row>
    <row r="833">
      <c r="L833" s="87"/>
    </row>
    <row r="834">
      <c r="L834" s="87"/>
    </row>
    <row r="835">
      <c r="L835" s="87"/>
    </row>
    <row r="836">
      <c r="L836" s="87"/>
    </row>
    <row r="837">
      <c r="L837" s="87"/>
    </row>
    <row r="838">
      <c r="L838" s="87"/>
    </row>
    <row r="839">
      <c r="L839" s="87"/>
    </row>
    <row r="840">
      <c r="L840" s="87"/>
    </row>
    <row r="841">
      <c r="L841" s="87"/>
    </row>
    <row r="842">
      <c r="L842" s="87"/>
    </row>
    <row r="843">
      <c r="L843" s="87"/>
    </row>
    <row r="844">
      <c r="L844" s="87"/>
    </row>
    <row r="845">
      <c r="L845" s="87"/>
    </row>
    <row r="846">
      <c r="L846" s="87"/>
    </row>
    <row r="847">
      <c r="L847" s="87"/>
    </row>
    <row r="848">
      <c r="L848" s="87"/>
    </row>
    <row r="849">
      <c r="L849" s="87"/>
    </row>
    <row r="850">
      <c r="L850" s="87"/>
    </row>
    <row r="851">
      <c r="L851" s="87"/>
    </row>
    <row r="852">
      <c r="L852" s="87"/>
    </row>
    <row r="853">
      <c r="L853" s="87"/>
    </row>
    <row r="854">
      <c r="L854" s="87"/>
    </row>
    <row r="855">
      <c r="L855" s="87"/>
    </row>
    <row r="856">
      <c r="L856" s="87"/>
    </row>
    <row r="857">
      <c r="L857" s="87"/>
    </row>
    <row r="858">
      <c r="L858" s="87"/>
    </row>
    <row r="859">
      <c r="L859" s="87"/>
    </row>
    <row r="860">
      <c r="L860" s="87"/>
    </row>
    <row r="861">
      <c r="L861" s="87"/>
    </row>
    <row r="862">
      <c r="L862" s="87"/>
    </row>
    <row r="863">
      <c r="L863" s="87"/>
    </row>
    <row r="864">
      <c r="L864" s="87"/>
    </row>
    <row r="865">
      <c r="L865" s="87"/>
    </row>
    <row r="866">
      <c r="L866" s="87"/>
    </row>
    <row r="867">
      <c r="L867" s="87"/>
    </row>
    <row r="868">
      <c r="L868" s="87"/>
    </row>
    <row r="869">
      <c r="L869" s="87"/>
    </row>
    <row r="870">
      <c r="L870" s="87"/>
    </row>
    <row r="871">
      <c r="L871" s="87"/>
    </row>
  </sheetData>
  <mergeCells count="2">
    <mergeCell ref="A2:E2"/>
    <mergeCell ref="F2:H2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4" width="12.63"/>
    <col customWidth="1" min="5" max="5" width="34.63"/>
    <col customWidth="1" min="6" max="6" width="38.88"/>
    <col customWidth="1" min="7" max="7" width="17.13"/>
    <col customWidth="1" min="8" max="8" width="47.0"/>
  </cols>
  <sheetData>
    <row r="1">
      <c r="A1" s="63" t="s">
        <v>664</v>
      </c>
      <c r="B1" s="64"/>
      <c r="C1" s="2"/>
      <c r="D1" s="2"/>
      <c r="E1" s="2"/>
      <c r="F1" s="2"/>
      <c r="G1" s="2"/>
    </row>
    <row r="2">
      <c r="A2" s="4" t="s">
        <v>75</v>
      </c>
      <c r="B2" s="4" t="s">
        <v>268</v>
      </c>
      <c r="C2" s="4" t="s">
        <v>63</v>
      </c>
      <c r="D2" s="4" t="s">
        <v>78</v>
      </c>
      <c r="E2" s="4" t="s">
        <v>79</v>
      </c>
      <c r="F2" s="1" t="s">
        <v>354</v>
      </c>
      <c r="G2" s="1" t="s">
        <v>356</v>
      </c>
      <c r="H2" s="1" t="s">
        <v>527</v>
      </c>
    </row>
    <row r="3">
      <c r="A3" s="72" t="s">
        <v>82</v>
      </c>
      <c r="B3" s="72">
        <v>2.36097142E8</v>
      </c>
      <c r="C3" s="72" t="s">
        <v>68</v>
      </c>
      <c r="D3" s="73">
        <v>11260.0</v>
      </c>
      <c r="E3" s="72" t="s">
        <v>89</v>
      </c>
      <c r="F3" s="14" t="s">
        <v>665</v>
      </c>
      <c r="G3" s="85" t="s">
        <v>666</v>
      </c>
      <c r="H3" s="14" t="s">
        <v>667</v>
      </c>
    </row>
    <row r="4">
      <c r="A4" s="72" t="s">
        <v>112</v>
      </c>
      <c r="B4" s="72">
        <v>7.559525E7</v>
      </c>
      <c r="C4" s="72" t="s">
        <v>68</v>
      </c>
      <c r="D4" s="73">
        <v>54.0</v>
      </c>
      <c r="E4" s="72" t="s">
        <v>660</v>
      </c>
      <c r="F4" s="14" t="s">
        <v>668</v>
      </c>
      <c r="G4" s="85" t="s">
        <v>666</v>
      </c>
      <c r="H4" s="14" t="s">
        <v>669</v>
      </c>
    </row>
    <row r="5">
      <c r="A5" s="72" t="s">
        <v>112</v>
      </c>
      <c r="B5" s="72">
        <v>1.58335304E8</v>
      </c>
      <c r="C5" s="72" t="s">
        <v>69</v>
      </c>
      <c r="D5" s="73">
        <v>-185.0</v>
      </c>
      <c r="E5" s="72" t="s">
        <v>670</v>
      </c>
      <c r="F5" s="14" t="s">
        <v>671</v>
      </c>
      <c r="G5" s="85" t="s">
        <v>666</v>
      </c>
      <c r="H5" s="14" t="s">
        <v>672</v>
      </c>
    </row>
    <row r="6">
      <c r="A6" s="72" t="s">
        <v>180</v>
      </c>
      <c r="B6" s="72">
        <v>3.4545553E7</v>
      </c>
      <c r="C6" s="72" t="s">
        <v>68</v>
      </c>
      <c r="D6" s="73">
        <v>2397.0</v>
      </c>
      <c r="E6" s="72" t="s">
        <v>673</v>
      </c>
      <c r="F6" s="14" t="s">
        <v>674</v>
      </c>
      <c r="G6" s="85" t="s">
        <v>666</v>
      </c>
      <c r="H6" s="14" t="s">
        <v>675</v>
      </c>
    </row>
    <row r="7">
      <c r="A7" s="72" t="s">
        <v>180</v>
      </c>
      <c r="B7" s="72">
        <v>1.05230166E8</v>
      </c>
      <c r="C7" s="72" t="s">
        <v>68</v>
      </c>
      <c r="D7" s="73">
        <v>199.0</v>
      </c>
      <c r="E7" s="72" t="s">
        <v>676</v>
      </c>
      <c r="F7" s="14" t="s">
        <v>677</v>
      </c>
      <c r="G7" s="85" t="s">
        <v>666</v>
      </c>
    </row>
    <row r="8">
      <c r="A8" s="72" t="s">
        <v>187</v>
      </c>
      <c r="B8" s="72">
        <v>2.3467473E7</v>
      </c>
      <c r="C8" s="72" t="s">
        <v>69</v>
      </c>
      <c r="D8" s="73">
        <v>-4567.0</v>
      </c>
      <c r="E8" s="72" t="s">
        <v>207</v>
      </c>
      <c r="F8" s="14" t="s">
        <v>678</v>
      </c>
      <c r="G8" s="85" t="s">
        <v>666</v>
      </c>
    </row>
    <row r="9">
      <c r="A9" s="72" t="s">
        <v>211</v>
      </c>
      <c r="B9" s="72">
        <v>1.7286003E7</v>
      </c>
      <c r="C9" s="72" t="s">
        <v>72</v>
      </c>
      <c r="D9" s="73">
        <v>1.0</v>
      </c>
      <c r="E9" s="72" t="s">
        <v>679</v>
      </c>
      <c r="F9" s="14" t="s">
        <v>680</v>
      </c>
      <c r="G9" s="85" t="s">
        <v>666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4" width="12.63"/>
    <col customWidth="1" min="5" max="5" width="15.63"/>
    <col customWidth="1" min="6" max="6" width="34.38"/>
    <col customWidth="1" min="7" max="7" width="27.25"/>
    <col customWidth="1" min="8" max="8" width="14.88"/>
    <col customWidth="1" min="9" max="9" width="48.88"/>
    <col customWidth="1" min="10" max="10" width="80.75"/>
  </cols>
  <sheetData>
    <row r="1">
      <c r="A1" s="63" t="s">
        <v>681</v>
      </c>
    </row>
    <row r="2">
      <c r="A2" s="65" t="s">
        <v>75</v>
      </c>
      <c r="B2" s="65" t="s">
        <v>268</v>
      </c>
      <c r="C2" s="65" t="s">
        <v>63</v>
      </c>
      <c r="D2" s="65" t="s">
        <v>78</v>
      </c>
      <c r="E2" s="65" t="s">
        <v>79</v>
      </c>
      <c r="F2" s="65" t="s">
        <v>354</v>
      </c>
      <c r="G2" s="65" t="s">
        <v>355</v>
      </c>
      <c r="H2" s="65" t="s">
        <v>376</v>
      </c>
      <c r="I2" s="65" t="s">
        <v>682</v>
      </c>
      <c r="J2" s="14" t="s">
        <v>378</v>
      </c>
    </row>
    <row r="3">
      <c r="A3" s="14" t="s">
        <v>82</v>
      </c>
      <c r="B3" s="14">
        <v>8.6871328E7</v>
      </c>
      <c r="C3" s="14" t="s">
        <v>72</v>
      </c>
      <c r="D3" s="34">
        <v>1.0</v>
      </c>
      <c r="E3" s="14" t="s">
        <v>273</v>
      </c>
      <c r="F3" s="14" t="s">
        <v>683</v>
      </c>
      <c r="G3" s="72" t="s">
        <v>85</v>
      </c>
      <c r="H3" s="85" t="b">
        <v>0</v>
      </c>
      <c r="I3" s="71" t="s">
        <v>684</v>
      </c>
      <c r="J3" s="76" t="s">
        <v>685</v>
      </c>
    </row>
    <row r="4">
      <c r="A4" s="14" t="s">
        <v>91</v>
      </c>
      <c r="B4" s="14">
        <v>2.5359111E7</v>
      </c>
      <c r="C4" s="14" t="s">
        <v>72</v>
      </c>
      <c r="D4" s="34">
        <v>1.0</v>
      </c>
      <c r="E4" s="14" t="s">
        <v>279</v>
      </c>
      <c r="F4" s="14" t="s">
        <v>683</v>
      </c>
      <c r="G4" s="72" t="s">
        <v>85</v>
      </c>
      <c r="H4" s="85" t="b">
        <v>0</v>
      </c>
      <c r="I4" s="71" t="s">
        <v>686</v>
      </c>
      <c r="J4" s="76" t="s">
        <v>687</v>
      </c>
    </row>
    <row r="5">
      <c r="A5" s="14" t="s">
        <v>91</v>
      </c>
      <c r="B5" s="14">
        <v>2.5359568E7</v>
      </c>
      <c r="C5" s="14" t="s">
        <v>72</v>
      </c>
      <c r="D5" s="34">
        <v>1.0</v>
      </c>
      <c r="E5" s="14" t="s">
        <v>280</v>
      </c>
      <c r="F5" s="14" t="s">
        <v>683</v>
      </c>
      <c r="G5" s="72" t="s">
        <v>85</v>
      </c>
      <c r="H5" s="85" t="b">
        <v>0</v>
      </c>
      <c r="I5" s="71" t="s">
        <v>688</v>
      </c>
      <c r="J5" s="76" t="s">
        <v>689</v>
      </c>
    </row>
    <row r="6">
      <c r="A6" s="14" t="s">
        <v>91</v>
      </c>
      <c r="B6" s="14">
        <v>2.6390427E7</v>
      </c>
      <c r="C6" s="14" t="s">
        <v>72</v>
      </c>
      <c r="D6" s="34">
        <v>1.0</v>
      </c>
      <c r="E6" s="14" t="s">
        <v>281</v>
      </c>
      <c r="F6" s="14" t="s">
        <v>683</v>
      </c>
      <c r="G6" s="72" t="s">
        <v>85</v>
      </c>
      <c r="H6" s="85" t="s">
        <v>382</v>
      </c>
      <c r="I6" s="71" t="s">
        <v>690</v>
      </c>
      <c r="J6" s="76" t="s">
        <v>691</v>
      </c>
    </row>
    <row r="7">
      <c r="A7" s="14" t="s">
        <v>91</v>
      </c>
      <c r="B7" s="14">
        <v>1.86724386E8</v>
      </c>
      <c r="C7" s="14" t="s">
        <v>69</v>
      </c>
      <c r="D7" s="34">
        <v>71459.0</v>
      </c>
      <c r="E7" s="14" t="s">
        <v>285</v>
      </c>
      <c r="F7" s="72" t="s">
        <v>692</v>
      </c>
      <c r="G7" s="72" t="s">
        <v>85</v>
      </c>
      <c r="H7" s="85" t="s">
        <v>382</v>
      </c>
      <c r="I7" s="71" t="s">
        <v>693</v>
      </c>
    </row>
    <row r="8">
      <c r="A8" s="72" t="s">
        <v>394</v>
      </c>
      <c r="B8" s="72">
        <v>2.6193889E7</v>
      </c>
      <c r="C8" s="72" t="s">
        <v>71</v>
      </c>
      <c r="D8" s="73">
        <v>289.0</v>
      </c>
      <c r="E8" s="72" t="s">
        <v>292</v>
      </c>
      <c r="F8" s="14" t="s">
        <v>683</v>
      </c>
      <c r="G8" s="72" t="s">
        <v>85</v>
      </c>
      <c r="H8" s="69" t="b">
        <v>0</v>
      </c>
      <c r="I8" s="71" t="s">
        <v>694</v>
      </c>
    </row>
    <row r="9">
      <c r="A9" s="72" t="s">
        <v>394</v>
      </c>
      <c r="B9" s="72">
        <v>1.38452922E8</v>
      </c>
      <c r="C9" s="72" t="s">
        <v>72</v>
      </c>
      <c r="D9" s="73">
        <v>1.0</v>
      </c>
      <c r="E9" s="72" t="s">
        <v>293</v>
      </c>
      <c r="F9" s="14" t="s">
        <v>683</v>
      </c>
      <c r="G9" s="72" t="s">
        <v>85</v>
      </c>
      <c r="H9" s="85" t="b">
        <v>0</v>
      </c>
      <c r="I9" s="71" t="s">
        <v>396</v>
      </c>
      <c r="J9" s="76" t="s">
        <v>695</v>
      </c>
    </row>
    <row r="10">
      <c r="A10" s="72" t="s">
        <v>394</v>
      </c>
      <c r="B10" s="72">
        <v>1.38453044E8</v>
      </c>
      <c r="C10" s="72" t="s">
        <v>72</v>
      </c>
      <c r="D10" s="73">
        <v>1.0</v>
      </c>
      <c r="E10" s="72" t="s">
        <v>294</v>
      </c>
      <c r="F10" s="14" t="s">
        <v>683</v>
      </c>
      <c r="G10" s="72" t="s">
        <v>85</v>
      </c>
      <c r="H10" s="85" t="b">
        <v>0</v>
      </c>
      <c r="I10" s="71" t="s">
        <v>396</v>
      </c>
      <c r="J10" s="76" t="s">
        <v>696</v>
      </c>
    </row>
    <row r="11">
      <c r="A11" s="72" t="s">
        <v>146</v>
      </c>
      <c r="B11" s="72">
        <v>1.11050191E8</v>
      </c>
      <c r="C11" s="72" t="s">
        <v>69</v>
      </c>
      <c r="D11" s="73">
        <v>1163.0</v>
      </c>
      <c r="E11" s="72" t="s">
        <v>307</v>
      </c>
      <c r="F11" s="72" t="s">
        <v>697</v>
      </c>
      <c r="G11" s="72" t="s">
        <v>85</v>
      </c>
      <c r="H11" s="85" t="s">
        <v>382</v>
      </c>
      <c r="I11" s="71" t="s">
        <v>698</v>
      </c>
    </row>
    <row r="12">
      <c r="A12" s="40" t="s">
        <v>159</v>
      </c>
      <c r="B12" s="117">
        <v>7017549.0</v>
      </c>
      <c r="C12" s="48" t="s">
        <v>72</v>
      </c>
      <c r="D12" s="41">
        <v>1.0</v>
      </c>
      <c r="E12" s="72" t="s">
        <v>314</v>
      </c>
      <c r="F12" s="72" t="s">
        <v>699</v>
      </c>
      <c r="G12" s="72" t="s">
        <v>85</v>
      </c>
      <c r="H12" s="85" t="s">
        <v>387</v>
      </c>
      <c r="I12" s="71" t="s">
        <v>700</v>
      </c>
    </row>
    <row r="13">
      <c r="A13" s="72" t="s">
        <v>159</v>
      </c>
      <c r="B13" s="72">
        <v>3.3097525E7</v>
      </c>
      <c r="C13" s="72" t="s">
        <v>69</v>
      </c>
      <c r="D13" s="73">
        <v>2732610.0</v>
      </c>
      <c r="E13" s="72" t="s">
        <v>317</v>
      </c>
      <c r="F13" s="72" t="s">
        <v>701</v>
      </c>
      <c r="G13" s="72" t="s">
        <v>85</v>
      </c>
      <c r="H13" s="85" t="b">
        <v>0</v>
      </c>
      <c r="I13" s="71" t="s">
        <v>405</v>
      </c>
    </row>
    <row r="14">
      <c r="A14" s="72" t="s">
        <v>159</v>
      </c>
      <c r="B14" s="72">
        <v>5.3716587E7</v>
      </c>
      <c r="C14" s="72" t="s">
        <v>69</v>
      </c>
      <c r="D14" s="73">
        <v>549.0</v>
      </c>
      <c r="E14" s="72" t="s">
        <v>318</v>
      </c>
      <c r="F14" s="14" t="s">
        <v>702</v>
      </c>
      <c r="G14" s="72" t="s">
        <v>85</v>
      </c>
      <c r="H14" s="85" t="s">
        <v>382</v>
      </c>
      <c r="I14" s="71" t="s">
        <v>407</v>
      </c>
    </row>
    <row r="15">
      <c r="A15" s="72" t="s">
        <v>159</v>
      </c>
      <c r="B15" s="72">
        <v>5.8717662E7</v>
      </c>
      <c r="C15" s="72" t="s">
        <v>72</v>
      </c>
      <c r="D15" s="73">
        <v>1.0</v>
      </c>
      <c r="E15" s="72" t="s">
        <v>319</v>
      </c>
      <c r="F15" s="14" t="s">
        <v>683</v>
      </c>
      <c r="G15" s="72" t="s">
        <v>85</v>
      </c>
      <c r="H15" s="85" t="s">
        <v>382</v>
      </c>
      <c r="I15" s="71" t="s">
        <v>703</v>
      </c>
      <c r="J15" s="76" t="s">
        <v>704</v>
      </c>
    </row>
    <row r="16">
      <c r="A16" s="72" t="s">
        <v>159</v>
      </c>
      <c r="B16" s="72">
        <v>8.188205E7</v>
      </c>
      <c r="C16" s="72" t="s">
        <v>69</v>
      </c>
      <c r="D16" s="73">
        <v>185860.0</v>
      </c>
      <c r="E16" s="72" t="s">
        <v>320</v>
      </c>
      <c r="F16" s="72" t="s">
        <v>705</v>
      </c>
      <c r="G16" s="72" t="s">
        <v>85</v>
      </c>
      <c r="H16" s="85" t="b">
        <v>1</v>
      </c>
      <c r="I16" s="71" t="s">
        <v>412</v>
      </c>
    </row>
    <row r="17">
      <c r="A17" s="72" t="s">
        <v>180</v>
      </c>
      <c r="B17" s="72">
        <v>1.05867667E8</v>
      </c>
      <c r="C17" s="72" t="s">
        <v>68</v>
      </c>
      <c r="D17" s="73">
        <v>100.0</v>
      </c>
      <c r="E17" s="72" t="s">
        <v>329</v>
      </c>
      <c r="F17" s="72" t="s">
        <v>706</v>
      </c>
      <c r="G17" s="72" t="s">
        <v>85</v>
      </c>
      <c r="H17" s="69" t="b">
        <v>0</v>
      </c>
      <c r="I17" s="71" t="s">
        <v>707</v>
      </c>
    </row>
    <row r="18">
      <c r="A18" s="72" t="s">
        <v>187</v>
      </c>
      <c r="B18" s="72">
        <v>2.3461732E7</v>
      </c>
      <c r="C18" s="72" t="s">
        <v>72</v>
      </c>
      <c r="D18" s="73">
        <v>1.0</v>
      </c>
      <c r="E18" s="72" t="s">
        <v>332</v>
      </c>
      <c r="F18" s="14" t="s">
        <v>683</v>
      </c>
      <c r="G18" s="72" t="s">
        <v>85</v>
      </c>
      <c r="H18" s="85" t="s">
        <v>382</v>
      </c>
      <c r="I18" s="71" t="s">
        <v>708</v>
      </c>
      <c r="J18" s="76" t="s">
        <v>709</v>
      </c>
    </row>
    <row r="19">
      <c r="A19" s="63"/>
    </row>
    <row r="25">
      <c r="C25" s="74"/>
    </row>
    <row r="26">
      <c r="C26" s="74"/>
    </row>
    <row r="27">
      <c r="C27" s="74"/>
    </row>
    <row r="28">
      <c r="C28" s="74"/>
    </row>
    <row r="29">
      <c r="C29" s="74"/>
    </row>
    <row r="30">
      <c r="A30" s="72"/>
      <c r="B30" s="72"/>
      <c r="C30" s="74"/>
      <c r="D30" s="72"/>
    </row>
    <row r="31">
      <c r="A31" s="72"/>
      <c r="B31" s="72"/>
      <c r="C31" s="74"/>
      <c r="D31" s="72"/>
    </row>
    <row r="32">
      <c r="A32" s="72"/>
      <c r="B32" s="72"/>
      <c r="C32" s="74"/>
      <c r="D32" s="72"/>
    </row>
    <row r="33">
      <c r="A33" s="72"/>
      <c r="B33" s="72"/>
      <c r="C33" s="74"/>
      <c r="D33" s="72"/>
    </row>
    <row r="34">
      <c r="A34" s="72"/>
      <c r="B34" s="72"/>
      <c r="C34" s="74"/>
      <c r="D34" s="72"/>
    </row>
    <row r="35">
      <c r="A35" s="72"/>
      <c r="B35" s="72"/>
      <c r="C35" s="74"/>
      <c r="D35" s="72"/>
      <c r="J35" s="82"/>
    </row>
    <row r="36">
      <c r="A36" s="72"/>
      <c r="B36" s="72"/>
      <c r="C36" s="74"/>
      <c r="D36" s="72"/>
    </row>
    <row r="37">
      <c r="A37" s="72"/>
      <c r="B37" s="72"/>
      <c r="C37" s="74"/>
      <c r="D37" s="72"/>
    </row>
    <row r="38">
      <c r="A38" s="72"/>
      <c r="B38" s="72"/>
      <c r="C38" s="74"/>
      <c r="D38" s="72"/>
    </row>
    <row r="39">
      <c r="A39" s="72"/>
      <c r="B39" s="72"/>
      <c r="C39" s="74"/>
      <c r="D39" s="72"/>
    </row>
    <row r="40">
      <c r="A40" s="72"/>
      <c r="B40" s="72"/>
      <c r="C40" s="74"/>
      <c r="D40" s="72"/>
    </row>
    <row r="41">
      <c r="A41" s="72"/>
      <c r="B41" s="72"/>
      <c r="C41" s="74"/>
      <c r="D41" s="72"/>
    </row>
    <row r="42">
      <c r="A42" s="72"/>
      <c r="B42" s="72"/>
      <c r="C42" s="74"/>
      <c r="D42" s="72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22.5"/>
    <col customWidth="1" min="7" max="7" width="13.0"/>
    <col customWidth="1" min="13" max="13" width="22.5"/>
    <col customWidth="1" min="15" max="15" width="5.25"/>
    <col customWidth="1" min="16" max="16" width="5.63"/>
  </cols>
  <sheetData>
    <row r="1">
      <c r="A1" s="20" t="s">
        <v>710</v>
      </c>
      <c r="H1" s="20" t="s">
        <v>711</v>
      </c>
      <c r="O1" s="20"/>
    </row>
    <row r="2">
      <c r="A2" s="39"/>
      <c r="B2" s="39" t="s">
        <v>425</v>
      </c>
      <c r="D2" s="118" t="s">
        <v>712</v>
      </c>
      <c r="H2" s="39"/>
      <c r="I2" s="39" t="s">
        <v>425</v>
      </c>
      <c r="K2" s="118" t="s">
        <v>712</v>
      </c>
      <c r="N2" s="86"/>
      <c r="O2" s="39"/>
    </row>
    <row r="3">
      <c r="A3" s="22" t="s">
        <v>63</v>
      </c>
      <c r="B3" s="22" t="s">
        <v>66</v>
      </c>
      <c r="C3" s="22" t="s">
        <v>67</v>
      </c>
      <c r="D3" s="22" t="s">
        <v>713</v>
      </c>
      <c r="E3" s="22" t="s">
        <v>66</v>
      </c>
      <c r="F3" s="22" t="s">
        <v>714</v>
      </c>
      <c r="H3" s="22" t="s">
        <v>63</v>
      </c>
      <c r="I3" s="22" t="s">
        <v>66</v>
      </c>
      <c r="J3" s="22" t="s">
        <v>67</v>
      </c>
      <c r="K3" s="22" t="s">
        <v>713</v>
      </c>
      <c r="L3" s="22" t="s">
        <v>66</v>
      </c>
      <c r="M3" s="22" t="s">
        <v>714</v>
      </c>
      <c r="N3" s="86"/>
      <c r="O3" s="39"/>
    </row>
    <row r="4">
      <c r="A4" s="7" t="s">
        <v>68</v>
      </c>
      <c r="B4" s="119">
        <v>13329.0</v>
      </c>
      <c r="C4" s="120">
        <f t="shared" ref="C4:C8" si="1">B4/B$9</f>
        <v>0.5631892509</v>
      </c>
      <c r="D4" s="121">
        <v>96.0</v>
      </c>
      <c r="E4" s="121">
        <v>19.0</v>
      </c>
      <c r="F4" s="25">
        <f t="shared" ref="F4:F9" si="2">E4/D4</f>
        <v>0.1979166667</v>
      </c>
      <c r="G4" s="86"/>
      <c r="H4" s="7" t="s">
        <v>68</v>
      </c>
      <c r="I4" s="119">
        <v>13287.0</v>
      </c>
      <c r="J4" s="120">
        <f t="shared" ref="J4:J8" si="3">I4/I$9</f>
        <v>0.5625079379</v>
      </c>
      <c r="K4" s="122">
        <v>100.0</v>
      </c>
      <c r="L4" s="121">
        <v>19.0</v>
      </c>
      <c r="M4" s="25">
        <f t="shared" ref="M4:M9" si="4">L4/K4</f>
        <v>0.19</v>
      </c>
      <c r="N4" s="86"/>
      <c r="O4" s="7"/>
      <c r="Q4" s="123"/>
      <c r="R4" s="123"/>
    </row>
    <row r="5">
      <c r="A5" s="7" t="s">
        <v>69</v>
      </c>
      <c r="B5" s="32">
        <v>10237.0</v>
      </c>
      <c r="C5" s="120">
        <f t="shared" si="1"/>
        <v>0.4325432036</v>
      </c>
      <c r="D5" s="124">
        <v>79.0</v>
      </c>
      <c r="E5" s="124">
        <v>22.0</v>
      </c>
      <c r="F5" s="25">
        <f t="shared" si="2"/>
        <v>0.2784810127</v>
      </c>
      <c r="H5" s="7" t="s">
        <v>69</v>
      </c>
      <c r="I5" s="32">
        <v>10231.0</v>
      </c>
      <c r="J5" s="120">
        <f t="shared" si="3"/>
        <v>0.4331315355</v>
      </c>
      <c r="K5" s="11">
        <v>81.0</v>
      </c>
      <c r="L5" s="124">
        <v>22.0</v>
      </c>
      <c r="M5" s="25">
        <f t="shared" si="4"/>
        <v>0.2716049383</v>
      </c>
      <c r="N5" s="86"/>
      <c r="O5" s="7"/>
      <c r="P5" s="26"/>
      <c r="Q5" s="123"/>
      <c r="R5" s="123"/>
    </row>
    <row r="6">
      <c r="A6" s="7" t="s">
        <v>70</v>
      </c>
      <c r="B6" s="32">
        <v>15.0</v>
      </c>
      <c r="C6" s="120">
        <f t="shared" si="1"/>
        <v>0.0006337938902</v>
      </c>
      <c r="D6" s="124">
        <v>1.0</v>
      </c>
      <c r="E6" s="124">
        <v>1.0</v>
      </c>
      <c r="F6" s="25">
        <f t="shared" si="2"/>
        <v>1</v>
      </c>
      <c r="H6" s="7" t="s">
        <v>70</v>
      </c>
      <c r="I6" s="32">
        <v>15.0</v>
      </c>
      <c r="J6" s="120">
        <f t="shared" si="3"/>
        <v>0.0006350281529</v>
      </c>
      <c r="K6" s="11">
        <v>1.0</v>
      </c>
      <c r="L6" s="124">
        <v>1.0</v>
      </c>
      <c r="M6" s="25">
        <f t="shared" si="4"/>
        <v>1</v>
      </c>
      <c r="N6" s="86"/>
      <c r="O6" s="7"/>
      <c r="P6" s="125"/>
    </row>
    <row r="7">
      <c r="A7" s="7" t="s">
        <v>71</v>
      </c>
      <c r="B7" s="32">
        <v>34.0</v>
      </c>
      <c r="C7" s="120">
        <f t="shared" si="1"/>
        <v>0.001436599485</v>
      </c>
      <c r="D7" s="124">
        <v>4.0</v>
      </c>
      <c r="E7" s="124">
        <v>4.0</v>
      </c>
      <c r="F7" s="25">
        <f t="shared" si="2"/>
        <v>1</v>
      </c>
      <c r="H7" s="7" t="s">
        <v>71</v>
      </c>
      <c r="I7" s="32">
        <v>35.0</v>
      </c>
      <c r="J7" s="120">
        <f t="shared" si="3"/>
        <v>0.001481732357</v>
      </c>
      <c r="K7" s="11">
        <v>4.0</v>
      </c>
      <c r="L7" s="124">
        <v>4.0</v>
      </c>
      <c r="M7" s="25">
        <f t="shared" si="4"/>
        <v>1</v>
      </c>
      <c r="N7" s="86"/>
      <c r="O7" s="7"/>
      <c r="P7" s="125"/>
    </row>
    <row r="8">
      <c r="A8" s="7" t="s">
        <v>72</v>
      </c>
      <c r="B8" s="32">
        <v>52.0</v>
      </c>
      <c r="C8" s="120">
        <f t="shared" si="1"/>
        <v>0.002197152153</v>
      </c>
      <c r="D8" s="124">
        <v>13.0</v>
      </c>
      <c r="E8" s="124">
        <v>10.0</v>
      </c>
      <c r="F8" s="25">
        <f t="shared" si="2"/>
        <v>0.7692307692</v>
      </c>
      <c r="H8" s="7" t="s">
        <v>72</v>
      </c>
      <c r="I8" s="32">
        <v>53.0</v>
      </c>
      <c r="J8" s="120">
        <f t="shared" si="3"/>
        <v>0.00224376614</v>
      </c>
      <c r="K8" s="11">
        <v>15.0</v>
      </c>
      <c r="L8" s="124">
        <v>10.0</v>
      </c>
      <c r="M8" s="25">
        <f t="shared" si="4"/>
        <v>0.6666666667</v>
      </c>
      <c r="N8" s="86"/>
      <c r="O8" s="7"/>
      <c r="P8" s="125"/>
    </row>
    <row r="9">
      <c r="A9" s="26" t="s">
        <v>73</v>
      </c>
      <c r="B9" s="27">
        <f>SUM(B4:B8)</f>
        <v>23667</v>
      </c>
      <c r="C9" s="126"/>
      <c r="D9" s="127">
        <f t="shared" ref="D9:E9" si="5">SUM(D4:D8)</f>
        <v>193</v>
      </c>
      <c r="E9" s="127">
        <f t="shared" si="5"/>
        <v>56</v>
      </c>
      <c r="F9" s="28">
        <f t="shared" si="2"/>
        <v>0.2901554404</v>
      </c>
      <c r="H9" s="26" t="s">
        <v>73</v>
      </c>
      <c r="I9" s="27">
        <f>SUM(I4:I8)</f>
        <v>23621</v>
      </c>
      <c r="J9" s="125"/>
      <c r="K9" s="125">
        <f t="shared" ref="K9:L9" si="6">SUM(K4:K8)</f>
        <v>201</v>
      </c>
      <c r="L9" s="127">
        <f t="shared" si="6"/>
        <v>56</v>
      </c>
      <c r="M9" s="28">
        <f t="shared" si="4"/>
        <v>0.2786069652</v>
      </c>
      <c r="N9" s="86"/>
      <c r="O9" s="26"/>
      <c r="P9" s="125"/>
    </row>
    <row r="10">
      <c r="N10" s="86"/>
      <c r="P10" s="125"/>
    </row>
    <row r="11">
      <c r="N11" s="86"/>
      <c r="P11" s="125"/>
    </row>
    <row r="12">
      <c r="A12" s="20" t="s">
        <v>715</v>
      </c>
      <c r="H12" s="20" t="s">
        <v>716</v>
      </c>
      <c r="N12" s="86"/>
      <c r="O12" s="20"/>
      <c r="P12" s="125"/>
    </row>
    <row r="13">
      <c r="A13" s="39"/>
      <c r="B13" s="39" t="s">
        <v>425</v>
      </c>
      <c r="D13" s="118" t="s">
        <v>712</v>
      </c>
      <c r="H13" s="39"/>
      <c r="I13" s="39" t="s">
        <v>425</v>
      </c>
      <c r="K13" s="118" t="s">
        <v>712</v>
      </c>
      <c r="N13" s="86"/>
      <c r="O13" s="39"/>
      <c r="P13" s="125"/>
    </row>
    <row r="14">
      <c r="A14" s="22" t="s">
        <v>63</v>
      </c>
      <c r="B14" s="22" t="s">
        <v>66</v>
      </c>
      <c r="C14" s="22" t="s">
        <v>67</v>
      </c>
      <c r="D14" s="22" t="s">
        <v>713</v>
      </c>
      <c r="E14" s="22" t="s">
        <v>66</v>
      </c>
      <c r="F14" s="22" t="s">
        <v>714</v>
      </c>
      <c r="H14" s="22" t="s">
        <v>63</v>
      </c>
      <c r="I14" s="22" t="s">
        <v>66</v>
      </c>
      <c r="J14" s="22" t="s">
        <v>67</v>
      </c>
      <c r="K14" s="22" t="s">
        <v>713</v>
      </c>
      <c r="L14" s="22" t="s">
        <v>66</v>
      </c>
      <c r="M14" s="22" t="s">
        <v>714</v>
      </c>
      <c r="N14" s="86"/>
      <c r="O14" s="39"/>
      <c r="P14" s="125"/>
    </row>
    <row r="15">
      <c r="A15" s="7" t="s">
        <v>68</v>
      </c>
      <c r="B15" s="119">
        <v>13613.0</v>
      </c>
      <c r="C15" s="120">
        <f t="shared" ref="C15:C19" si="7">B15/B$20</f>
        <v>0.5673028838</v>
      </c>
      <c r="D15" s="122">
        <v>123.0</v>
      </c>
      <c r="E15" s="122">
        <v>12.0</v>
      </c>
      <c r="F15" s="25">
        <f t="shared" ref="F15:F16" si="8">E15/D15</f>
        <v>0.09756097561</v>
      </c>
      <c r="H15" s="7" t="s">
        <v>68</v>
      </c>
      <c r="I15" s="119">
        <v>13578.0</v>
      </c>
      <c r="J15" s="120">
        <f t="shared" ref="J15:J19" si="9">I15/I$20</f>
        <v>0.5667891134</v>
      </c>
      <c r="K15" s="122">
        <v>121.0</v>
      </c>
      <c r="L15" s="122">
        <v>12.0</v>
      </c>
      <c r="M15" s="25">
        <f t="shared" ref="M15:M20" si="10">L15/K15</f>
        <v>0.09917355372</v>
      </c>
      <c r="N15" s="86"/>
      <c r="O15" s="7"/>
      <c r="P15" s="26"/>
      <c r="Q15" s="86"/>
      <c r="R15" s="86"/>
    </row>
    <row r="16">
      <c r="A16" s="7" t="s">
        <v>69</v>
      </c>
      <c r="B16" s="32">
        <v>10286.0</v>
      </c>
      <c r="C16" s="120">
        <f t="shared" si="7"/>
        <v>0.4286547758</v>
      </c>
      <c r="D16" s="11">
        <v>152.0</v>
      </c>
      <c r="E16" s="11">
        <v>41.0</v>
      </c>
      <c r="F16" s="25">
        <f t="shared" si="8"/>
        <v>0.2697368421</v>
      </c>
      <c r="H16" s="7" t="s">
        <v>69</v>
      </c>
      <c r="I16" s="32">
        <v>10279.0</v>
      </c>
      <c r="J16" s="120">
        <f t="shared" si="9"/>
        <v>0.4290783102</v>
      </c>
      <c r="K16" s="11">
        <v>157.0</v>
      </c>
      <c r="L16" s="11">
        <v>41.0</v>
      </c>
      <c r="M16" s="25">
        <f t="shared" si="10"/>
        <v>0.2611464968</v>
      </c>
      <c r="N16" s="86"/>
      <c r="O16" s="7"/>
      <c r="P16" s="26"/>
      <c r="Q16" s="86"/>
      <c r="R16" s="86"/>
    </row>
    <row r="17">
      <c r="A17" s="7" t="s">
        <v>70</v>
      </c>
      <c r="B17" s="32">
        <v>16.0</v>
      </c>
      <c r="C17" s="120">
        <f t="shared" si="7"/>
        <v>0.0006667777963</v>
      </c>
      <c r="D17" s="11">
        <v>0.0</v>
      </c>
      <c r="E17" s="11">
        <v>0.0</v>
      </c>
      <c r="F17" s="128" t="str">
        <f>NA()</f>
        <v>#N/A</v>
      </c>
      <c r="H17" s="7" t="s">
        <v>70</v>
      </c>
      <c r="I17" s="32">
        <v>17.0</v>
      </c>
      <c r="J17" s="120">
        <f t="shared" si="9"/>
        <v>0.0007096343296</v>
      </c>
      <c r="K17" s="11">
        <v>1.0</v>
      </c>
      <c r="L17" s="11">
        <v>0.0</v>
      </c>
      <c r="M17" s="25">
        <f t="shared" si="10"/>
        <v>0</v>
      </c>
      <c r="N17" s="86"/>
      <c r="O17" s="7"/>
      <c r="P17" s="26"/>
    </row>
    <row r="18">
      <c r="A18" s="7" t="s">
        <v>71</v>
      </c>
      <c r="B18" s="32">
        <v>49.0</v>
      </c>
      <c r="C18" s="120">
        <f t="shared" si="7"/>
        <v>0.002042007001</v>
      </c>
      <c r="D18" s="11">
        <v>6.0</v>
      </c>
      <c r="E18" s="11">
        <v>6.0</v>
      </c>
      <c r="F18" s="25">
        <f t="shared" ref="F18:F20" si="11">E18/D18</f>
        <v>1</v>
      </c>
      <c r="H18" s="7" t="s">
        <v>71</v>
      </c>
      <c r="I18" s="32">
        <v>50.0</v>
      </c>
      <c r="J18" s="120">
        <f t="shared" si="9"/>
        <v>0.002087159793</v>
      </c>
      <c r="K18" s="11">
        <v>8.0</v>
      </c>
      <c r="L18" s="11">
        <v>6.0</v>
      </c>
      <c r="M18" s="25">
        <f t="shared" si="10"/>
        <v>0.75</v>
      </c>
      <c r="N18" s="86"/>
      <c r="O18" s="7"/>
      <c r="P18" s="26"/>
    </row>
    <row r="19">
      <c r="A19" s="7" t="s">
        <v>72</v>
      </c>
      <c r="B19" s="32">
        <v>32.0</v>
      </c>
      <c r="C19" s="120">
        <f t="shared" si="7"/>
        <v>0.001333555593</v>
      </c>
      <c r="D19" s="11">
        <v>3.0</v>
      </c>
      <c r="E19" s="11">
        <v>3.0</v>
      </c>
      <c r="F19" s="25">
        <f t="shared" si="11"/>
        <v>1</v>
      </c>
      <c r="H19" s="7" t="s">
        <v>72</v>
      </c>
      <c r="I19" s="32">
        <v>32.0</v>
      </c>
      <c r="J19" s="120">
        <f t="shared" si="9"/>
        <v>0.001335782267</v>
      </c>
      <c r="K19" s="11">
        <v>3.0</v>
      </c>
      <c r="L19" s="11">
        <v>3.0</v>
      </c>
      <c r="M19" s="25">
        <f t="shared" si="10"/>
        <v>1</v>
      </c>
      <c r="N19" s="86"/>
      <c r="O19" s="7"/>
      <c r="P19" s="26"/>
    </row>
    <row r="20">
      <c r="A20" s="26" t="s">
        <v>73</v>
      </c>
      <c r="B20" s="27">
        <f>SUM(B15:B19)</f>
        <v>23996</v>
      </c>
      <c r="C20" s="120"/>
      <c r="D20" s="125">
        <f t="shared" ref="D20:E20" si="12">SUM(D15:D19)</f>
        <v>284</v>
      </c>
      <c r="E20" s="125">
        <f t="shared" si="12"/>
        <v>62</v>
      </c>
      <c r="F20" s="28">
        <f t="shared" si="11"/>
        <v>0.2183098592</v>
      </c>
      <c r="H20" s="26" t="s">
        <v>73</v>
      </c>
      <c r="I20" s="27">
        <f>SUM(I15:I19)</f>
        <v>23956</v>
      </c>
      <c r="J20" s="120"/>
      <c r="K20" s="125">
        <f t="shared" ref="K20:L20" si="13">SUM(K15:K19)</f>
        <v>290</v>
      </c>
      <c r="L20" s="125">
        <f t="shared" si="13"/>
        <v>62</v>
      </c>
      <c r="M20" s="28">
        <f t="shared" si="10"/>
        <v>0.2137931034</v>
      </c>
      <c r="N20" s="86"/>
      <c r="O20" s="26"/>
      <c r="P20" s="125"/>
    </row>
    <row r="21">
      <c r="P21" s="125"/>
    </row>
    <row r="22">
      <c r="P22" s="125"/>
    </row>
    <row r="23">
      <c r="A23" s="129" t="s">
        <v>717</v>
      </c>
      <c r="B23" s="18"/>
      <c r="C23" s="18"/>
      <c r="D23" s="18"/>
      <c r="E23" s="18"/>
      <c r="F23" s="18"/>
      <c r="G23" s="18"/>
      <c r="H23" s="129" t="s">
        <v>718</v>
      </c>
      <c r="I23" s="18"/>
      <c r="J23" s="18"/>
      <c r="K23" s="18"/>
      <c r="L23" s="18"/>
      <c r="M23" s="18"/>
      <c r="P23" s="125"/>
    </row>
    <row r="24">
      <c r="A24" s="18"/>
      <c r="B24" s="130" t="s">
        <v>425</v>
      </c>
      <c r="D24" s="118" t="s">
        <v>712</v>
      </c>
      <c r="G24" s="18"/>
      <c r="H24" s="18"/>
      <c r="I24" s="130" t="s">
        <v>425</v>
      </c>
      <c r="K24" s="118" t="s">
        <v>712</v>
      </c>
      <c r="P24" s="125"/>
    </row>
    <row r="25">
      <c r="A25" s="131" t="s">
        <v>63</v>
      </c>
      <c r="B25" s="131" t="s">
        <v>66</v>
      </c>
      <c r="C25" s="131" t="s">
        <v>67</v>
      </c>
      <c r="D25" s="22" t="s">
        <v>719</v>
      </c>
      <c r="E25" s="22" t="s">
        <v>66</v>
      </c>
      <c r="F25" s="22" t="s">
        <v>714</v>
      </c>
      <c r="G25" s="18"/>
      <c r="H25" s="131" t="s">
        <v>63</v>
      </c>
      <c r="I25" s="131" t="s">
        <v>66</v>
      </c>
      <c r="J25" s="131" t="s">
        <v>67</v>
      </c>
      <c r="K25" s="22" t="s">
        <v>719</v>
      </c>
      <c r="L25" s="22" t="s">
        <v>66</v>
      </c>
      <c r="M25" s="22" t="s">
        <v>714</v>
      </c>
      <c r="P25" s="125"/>
    </row>
    <row r="26">
      <c r="A26" s="16" t="s">
        <v>68</v>
      </c>
      <c r="B26" s="132">
        <v>13444.0</v>
      </c>
      <c r="C26" s="133">
        <f t="shared" ref="C26:C30" si="14">B26/B$31</f>
        <v>0.5605637326</v>
      </c>
      <c r="D26" s="134">
        <v>0.0</v>
      </c>
      <c r="E26" s="134">
        <v>0.0</v>
      </c>
      <c r="F26" s="128" t="str">
        <f>na()</f>
        <v>#N/A</v>
      </c>
      <c r="G26" s="18"/>
      <c r="H26" s="18" t="s">
        <v>68</v>
      </c>
      <c r="I26" s="132">
        <v>13451.0</v>
      </c>
      <c r="J26" s="133">
        <f t="shared" ref="J26:J30" si="15">I26/I$31</f>
        <v>0.5596654739</v>
      </c>
      <c r="K26" s="134">
        <v>0.0</v>
      </c>
      <c r="L26" s="134">
        <v>0.0</v>
      </c>
      <c r="M26" s="128" t="str">
        <f>NA()</f>
        <v>#N/A</v>
      </c>
      <c r="P26" s="125"/>
    </row>
    <row r="27">
      <c r="A27" s="16" t="s">
        <v>69</v>
      </c>
      <c r="B27" s="135">
        <v>10400.0</v>
      </c>
      <c r="C27" s="133">
        <f t="shared" si="14"/>
        <v>0.4336404954</v>
      </c>
      <c r="D27" s="136">
        <v>58.0</v>
      </c>
      <c r="E27" s="136">
        <v>54.0</v>
      </c>
      <c r="F27" s="128">
        <f t="shared" ref="F27:F29" si="16">E27/D27</f>
        <v>0.9310344828</v>
      </c>
      <c r="G27" s="18"/>
      <c r="H27" s="18" t="s">
        <v>69</v>
      </c>
      <c r="I27" s="135">
        <v>10435.0</v>
      </c>
      <c r="J27" s="133">
        <f t="shared" si="15"/>
        <v>0.4341765832</v>
      </c>
      <c r="K27" s="136">
        <v>48.0</v>
      </c>
      <c r="L27" s="136">
        <v>54.0</v>
      </c>
      <c r="M27" s="25">
        <f t="shared" ref="M27:M29" si="17">L27/K27</f>
        <v>1.125</v>
      </c>
    </row>
    <row r="28">
      <c r="A28" s="16" t="s">
        <v>70</v>
      </c>
      <c r="B28" s="135">
        <v>25.0</v>
      </c>
      <c r="C28" s="133">
        <f t="shared" si="14"/>
        <v>0.001042405037</v>
      </c>
      <c r="D28" s="136">
        <v>9.0</v>
      </c>
      <c r="E28" s="136">
        <v>9.0</v>
      </c>
      <c r="F28" s="128">
        <f t="shared" si="16"/>
        <v>1</v>
      </c>
      <c r="G28" s="18"/>
      <c r="H28" s="18" t="s">
        <v>70</v>
      </c>
      <c r="I28" s="135">
        <v>24.0</v>
      </c>
      <c r="J28" s="133">
        <f t="shared" si="15"/>
        <v>0.0009985853374</v>
      </c>
      <c r="K28" s="136">
        <v>12.0</v>
      </c>
      <c r="L28" s="136">
        <v>9.0</v>
      </c>
      <c r="M28" s="25">
        <f t="shared" si="17"/>
        <v>0.75</v>
      </c>
    </row>
    <row r="29">
      <c r="A29" s="16" t="s">
        <v>71</v>
      </c>
      <c r="B29" s="135">
        <v>51.0</v>
      </c>
      <c r="C29" s="133">
        <f t="shared" si="14"/>
        <v>0.002126506275</v>
      </c>
      <c r="D29" s="136">
        <v>9.0</v>
      </c>
      <c r="E29" s="136">
        <v>9.0</v>
      </c>
      <c r="F29" s="128">
        <f t="shared" si="16"/>
        <v>1</v>
      </c>
      <c r="G29" s="18"/>
      <c r="H29" s="18" t="s">
        <v>71</v>
      </c>
      <c r="I29" s="135">
        <v>56.0</v>
      </c>
      <c r="J29" s="133">
        <f t="shared" si="15"/>
        <v>0.002330032454</v>
      </c>
      <c r="K29" s="136">
        <v>10.0</v>
      </c>
      <c r="L29" s="136">
        <v>9.0</v>
      </c>
      <c r="M29" s="25">
        <f t="shared" si="17"/>
        <v>0.9</v>
      </c>
    </row>
    <row r="30">
      <c r="A30" s="16" t="s">
        <v>72</v>
      </c>
      <c r="B30" s="135">
        <v>63.0</v>
      </c>
      <c r="C30" s="133">
        <f t="shared" si="14"/>
        <v>0.002626860693</v>
      </c>
      <c r="D30" s="136">
        <v>0.0</v>
      </c>
      <c r="E30" s="136">
        <v>0.0</v>
      </c>
      <c r="F30" s="128" t="str">
        <f>na()</f>
        <v>#N/A</v>
      </c>
      <c r="G30" s="18"/>
      <c r="H30" s="18" t="s">
        <v>72</v>
      </c>
      <c r="I30" s="135">
        <v>68.0</v>
      </c>
      <c r="J30" s="133">
        <f t="shared" si="15"/>
        <v>0.002829325123</v>
      </c>
      <c r="K30" s="136">
        <v>0.0</v>
      </c>
      <c r="L30" s="136">
        <v>0.0</v>
      </c>
      <c r="M30" s="128" t="str">
        <f>NA()</f>
        <v>#N/A</v>
      </c>
    </row>
    <row r="31">
      <c r="A31" s="137" t="s">
        <v>73</v>
      </c>
      <c r="B31" s="138">
        <f>SUM(B26:B30)</f>
        <v>23983</v>
      </c>
      <c r="C31" s="139"/>
      <c r="D31" s="140">
        <f t="shared" ref="D31:E31" si="18">SUM(D26:D30)</f>
        <v>76</v>
      </c>
      <c r="E31" s="140">
        <f t="shared" si="18"/>
        <v>72</v>
      </c>
      <c r="F31" s="28">
        <f>E31/D31</f>
        <v>0.9473684211</v>
      </c>
      <c r="G31" s="18"/>
      <c r="H31" s="137" t="s">
        <v>73</v>
      </c>
      <c r="I31" s="138">
        <f>SUM(I26:I30)</f>
        <v>24034</v>
      </c>
      <c r="J31" s="139"/>
      <c r="K31" s="140">
        <f t="shared" ref="K31:L31" si="19">SUM(K26:K30)</f>
        <v>70</v>
      </c>
      <c r="L31" s="140">
        <f t="shared" si="19"/>
        <v>72</v>
      </c>
      <c r="M31" s="28">
        <f>L31/K31</f>
        <v>1.028571429</v>
      </c>
    </row>
    <row r="33">
      <c r="A33" s="14" t="s">
        <v>720</v>
      </c>
    </row>
  </sheetData>
  <mergeCells count="12">
    <mergeCell ref="B13:C13"/>
    <mergeCell ref="B24:C24"/>
    <mergeCell ref="D24:F24"/>
    <mergeCell ref="I24:J24"/>
    <mergeCell ref="K24:M24"/>
    <mergeCell ref="B2:C2"/>
    <mergeCell ref="D2:F2"/>
    <mergeCell ref="I2:J2"/>
    <mergeCell ref="K2:M2"/>
    <mergeCell ref="D13:F13"/>
    <mergeCell ref="I13:J13"/>
    <mergeCell ref="K13:M13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6.75"/>
    <col customWidth="1" min="7" max="7" width="8.13"/>
    <col customWidth="1" min="9" max="11" width="8.13"/>
    <col customWidth="1" min="12" max="12" width="31.25"/>
    <col customWidth="1" min="13" max="13" width="20.13"/>
    <col customWidth="1" min="15" max="15" width="26.75"/>
  </cols>
  <sheetData>
    <row r="1">
      <c r="A1" s="97" t="s">
        <v>721</v>
      </c>
      <c r="B1" s="4"/>
      <c r="C1" s="4"/>
      <c r="D1" s="4"/>
      <c r="E1" s="4"/>
      <c r="F1" s="4"/>
    </row>
    <row r="2">
      <c r="A2" s="4" t="s">
        <v>722</v>
      </c>
      <c r="F2" s="4"/>
      <c r="N2" s="89"/>
    </row>
    <row r="3">
      <c r="A3" s="141" t="s">
        <v>75</v>
      </c>
      <c r="B3" s="141" t="s">
        <v>76</v>
      </c>
      <c r="C3" s="142" t="s">
        <v>77</v>
      </c>
      <c r="D3" s="141" t="s">
        <v>63</v>
      </c>
      <c r="E3" s="143" t="s">
        <v>78</v>
      </c>
      <c r="F3" s="141" t="s">
        <v>79</v>
      </c>
      <c r="G3" s="141" t="s">
        <v>723</v>
      </c>
      <c r="H3" s="141" t="s">
        <v>724</v>
      </c>
      <c r="I3" s="141" t="s">
        <v>725</v>
      </c>
      <c r="J3" s="141" t="s">
        <v>726</v>
      </c>
      <c r="K3" s="141" t="s">
        <v>727</v>
      </c>
      <c r="L3" s="141" t="s">
        <v>728</v>
      </c>
      <c r="M3" s="141" t="s">
        <v>729</v>
      </c>
    </row>
    <row r="4">
      <c r="A4" s="144" t="s">
        <v>82</v>
      </c>
      <c r="B4" s="145">
        <v>2325090.0</v>
      </c>
      <c r="C4" s="144" t="s">
        <v>730</v>
      </c>
      <c r="D4" s="144" t="s">
        <v>72</v>
      </c>
      <c r="E4" s="144" t="s">
        <v>379</v>
      </c>
      <c r="F4" s="146" t="s">
        <v>731</v>
      </c>
      <c r="G4" s="147" t="s">
        <v>732</v>
      </c>
      <c r="H4" s="148">
        <v>0.281</v>
      </c>
      <c r="I4" s="149">
        <v>23.0</v>
      </c>
      <c r="J4" s="149">
        <v>9.0</v>
      </c>
      <c r="K4" s="150">
        <f t="shared" ref="K4:K196" si="1">J4+I4</f>
        <v>32</v>
      </c>
      <c r="L4" s="151" t="s">
        <v>733</v>
      </c>
      <c r="M4" s="150"/>
      <c r="N4" s="150"/>
      <c r="O4" s="144"/>
      <c r="P4" s="33"/>
      <c r="Q4" s="152"/>
    </row>
    <row r="5">
      <c r="A5" s="144" t="s">
        <v>82</v>
      </c>
      <c r="B5" s="145">
        <v>2325141.0</v>
      </c>
      <c r="C5" s="145">
        <v>2325141.0</v>
      </c>
      <c r="D5" s="144" t="s">
        <v>68</v>
      </c>
      <c r="E5" s="145">
        <v>4007.0</v>
      </c>
      <c r="F5" s="146" t="s">
        <v>734</v>
      </c>
      <c r="G5" s="147" t="s">
        <v>735</v>
      </c>
      <c r="H5" s="148">
        <v>1.0</v>
      </c>
      <c r="I5" s="149">
        <v>0.0</v>
      </c>
      <c r="J5" s="149">
        <v>50.0</v>
      </c>
      <c r="K5" s="150">
        <f t="shared" si="1"/>
        <v>50</v>
      </c>
      <c r="L5" s="151" t="s">
        <v>733</v>
      </c>
      <c r="M5" s="150"/>
      <c r="N5" s="150"/>
      <c r="O5" s="144"/>
      <c r="P5" s="33"/>
      <c r="Q5" s="153"/>
    </row>
    <row r="6">
      <c r="A6" s="144" t="s">
        <v>82</v>
      </c>
      <c r="B6" s="145">
        <v>2667548.0</v>
      </c>
      <c r="C6" s="145">
        <v>2667548.0</v>
      </c>
      <c r="D6" s="144" t="s">
        <v>68</v>
      </c>
      <c r="E6" s="145">
        <v>280.0</v>
      </c>
      <c r="F6" s="146" t="s">
        <v>736</v>
      </c>
      <c r="G6" s="147" t="s">
        <v>732</v>
      </c>
      <c r="H6" s="148">
        <v>0.301</v>
      </c>
      <c r="I6" s="149">
        <v>300.0</v>
      </c>
      <c r="J6" s="149">
        <v>129.0</v>
      </c>
      <c r="K6" s="150">
        <f t="shared" si="1"/>
        <v>429</v>
      </c>
      <c r="L6" s="151" t="s">
        <v>737</v>
      </c>
      <c r="M6" s="149" t="s">
        <v>738</v>
      </c>
      <c r="N6" s="150"/>
      <c r="O6" s="144"/>
      <c r="P6" s="33"/>
      <c r="Q6" s="153"/>
    </row>
    <row r="7">
      <c r="A7" s="144" t="s">
        <v>82</v>
      </c>
      <c r="B7" s="145">
        <v>3.3186818E7</v>
      </c>
      <c r="C7" s="145">
        <v>3.3186818E7</v>
      </c>
      <c r="D7" s="144" t="s">
        <v>68</v>
      </c>
      <c r="E7" s="145">
        <v>3266.0</v>
      </c>
      <c r="F7" s="146" t="s">
        <v>739</v>
      </c>
      <c r="G7" s="147" t="s">
        <v>732</v>
      </c>
      <c r="H7" s="148">
        <v>0.303</v>
      </c>
      <c r="I7" s="149">
        <v>23.0</v>
      </c>
      <c r="J7" s="149">
        <v>10.0</v>
      </c>
      <c r="K7" s="150">
        <f t="shared" si="1"/>
        <v>33</v>
      </c>
      <c r="L7" s="144"/>
      <c r="M7" s="149" t="s">
        <v>738</v>
      </c>
      <c r="N7" s="150"/>
      <c r="O7" s="144"/>
      <c r="P7" s="33"/>
      <c r="Q7" s="153"/>
    </row>
    <row r="8">
      <c r="A8" s="144" t="s">
        <v>82</v>
      </c>
      <c r="B8" s="145">
        <v>1.03625201E8</v>
      </c>
      <c r="C8" s="145">
        <v>1.03625382E8</v>
      </c>
      <c r="D8" s="144" t="s">
        <v>69</v>
      </c>
      <c r="E8" s="145">
        <v>-181.0</v>
      </c>
      <c r="F8" s="146" t="s">
        <v>740</v>
      </c>
      <c r="G8" s="147" t="s">
        <v>732</v>
      </c>
      <c r="H8" s="148">
        <v>0.71</v>
      </c>
      <c r="I8" s="149">
        <v>9.0</v>
      </c>
      <c r="J8" s="149">
        <v>22.0</v>
      </c>
      <c r="K8" s="150">
        <f t="shared" si="1"/>
        <v>31</v>
      </c>
      <c r="L8" s="151" t="s">
        <v>741</v>
      </c>
      <c r="M8" s="150"/>
      <c r="N8" s="150"/>
      <c r="O8" s="144"/>
      <c r="P8" s="33"/>
      <c r="Q8" s="153"/>
    </row>
    <row r="9">
      <c r="A9" s="144" t="s">
        <v>82</v>
      </c>
      <c r="B9" s="145">
        <v>1.21396323E8</v>
      </c>
      <c r="C9" s="145">
        <v>1.21396323E8</v>
      </c>
      <c r="D9" s="144" t="s">
        <v>68</v>
      </c>
      <c r="E9" s="145">
        <v>347.0</v>
      </c>
      <c r="F9" s="146" t="s">
        <v>742</v>
      </c>
      <c r="G9" s="147" t="s">
        <v>732</v>
      </c>
      <c r="H9" s="148">
        <v>0.235</v>
      </c>
      <c r="I9" s="149">
        <v>39.0</v>
      </c>
      <c r="J9" s="149">
        <v>12.0</v>
      </c>
      <c r="K9" s="150">
        <f t="shared" si="1"/>
        <v>51</v>
      </c>
      <c r="L9" s="144"/>
      <c r="M9" s="149" t="s">
        <v>738</v>
      </c>
      <c r="N9" s="150"/>
      <c r="O9" s="144"/>
      <c r="P9" s="33"/>
      <c r="Q9" s="153"/>
    </row>
    <row r="10">
      <c r="A10" s="144" t="s">
        <v>82</v>
      </c>
      <c r="B10" s="145">
        <v>1.45349348E8</v>
      </c>
      <c r="C10" s="145">
        <v>1.45350925E8</v>
      </c>
      <c r="D10" s="144" t="s">
        <v>69</v>
      </c>
      <c r="E10" s="145">
        <v>-1577.0</v>
      </c>
      <c r="F10" s="146" t="s">
        <v>743</v>
      </c>
      <c r="G10" s="147" t="s">
        <v>732</v>
      </c>
      <c r="H10" s="148">
        <v>0.455</v>
      </c>
      <c r="I10" s="149">
        <v>6.0</v>
      </c>
      <c r="J10" s="149">
        <v>5.0</v>
      </c>
      <c r="K10" s="150">
        <f t="shared" si="1"/>
        <v>11</v>
      </c>
      <c r="L10" s="151" t="s">
        <v>744</v>
      </c>
      <c r="M10" s="149" t="s">
        <v>738</v>
      </c>
      <c r="N10" s="150"/>
      <c r="O10" s="144"/>
      <c r="P10" s="33"/>
      <c r="Q10" s="153"/>
    </row>
    <row r="11">
      <c r="A11" s="144" t="s">
        <v>82</v>
      </c>
      <c r="B11" s="145">
        <v>1.4535415E8</v>
      </c>
      <c r="C11" s="145">
        <v>1.4535572E8</v>
      </c>
      <c r="D11" s="144" t="s">
        <v>69</v>
      </c>
      <c r="E11" s="145">
        <v>-1570.0</v>
      </c>
      <c r="F11" s="146" t="s">
        <v>745</v>
      </c>
      <c r="G11" s="147" t="s">
        <v>732</v>
      </c>
      <c r="H11" s="148">
        <v>0.417</v>
      </c>
      <c r="I11" s="149">
        <v>7.0</v>
      </c>
      <c r="J11" s="149">
        <v>5.0</v>
      </c>
      <c r="K11" s="150">
        <f t="shared" si="1"/>
        <v>12</v>
      </c>
      <c r="L11" s="151" t="s">
        <v>744</v>
      </c>
      <c r="M11" s="150"/>
      <c r="N11" s="150"/>
      <c r="O11" s="144"/>
      <c r="P11" s="33"/>
      <c r="Q11" s="153"/>
    </row>
    <row r="12">
      <c r="A12" s="144" t="s">
        <v>82</v>
      </c>
      <c r="B12" s="145">
        <v>1.45358856E8</v>
      </c>
      <c r="C12" s="145">
        <v>1.4536043E8</v>
      </c>
      <c r="D12" s="144" t="s">
        <v>69</v>
      </c>
      <c r="E12" s="145">
        <v>-1574.0</v>
      </c>
      <c r="F12" s="146" t="s">
        <v>746</v>
      </c>
      <c r="G12" s="147" t="s">
        <v>732</v>
      </c>
      <c r="H12" s="148">
        <v>0.333</v>
      </c>
      <c r="I12" s="149">
        <v>10.0</v>
      </c>
      <c r="J12" s="149">
        <v>5.0</v>
      </c>
      <c r="K12" s="150">
        <f t="shared" si="1"/>
        <v>15</v>
      </c>
      <c r="L12" s="151" t="s">
        <v>744</v>
      </c>
      <c r="M12" s="149" t="s">
        <v>738</v>
      </c>
      <c r="N12" s="150"/>
      <c r="O12" s="144"/>
      <c r="P12" s="33"/>
      <c r="Q12" s="153"/>
    </row>
    <row r="13">
      <c r="A13" s="144" t="s">
        <v>82</v>
      </c>
      <c r="B13" s="145">
        <v>1.45403997E8</v>
      </c>
      <c r="C13" s="145">
        <v>1.45403997E8</v>
      </c>
      <c r="D13" s="144" t="s">
        <v>68</v>
      </c>
      <c r="E13" s="145">
        <v>6322.0</v>
      </c>
      <c r="F13" s="146" t="s">
        <v>747</v>
      </c>
      <c r="G13" s="147" t="s">
        <v>735</v>
      </c>
      <c r="H13" s="148">
        <v>0.952</v>
      </c>
      <c r="I13" s="149">
        <v>2.0</v>
      </c>
      <c r="J13" s="149">
        <v>40.0</v>
      </c>
      <c r="K13" s="150">
        <f t="shared" si="1"/>
        <v>42</v>
      </c>
      <c r="L13" s="151" t="s">
        <v>744</v>
      </c>
      <c r="M13" s="149" t="s">
        <v>738</v>
      </c>
      <c r="N13" s="150"/>
      <c r="O13" s="144"/>
      <c r="P13" s="33"/>
      <c r="Q13" s="153"/>
    </row>
    <row r="14">
      <c r="A14" s="144" t="s">
        <v>82</v>
      </c>
      <c r="B14" s="145">
        <v>1.57637201E8</v>
      </c>
      <c r="C14" s="145">
        <v>1.57637377E8</v>
      </c>
      <c r="D14" s="144" t="s">
        <v>69</v>
      </c>
      <c r="E14" s="145">
        <v>-176.0</v>
      </c>
      <c r="F14" s="146" t="s">
        <v>748</v>
      </c>
      <c r="G14" s="147" t="s">
        <v>732</v>
      </c>
      <c r="H14" s="148">
        <v>0.353</v>
      </c>
      <c r="I14" s="149">
        <v>44.0</v>
      </c>
      <c r="J14" s="149">
        <v>24.0</v>
      </c>
      <c r="K14" s="150">
        <f t="shared" si="1"/>
        <v>68</v>
      </c>
      <c r="L14" s="144" t="s">
        <v>85</v>
      </c>
      <c r="M14" s="150"/>
      <c r="N14" s="150"/>
      <c r="O14" s="144"/>
      <c r="P14" s="33"/>
      <c r="Q14" s="153"/>
    </row>
    <row r="15">
      <c r="A15" s="144" t="s">
        <v>82</v>
      </c>
      <c r="B15" s="145">
        <v>1.58122589E8</v>
      </c>
      <c r="C15" s="145">
        <v>1.5812312E8</v>
      </c>
      <c r="D15" s="144" t="s">
        <v>69</v>
      </c>
      <c r="E15" s="145">
        <v>-531.0</v>
      </c>
      <c r="F15" s="146" t="s">
        <v>749</v>
      </c>
      <c r="G15" s="147" t="s">
        <v>732</v>
      </c>
      <c r="H15" s="148">
        <v>0.451</v>
      </c>
      <c r="I15" s="149">
        <v>39.0</v>
      </c>
      <c r="J15" s="149">
        <v>32.0</v>
      </c>
      <c r="K15" s="150">
        <f t="shared" si="1"/>
        <v>71</v>
      </c>
      <c r="L15" s="144" t="s">
        <v>85</v>
      </c>
      <c r="M15" s="150"/>
      <c r="N15" s="150"/>
      <c r="O15" s="144"/>
      <c r="P15" s="33"/>
      <c r="Q15" s="153"/>
    </row>
    <row r="16">
      <c r="A16" s="144" t="s">
        <v>82</v>
      </c>
      <c r="B16" s="145">
        <v>2.3609726E8</v>
      </c>
      <c r="C16" s="145">
        <v>2.3609726E8</v>
      </c>
      <c r="D16" s="144" t="s">
        <v>68</v>
      </c>
      <c r="E16" s="145">
        <v>16767.0</v>
      </c>
      <c r="F16" s="146" t="s">
        <v>750</v>
      </c>
      <c r="G16" s="147" t="s">
        <v>735</v>
      </c>
      <c r="H16" s="148">
        <v>1.0</v>
      </c>
      <c r="I16" s="149">
        <v>0.0</v>
      </c>
      <c r="J16" s="149">
        <v>54.0</v>
      </c>
      <c r="K16" s="150">
        <f t="shared" si="1"/>
        <v>54</v>
      </c>
      <c r="L16" s="144"/>
      <c r="M16" s="149" t="s">
        <v>738</v>
      </c>
      <c r="N16" s="150"/>
      <c r="O16" s="144"/>
      <c r="P16" s="33"/>
      <c r="Q16" s="153"/>
    </row>
    <row r="17">
      <c r="A17" s="144" t="s">
        <v>428</v>
      </c>
      <c r="B17" s="145">
        <v>3191824.0</v>
      </c>
      <c r="C17" s="145">
        <v>1.16149096E8</v>
      </c>
      <c r="D17" s="144" t="s">
        <v>71</v>
      </c>
      <c r="E17" s="145">
        <v>1.12957272E8</v>
      </c>
      <c r="F17" s="146" t="s">
        <v>751</v>
      </c>
      <c r="G17" s="147" t="s">
        <v>732</v>
      </c>
      <c r="H17" s="148">
        <v>0.5</v>
      </c>
      <c r="I17" s="149">
        <v>55.0</v>
      </c>
      <c r="J17" s="149">
        <v>55.0</v>
      </c>
      <c r="K17" s="150">
        <f t="shared" si="1"/>
        <v>110</v>
      </c>
      <c r="L17" s="151" t="s">
        <v>752</v>
      </c>
      <c r="M17" s="150"/>
      <c r="N17" s="150"/>
      <c r="O17" s="144"/>
      <c r="P17" s="33"/>
      <c r="Q17" s="153"/>
    </row>
    <row r="18">
      <c r="A18" s="144" t="s">
        <v>428</v>
      </c>
      <c r="B18" s="145">
        <v>7.1618374E7</v>
      </c>
      <c r="C18" s="145">
        <v>7.1618374E7</v>
      </c>
      <c r="D18" s="144" t="s">
        <v>68</v>
      </c>
      <c r="E18" s="145">
        <v>1033.0</v>
      </c>
      <c r="F18" s="146" t="s">
        <v>753</v>
      </c>
      <c r="G18" s="147" t="s">
        <v>735</v>
      </c>
      <c r="H18" s="148">
        <v>0.921</v>
      </c>
      <c r="I18" s="149">
        <v>6.0</v>
      </c>
      <c r="J18" s="149">
        <v>70.0</v>
      </c>
      <c r="K18" s="150">
        <f t="shared" si="1"/>
        <v>76</v>
      </c>
      <c r="L18" s="151" t="s">
        <v>754</v>
      </c>
      <c r="M18" s="149" t="s">
        <v>738</v>
      </c>
      <c r="N18" s="150"/>
      <c r="O18" s="144"/>
      <c r="P18" s="33"/>
      <c r="Q18" s="153"/>
    </row>
    <row r="19">
      <c r="A19" s="144" t="s">
        <v>428</v>
      </c>
      <c r="B19" s="145">
        <v>8.7406236E7</v>
      </c>
      <c r="C19" s="145">
        <v>8.7406407E7</v>
      </c>
      <c r="D19" s="144" t="s">
        <v>69</v>
      </c>
      <c r="E19" s="145">
        <v>-171.0</v>
      </c>
      <c r="F19" s="146" t="s">
        <v>755</v>
      </c>
      <c r="G19" s="147" t="s">
        <v>732</v>
      </c>
      <c r="H19" s="148">
        <v>0.328</v>
      </c>
      <c r="I19" s="149">
        <v>90.0</v>
      </c>
      <c r="J19" s="149">
        <v>44.0</v>
      </c>
      <c r="K19" s="150">
        <f t="shared" si="1"/>
        <v>134</v>
      </c>
      <c r="L19" s="144"/>
      <c r="M19" s="149" t="s">
        <v>738</v>
      </c>
      <c r="N19" s="150"/>
      <c r="O19" s="144"/>
      <c r="P19" s="33"/>
      <c r="Q19" s="153"/>
    </row>
    <row r="20">
      <c r="A20" s="144" t="s">
        <v>428</v>
      </c>
      <c r="B20" s="145">
        <v>8.9308248E7</v>
      </c>
      <c r="C20" s="145">
        <v>8.9308384E7</v>
      </c>
      <c r="D20" s="144" t="s">
        <v>69</v>
      </c>
      <c r="E20" s="145">
        <v>-136.0</v>
      </c>
      <c r="F20" s="146" t="s">
        <v>756</v>
      </c>
      <c r="G20" s="147" t="s">
        <v>735</v>
      </c>
      <c r="H20" s="148">
        <v>1.0</v>
      </c>
      <c r="I20" s="149">
        <v>0.0</v>
      </c>
      <c r="J20" s="149">
        <v>15.0</v>
      </c>
      <c r="K20" s="150">
        <f t="shared" si="1"/>
        <v>15</v>
      </c>
      <c r="L20" s="144"/>
      <c r="M20" s="149" t="s">
        <v>738</v>
      </c>
      <c r="N20" s="150"/>
      <c r="O20" s="144"/>
      <c r="P20" s="33"/>
      <c r="Q20" s="153"/>
    </row>
    <row r="21">
      <c r="A21" s="144" t="s">
        <v>428</v>
      </c>
      <c r="B21" s="145">
        <v>1.03426772E8</v>
      </c>
      <c r="C21" s="145">
        <v>1.03426772E8</v>
      </c>
      <c r="D21" s="144" t="s">
        <v>68</v>
      </c>
      <c r="E21" s="145">
        <v>4147.0</v>
      </c>
      <c r="F21" s="146" t="s">
        <v>757</v>
      </c>
      <c r="G21" s="147" t="s">
        <v>732</v>
      </c>
      <c r="H21" s="148">
        <v>0.267</v>
      </c>
      <c r="I21" s="149">
        <v>55.0</v>
      </c>
      <c r="J21" s="149">
        <v>20.0</v>
      </c>
      <c r="K21" s="150">
        <f t="shared" si="1"/>
        <v>75</v>
      </c>
      <c r="L21" s="144"/>
      <c r="M21" s="149" t="s">
        <v>738</v>
      </c>
      <c r="N21" s="150"/>
      <c r="O21" s="144"/>
      <c r="P21" s="33"/>
      <c r="Q21" s="153"/>
    </row>
    <row r="22">
      <c r="A22" s="144" t="s">
        <v>428</v>
      </c>
      <c r="B22" s="145">
        <v>1.35833533E8</v>
      </c>
      <c r="C22" s="145">
        <v>1.35833533E8</v>
      </c>
      <c r="D22" s="144" t="s">
        <v>68</v>
      </c>
      <c r="E22" s="145">
        <v>7884.0</v>
      </c>
      <c r="F22" s="146" t="s">
        <v>758</v>
      </c>
      <c r="G22" s="147" t="s">
        <v>732</v>
      </c>
      <c r="H22" s="148">
        <v>0.5</v>
      </c>
      <c r="I22" s="149">
        <v>30.0</v>
      </c>
      <c r="J22" s="149">
        <v>30.0</v>
      </c>
      <c r="K22" s="150">
        <f t="shared" si="1"/>
        <v>60</v>
      </c>
      <c r="L22" s="151" t="s">
        <v>759</v>
      </c>
      <c r="M22" s="149" t="s">
        <v>738</v>
      </c>
      <c r="N22" s="150"/>
      <c r="O22" s="144"/>
      <c r="P22" s="33"/>
      <c r="Q22" s="153"/>
    </row>
    <row r="23">
      <c r="A23" s="144" t="s">
        <v>428</v>
      </c>
      <c r="B23" s="145">
        <v>1.68867269E8</v>
      </c>
      <c r="C23" s="145">
        <v>1.68867269E8</v>
      </c>
      <c r="D23" s="144" t="s">
        <v>68</v>
      </c>
      <c r="E23" s="145">
        <v>13138.0</v>
      </c>
      <c r="F23" s="146" t="s">
        <v>760</v>
      </c>
      <c r="G23" s="147" t="s">
        <v>732</v>
      </c>
      <c r="H23" s="148">
        <v>0.308</v>
      </c>
      <c r="I23" s="149">
        <v>54.0</v>
      </c>
      <c r="J23" s="149">
        <v>24.0</v>
      </c>
      <c r="K23" s="150">
        <f t="shared" si="1"/>
        <v>78</v>
      </c>
      <c r="L23" s="144"/>
      <c r="M23" s="149" t="s">
        <v>738</v>
      </c>
      <c r="N23" s="150"/>
      <c r="O23" s="144"/>
      <c r="P23" s="33"/>
      <c r="Q23" s="153"/>
    </row>
    <row r="24">
      <c r="A24" s="144" t="s">
        <v>91</v>
      </c>
      <c r="B24" s="145">
        <v>9.4380549E7</v>
      </c>
      <c r="C24" s="145">
        <v>9.4381612E7</v>
      </c>
      <c r="D24" s="144" t="s">
        <v>69</v>
      </c>
      <c r="E24" s="145">
        <v>-1063.0</v>
      </c>
      <c r="F24" s="146" t="s">
        <v>761</v>
      </c>
      <c r="G24" s="147" t="s">
        <v>732</v>
      </c>
      <c r="H24" s="148">
        <v>0.351</v>
      </c>
      <c r="I24" s="149">
        <v>37.0</v>
      </c>
      <c r="J24" s="149">
        <v>20.0</v>
      </c>
      <c r="K24" s="150">
        <f t="shared" si="1"/>
        <v>57</v>
      </c>
      <c r="L24" s="144" t="s">
        <v>85</v>
      </c>
      <c r="M24" s="150"/>
      <c r="N24" s="150"/>
      <c r="O24" s="144"/>
      <c r="P24" s="33"/>
      <c r="Q24" s="153"/>
    </row>
    <row r="25">
      <c r="A25" s="144" t="s">
        <v>91</v>
      </c>
      <c r="B25" s="145">
        <v>1.20351293E8</v>
      </c>
      <c r="C25" s="144" t="s">
        <v>762</v>
      </c>
      <c r="D25" s="144" t="s">
        <v>72</v>
      </c>
      <c r="E25" s="144" t="s">
        <v>379</v>
      </c>
      <c r="F25" s="146" t="s">
        <v>763</v>
      </c>
      <c r="G25" s="147" t="s">
        <v>732</v>
      </c>
      <c r="H25" s="148">
        <v>0.274</v>
      </c>
      <c r="I25" s="149">
        <v>45.0</v>
      </c>
      <c r="J25" s="149">
        <v>17.0</v>
      </c>
      <c r="K25" s="150">
        <f t="shared" si="1"/>
        <v>62</v>
      </c>
      <c r="L25" s="144" t="s">
        <v>85</v>
      </c>
      <c r="M25" s="150"/>
      <c r="N25" s="150"/>
      <c r="O25" s="144"/>
      <c r="P25" s="33"/>
      <c r="Q25" s="153"/>
    </row>
    <row r="26">
      <c r="A26" s="144" t="s">
        <v>91</v>
      </c>
      <c r="B26" s="145">
        <v>1.90371917E8</v>
      </c>
      <c r="C26" s="145">
        <v>1.90372138E8</v>
      </c>
      <c r="D26" s="144" t="s">
        <v>69</v>
      </c>
      <c r="E26" s="145">
        <v>-221.0</v>
      </c>
      <c r="F26" s="146" t="s">
        <v>764</v>
      </c>
      <c r="G26" s="147" t="s">
        <v>732</v>
      </c>
      <c r="H26" s="148">
        <v>0.553</v>
      </c>
      <c r="I26" s="149">
        <v>34.0</v>
      </c>
      <c r="J26" s="149">
        <v>42.0</v>
      </c>
      <c r="K26" s="150">
        <f t="shared" si="1"/>
        <v>76</v>
      </c>
      <c r="L26" s="144" t="s">
        <v>85</v>
      </c>
      <c r="M26" s="150"/>
      <c r="N26" s="150"/>
      <c r="O26" s="144"/>
      <c r="P26" s="33"/>
      <c r="Q26" s="153"/>
    </row>
    <row r="27">
      <c r="A27" s="144" t="s">
        <v>91</v>
      </c>
      <c r="B27" s="145">
        <v>1.97459891E8</v>
      </c>
      <c r="C27" s="145">
        <v>1.97459891E8</v>
      </c>
      <c r="D27" s="144" t="s">
        <v>68</v>
      </c>
      <c r="E27" s="145">
        <v>3411.0</v>
      </c>
      <c r="F27" s="146" t="s">
        <v>765</v>
      </c>
      <c r="G27" s="147" t="s">
        <v>732</v>
      </c>
      <c r="H27" s="148">
        <v>0.424</v>
      </c>
      <c r="I27" s="149">
        <v>49.0</v>
      </c>
      <c r="J27" s="149">
        <v>36.0</v>
      </c>
      <c r="K27" s="150">
        <f t="shared" si="1"/>
        <v>85</v>
      </c>
      <c r="L27" s="144"/>
      <c r="M27" s="149" t="s">
        <v>738</v>
      </c>
      <c r="N27" s="150"/>
      <c r="O27" s="144"/>
      <c r="P27" s="33"/>
      <c r="Q27" s="153"/>
    </row>
    <row r="28">
      <c r="A28" s="144" t="s">
        <v>102</v>
      </c>
      <c r="B28" s="145">
        <v>4.5024929E7</v>
      </c>
      <c r="C28" s="145">
        <v>4.5024929E7</v>
      </c>
      <c r="D28" s="144" t="s">
        <v>68</v>
      </c>
      <c r="E28" s="145">
        <v>266.0</v>
      </c>
      <c r="F28" s="146" t="s">
        <v>766</v>
      </c>
      <c r="G28" s="147" t="s">
        <v>732</v>
      </c>
      <c r="H28" s="148">
        <v>0.308</v>
      </c>
      <c r="I28" s="149">
        <v>27.0</v>
      </c>
      <c r="J28" s="149">
        <v>12.0</v>
      </c>
      <c r="K28" s="150">
        <f t="shared" si="1"/>
        <v>39</v>
      </c>
      <c r="L28" s="144"/>
      <c r="M28" s="149" t="s">
        <v>738</v>
      </c>
      <c r="N28" s="150"/>
      <c r="O28" s="144"/>
      <c r="P28" s="33"/>
      <c r="Q28" s="153"/>
    </row>
    <row r="29">
      <c r="A29" s="144" t="s">
        <v>102</v>
      </c>
      <c r="B29" s="145">
        <v>6.721644E7</v>
      </c>
      <c r="C29" s="145">
        <v>6.721644E7</v>
      </c>
      <c r="D29" s="144" t="s">
        <v>68</v>
      </c>
      <c r="E29" s="145">
        <v>103.0</v>
      </c>
      <c r="F29" s="146" t="s">
        <v>767</v>
      </c>
      <c r="G29" s="147" t="s">
        <v>732</v>
      </c>
      <c r="H29" s="148">
        <v>0.263</v>
      </c>
      <c r="I29" s="149">
        <v>28.0</v>
      </c>
      <c r="J29" s="149">
        <v>10.0</v>
      </c>
      <c r="K29" s="150">
        <f t="shared" si="1"/>
        <v>38</v>
      </c>
      <c r="L29" s="144" t="s">
        <v>85</v>
      </c>
      <c r="M29" s="149" t="s">
        <v>768</v>
      </c>
      <c r="N29" s="150"/>
      <c r="O29" s="144"/>
      <c r="P29" s="33"/>
      <c r="Q29" s="153"/>
    </row>
    <row r="30">
      <c r="A30" s="144" t="s">
        <v>102</v>
      </c>
      <c r="B30" s="145">
        <v>1.50251172E8</v>
      </c>
      <c r="C30" s="145">
        <v>1.50251172E8</v>
      </c>
      <c r="D30" s="144" t="s">
        <v>68</v>
      </c>
      <c r="E30" s="145">
        <v>4534.0</v>
      </c>
      <c r="F30" s="146" t="s">
        <v>769</v>
      </c>
      <c r="G30" s="147" t="s">
        <v>735</v>
      </c>
      <c r="H30" s="148">
        <v>1.0</v>
      </c>
      <c r="I30" s="149">
        <v>0.0</v>
      </c>
      <c r="J30" s="149">
        <v>59.0</v>
      </c>
      <c r="K30" s="150">
        <f t="shared" si="1"/>
        <v>59</v>
      </c>
      <c r="L30" s="151" t="s">
        <v>770</v>
      </c>
      <c r="M30" s="149" t="s">
        <v>738</v>
      </c>
      <c r="N30" s="150"/>
      <c r="O30" s="144"/>
      <c r="P30" s="33"/>
      <c r="Q30" s="153"/>
    </row>
    <row r="31">
      <c r="A31" s="144" t="s">
        <v>102</v>
      </c>
      <c r="B31" s="145">
        <v>1.89235044E8</v>
      </c>
      <c r="C31" s="145">
        <v>1.89235044E8</v>
      </c>
      <c r="D31" s="144" t="s">
        <v>68</v>
      </c>
      <c r="E31" s="145">
        <v>1438.0</v>
      </c>
      <c r="F31" s="146" t="s">
        <v>771</v>
      </c>
      <c r="G31" s="147" t="s">
        <v>732</v>
      </c>
      <c r="H31" s="148">
        <v>0.569</v>
      </c>
      <c r="I31" s="149">
        <v>25.0</v>
      </c>
      <c r="J31" s="149">
        <v>33.0</v>
      </c>
      <c r="K31" s="150">
        <f t="shared" si="1"/>
        <v>58</v>
      </c>
      <c r="L31" s="144"/>
      <c r="M31" s="149" t="s">
        <v>738</v>
      </c>
      <c r="N31" s="150"/>
      <c r="O31" s="144"/>
      <c r="P31" s="33"/>
      <c r="Q31" s="153"/>
    </row>
    <row r="32">
      <c r="A32" s="144" t="s">
        <v>109</v>
      </c>
      <c r="B32" s="145">
        <v>1.4347036E7</v>
      </c>
      <c r="C32" s="145">
        <v>1.4347036E7</v>
      </c>
      <c r="D32" s="144" t="s">
        <v>68</v>
      </c>
      <c r="E32" s="145">
        <v>1302.0</v>
      </c>
      <c r="F32" s="146" t="s">
        <v>772</v>
      </c>
      <c r="G32" s="147" t="s">
        <v>735</v>
      </c>
      <c r="H32" s="148">
        <v>0.915</v>
      </c>
      <c r="I32" s="149">
        <v>6.0</v>
      </c>
      <c r="J32" s="149">
        <v>65.0</v>
      </c>
      <c r="K32" s="150">
        <f t="shared" si="1"/>
        <v>71</v>
      </c>
      <c r="L32" s="151" t="s">
        <v>773</v>
      </c>
      <c r="M32" s="149" t="s">
        <v>738</v>
      </c>
      <c r="N32" s="150"/>
      <c r="O32" s="144"/>
      <c r="P32" s="33"/>
      <c r="Q32" s="153"/>
    </row>
    <row r="33">
      <c r="A33" s="144" t="s">
        <v>109</v>
      </c>
      <c r="B33" s="145">
        <v>1.6312925E7</v>
      </c>
      <c r="C33" s="145">
        <v>1.6312925E7</v>
      </c>
      <c r="D33" s="144" t="s">
        <v>68</v>
      </c>
      <c r="E33" s="145">
        <v>161.0</v>
      </c>
      <c r="F33" s="146" t="s">
        <v>774</v>
      </c>
      <c r="G33" s="147" t="s">
        <v>732</v>
      </c>
      <c r="H33" s="148">
        <v>0.486</v>
      </c>
      <c r="I33" s="149">
        <v>38.0</v>
      </c>
      <c r="J33" s="149">
        <v>36.0</v>
      </c>
      <c r="K33" s="150">
        <f t="shared" si="1"/>
        <v>74</v>
      </c>
      <c r="L33" s="144" t="s">
        <v>85</v>
      </c>
      <c r="M33" s="150"/>
      <c r="N33" s="150"/>
      <c r="O33" s="144"/>
      <c r="P33" s="33"/>
      <c r="Q33" s="153"/>
    </row>
    <row r="34">
      <c r="A34" s="144" t="s">
        <v>109</v>
      </c>
      <c r="B34" s="145">
        <v>9.8232184E7</v>
      </c>
      <c r="C34" s="145">
        <v>9.8232184E7</v>
      </c>
      <c r="D34" s="144" t="s">
        <v>68</v>
      </c>
      <c r="E34" s="145">
        <v>5136.0</v>
      </c>
      <c r="F34" s="146" t="s">
        <v>775</v>
      </c>
      <c r="G34" s="147" t="s">
        <v>732</v>
      </c>
      <c r="H34" s="148">
        <v>0.296</v>
      </c>
      <c r="I34" s="149">
        <v>50.0</v>
      </c>
      <c r="J34" s="149">
        <v>21.0</v>
      </c>
      <c r="K34" s="150">
        <f t="shared" si="1"/>
        <v>71</v>
      </c>
      <c r="L34" s="144"/>
      <c r="M34" s="149" t="s">
        <v>738</v>
      </c>
      <c r="N34" s="150"/>
      <c r="O34" s="144"/>
      <c r="P34" s="33"/>
      <c r="Q34" s="153"/>
    </row>
    <row r="35">
      <c r="A35" s="144" t="s">
        <v>109</v>
      </c>
      <c r="B35" s="145">
        <v>1.8030203E8</v>
      </c>
      <c r="C35" s="145">
        <v>1.8030203E8</v>
      </c>
      <c r="D35" s="144" t="s">
        <v>68</v>
      </c>
      <c r="E35" s="145">
        <v>3382.0</v>
      </c>
      <c r="F35" s="146" t="s">
        <v>776</v>
      </c>
      <c r="G35" s="147" t="s">
        <v>732</v>
      </c>
      <c r="H35" s="148">
        <v>0.317</v>
      </c>
      <c r="I35" s="149">
        <v>41.0</v>
      </c>
      <c r="J35" s="149">
        <v>19.0</v>
      </c>
      <c r="K35" s="150">
        <f t="shared" si="1"/>
        <v>60</v>
      </c>
      <c r="L35" s="151" t="s">
        <v>777</v>
      </c>
      <c r="M35" s="149" t="s">
        <v>738</v>
      </c>
      <c r="N35" s="150"/>
      <c r="O35" s="144"/>
      <c r="P35" s="33"/>
      <c r="Q35" s="153"/>
    </row>
    <row r="36">
      <c r="A36" s="144" t="s">
        <v>109</v>
      </c>
      <c r="B36" s="145">
        <v>1.81451401E8</v>
      </c>
      <c r="C36" s="145">
        <v>1.8145159E8</v>
      </c>
      <c r="D36" s="144" t="s">
        <v>69</v>
      </c>
      <c r="E36" s="145">
        <v>-189.0</v>
      </c>
      <c r="F36" s="146" t="s">
        <v>778</v>
      </c>
      <c r="G36" s="147" t="s">
        <v>732</v>
      </c>
      <c r="H36" s="148">
        <v>0.304</v>
      </c>
      <c r="I36" s="149">
        <v>16.0</v>
      </c>
      <c r="J36" s="149">
        <v>7.0</v>
      </c>
      <c r="K36" s="150">
        <f t="shared" si="1"/>
        <v>23</v>
      </c>
      <c r="L36" s="144"/>
      <c r="M36" s="149" t="s">
        <v>738</v>
      </c>
      <c r="N36" s="150"/>
      <c r="O36" s="144"/>
      <c r="P36" s="33"/>
      <c r="Q36" s="153"/>
    </row>
    <row r="37">
      <c r="A37" s="144" t="s">
        <v>394</v>
      </c>
      <c r="B37" s="145">
        <v>3.2579026E7</v>
      </c>
      <c r="C37" s="145">
        <v>3.2579026E7</v>
      </c>
      <c r="D37" s="144" t="s">
        <v>68</v>
      </c>
      <c r="E37" s="145">
        <v>4283.0</v>
      </c>
      <c r="F37" s="146" t="s">
        <v>779</v>
      </c>
      <c r="G37" s="147" t="s">
        <v>732</v>
      </c>
      <c r="H37" s="148">
        <v>0.31</v>
      </c>
      <c r="I37" s="149">
        <v>20.0</v>
      </c>
      <c r="J37" s="149">
        <v>9.0</v>
      </c>
      <c r="K37" s="150">
        <f t="shared" si="1"/>
        <v>29</v>
      </c>
      <c r="L37" s="151" t="s">
        <v>780</v>
      </c>
      <c r="M37" s="150"/>
      <c r="N37" s="150"/>
      <c r="O37" s="144"/>
      <c r="P37" s="33"/>
      <c r="Q37" s="153"/>
    </row>
    <row r="38">
      <c r="A38" s="144" t="s">
        <v>394</v>
      </c>
      <c r="B38" s="145">
        <v>8.9872388E7</v>
      </c>
      <c r="C38" s="145">
        <v>8.9872388E7</v>
      </c>
      <c r="D38" s="144" t="s">
        <v>68</v>
      </c>
      <c r="E38" s="145">
        <v>4566.0</v>
      </c>
      <c r="F38" s="146" t="s">
        <v>781</v>
      </c>
      <c r="G38" s="147" t="s">
        <v>732</v>
      </c>
      <c r="H38" s="148">
        <v>0.743</v>
      </c>
      <c r="I38" s="149">
        <v>18.0</v>
      </c>
      <c r="J38" s="149">
        <v>52.0</v>
      </c>
      <c r="K38" s="150">
        <f t="shared" si="1"/>
        <v>70</v>
      </c>
      <c r="L38" s="151" t="s">
        <v>782</v>
      </c>
      <c r="M38" s="149" t="s">
        <v>738</v>
      </c>
      <c r="N38" s="150"/>
      <c r="O38" s="144"/>
      <c r="P38" s="33"/>
      <c r="Q38" s="153"/>
    </row>
    <row r="39">
      <c r="A39" s="144" t="s">
        <v>394</v>
      </c>
      <c r="B39" s="145">
        <v>1.68592691E8</v>
      </c>
      <c r="C39" s="145">
        <v>1.68592945E8</v>
      </c>
      <c r="D39" s="144" t="s">
        <v>69</v>
      </c>
      <c r="E39" s="145">
        <v>-254.0</v>
      </c>
      <c r="F39" s="146" t="s">
        <v>783</v>
      </c>
      <c r="G39" s="147" t="s">
        <v>732</v>
      </c>
      <c r="H39" s="148">
        <v>0.321</v>
      </c>
      <c r="I39" s="149">
        <v>38.0</v>
      </c>
      <c r="J39" s="149">
        <v>18.0</v>
      </c>
      <c r="K39" s="150">
        <f t="shared" si="1"/>
        <v>56</v>
      </c>
      <c r="L39" s="151" t="s">
        <v>784</v>
      </c>
      <c r="M39" s="149" t="s">
        <v>738</v>
      </c>
      <c r="N39" s="150"/>
      <c r="O39" s="144"/>
      <c r="P39" s="33"/>
      <c r="Q39" s="153"/>
    </row>
    <row r="40">
      <c r="A40" s="144" t="s">
        <v>394</v>
      </c>
      <c r="B40" s="145">
        <v>1.70217407E8</v>
      </c>
      <c r="C40" s="145">
        <v>1.70217407E8</v>
      </c>
      <c r="D40" s="144" t="s">
        <v>68</v>
      </c>
      <c r="E40" s="145">
        <v>1236.0</v>
      </c>
      <c r="F40" s="146" t="s">
        <v>785</v>
      </c>
      <c r="G40" s="147" t="s">
        <v>732</v>
      </c>
      <c r="H40" s="148">
        <v>0.294</v>
      </c>
      <c r="I40" s="149">
        <v>48.0</v>
      </c>
      <c r="J40" s="149">
        <v>20.0</v>
      </c>
      <c r="K40" s="150">
        <f t="shared" si="1"/>
        <v>68</v>
      </c>
      <c r="L40" s="144"/>
      <c r="M40" s="149" t="s">
        <v>738</v>
      </c>
      <c r="N40" s="150"/>
      <c r="O40" s="144"/>
      <c r="P40" s="33"/>
      <c r="Q40" s="153"/>
    </row>
    <row r="41">
      <c r="A41" s="144" t="s">
        <v>394</v>
      </c>
      <c r="B41" s="145">
        <v>1.70377915E8</v>
      </c>
      <c r="C41" s="145">
        <v>1.70377915E8</v>
      </c>
      <c r="D41" s="144" t="s">
        <v>68</v>
      </c>
      <c r="E41" s="145">
        <v>6395.0</v>
      </c>
      <c r="F41" s="146" t="s">
        <v>786</v>
      </c>
      <c r="G41" s="147" t="s">
        <v>735</v>
      </c>
      <c r="H41" s="148">
        <v>0.842</v>
      </c>
      <c r="I41" s="149">
        <v>9.0</v>
      </c>
      <c r="J41" s="149">
        <v>48.0</v>
      </c>
      <c r="K41" s="150">
        <f t="shared" si="1"/>
        <v>57</v>
      </c>
      <c r="L41" s="151" t="s">
        <v>787</v>
      </c>
      <c r="M41" s="149" t="s">
        <v>738</v>
      </c>
      <c r="N41" s="150"/>
      <c r="O41" s="144"/>
      <c r="P41" s="33"/>
      <c r="Q41" s="153"/>
    </row>
    <row r="42">
      <c r="A42" s="144" t="s">
        <v>112</v>
      </c>
      <c r="B42" s="145">
        <v>1.2160288E7</v>
      </c>
      <c r="C42" s="145">
        <v>1.2160288E7</v>
      </c>
      <c r="D42" s="144" t="s">
        <v>68</v>
      </c>
      <c r="E42" s="145">
        <v>16383.0</v>
      </c>
      <c r="F42" s="146" t="s">
        <v>788</v>
      </c>
      <c r="G42" s="147" t="s">
        <v>735</v>
      </c>
      <c r="H42" s="148">
        <v>1.0</v>
      </c>
      <c r="I42" s="149">
        <v>0.0</v>
      </c>
      <c r="J42" s="149">
        <v>80.0</v>
      </c>
      <c r="K42" s="150">
        <f t="shared" si="1"/>
        <v>80</v>
      </c>
      <c r="L42" s="144"/>
      <c r="M42" s="149" t="s">
        <v>789</v>
      </c>
      <c r="N42" s="150"/>
      <c r="O42" s="144"/>
      <c r="P42" s="33"/>
      <c r="Q42" s="153"/>
    </row>
    <row r="43">
      <c r="A43" s="144" t="s">
        <v>112</v>
      </c>
      <c r="B43" s="145">
        <v>2.3503596E7</v>
      </c>
      <c r="C43" s="145">
        <v>2.3503596E7</v>
      </c>
      <c r="D43" s="144" t="s">
        <v>68</v>
      </c>
      <c r="E43" s="145">
        <v>5794.0</v>
      </c>
      <c r="F43" s="146" t="s">
        <v>790</v>
      </c>
      <c r="G43" s="147" t="s">
        <v>735</v>
      </c>
      <c r="H43" s="148">
        <v>0.85</v>
      </c>
      <c r="I43" s="149">
        <v>9.0</v>
      </c>
      <c r="J43" s="149">
        <v>51.0</v>
      </c>
      <c r="K43" s="150">
        <f t="shared" si="1"/>
        <v>60</v>
      </c>
      <c r="L43" s="144"/>
      <c r="M43" s="149" t="s">
        <v>738</v>
      </c>
      <c r="N43" s="150"/>
      <c r="O43" s="144"/>
      <c r="P43" s="33"/>
      <c r="Q43" s="153"/>
    </row>
    <row r="44">
      <c r="A44" s="144" t="s">
        <v>112</v>
      </c>
      <c r="B44" s="145">
        <v>5.7051384E7</v>
      </c>
      <c r="C44" s="145">
        <v>5.7051384E7</v>
      </c>
      <c r="D44" s="144" t="s">
        <v>68</v>
      </c>
      <c r="E44" s="145">
        <v>6131.0</v>
      </c>
      <c r="F44" s="146" t="s">
        <v>791</v>
      </c>
      <c r="G44" s="147" t="s">
        <v>735</v>
      </c>
      <c r="H44" s="148">
        <v>1.0</v>
      </c>
      <c r="I44" s="149">
        <v>0.0</v>
      </c>
      <c r="J44" s="149">
        <v>25.0</v>
      </c>
      <c r="K44" s="150">
        <f t="shared" si="1"/>
        <v>25</v>
      </c>
      <c r="L44" s="144"/>
      <c r="M44" s="149" t="s">
        <v>738</v>
      </c>
      <c r="N44" s="150"/>
      <c r="O44" s="144"/>
      <c r="P44" s="33"/>
      <c r="Q44" s="153"/>
    </row>
    <row r="45">
      <c r="A45" s="144" t="s">
        <v>112</v>
      </c>
      <c r="B45" s="145">
        <v>6.2442082E7</v>
      </c>
      <c r="C45" s="145">
        <v>6.2442306E7</v>
      </c>
      <c r="D45" s="144" t="s">
        <v>69</v>
      </c>
      <c r="E45" s="145">
        <v>-224.0</v>
      </c>
      <c r="F45" s="146" t="s">
        <v>792</v>
      </c>
      <c r="G45" s="147" t="s">
        <v>732</v>
      </c>
      <c r="H45" s="148">
        <v>0.333</v>
      </c>
      <c r="I45" s="149">
        <v>82.0</v>
      </c>
      <c r="J45" s="149">
        <v>41.0</v>
      </c>
      <c r="K45" s="150">
        <f t="shared" si="1"/>
        <v>123</v>
      </c>
      <c r="L45" s="144"/>
      <c r="M45" s="149" t="s">
        <v>738</v>
      </c>
      <c r="N45" s="150"/>
      <c r="O45" s="144"/>
      <c r="P45" s="33"/>
      <c r="Q45" s="153"/>
    </row>
    <row r="46">
      <c r="A46" s="144" t="s">
        <v>112</v>
      </c>
      <c r="B46" s="145">
        <v>7.7020995E7</v>
      </c>
      <c r="C46" s="145">
        <v>7.7020995E7</v>
      </c>
      <c r="D46" s="144" t="s">
        <v>68</v>
      </c>
      <c r="E46" s="145">
        <v>321.0</v>
      </c>
      <c r="F46" s="146" t="s">
        <v>793</v>
      </c>
      <c r="G46" s="147" t="s">
        <v>732</v>
      </c>
      <c r="H46" s="148">
        <v>0.256</v>
      </c>
      <c r="I46" s="149">
        <v>29.0</v>
      </c>
      <c r="J46" s="149">
        <v>10.0</v>
      </c>
      <c r="K46" s="150">
        <f t="shared" si="1"/>
        <v>39</v>
      </c>
      <c r="L46" s="144" t="s">
        <v>85</v>
      </c>
      <c r="M46" s="150"/>
      <c r="N46" s="150"/>
      <c r="O46" s="144"/>
      <c r="P46" s="33"/>
      <c r="Q46" s="153"/>
    </row>
    <row r="47">
      <c r="A47" s="144" t="s">
        <v>112</v>
      </c>
      <c r="B47" s="145">
        <v>7.7021374E7</v>
      </c>
      <c r="C47" s="145">
        <v>7.7021473E7</v>
      </c>
      <c r="D47" s="144" t="s">
        <v>69</v>
      </c>
      <c r="E47" s="145">
        <v>-99.0</v>
      </c>
      <c r="F47" s="146" t="s">
        <v>794</v>
      </c>
      <c r="G47" s="147" t="s">
        <v>732</v>
      </c>
      <c r="H47" s="148">
        <v>0.233</v>
      </c>
      <c r="I47" s="149">
        <v>33.0</v>
      </c>
      <c r="J47" s="149">
        <v>10.0</v>
      </c>
      <c r="K47" s="150">
        <f t="shared" si="1"/>
        <v>43</v>
      </c>
      <c r="L47" s="144" t="s">
        <v>85</v>
      </c>
      <c r="M47" s="150"/>
      <c r="N47" s="150"/>
      <c r="O47" s="144"/>
      <c r="P47" s="33"/>
      <c r="Q47" s="153"/>
    </row>
    <row r="48">
      <c r="A48" s="144" t="s">
        <v>112</v>
      </c>
      <c r="B48" s="145">
        <v>1.5494894E8</v>
      </c>
      <c r="C48" s="145">
        <v>1.54949023E8</v>
      </c>
      <c r="D48" s="144" t="s">
        <v>69</v>
      </c>
      <c r="E48" s="145">
        <v>-83.0</v>
      </c>
      <c r="F48" s="146" t="s">
        <v>795</v>
      </c>
      <c r="G48" s="147" t="s">
        <v>732</v>
      </c>
      <c r="H48" s="148">
        <v>0.478</v>
      </c>
      <c r="I48" s="149">
        <v>35.0</v>
      </c>
      <c r="J48" s="149">
        <v>32.0</v>
      </c>
      <c r="K48" s="150">
        <f t="shared" si="1"/>
        <v>67</v>
      </c>
      <c r="L48" s="151" t="s">
        <v>796</v>
      </c>
      <c r="M48" s="150"/>
      <c r="N48" s="150"/>
      <c r="O48" s="144"/>
      <c r="P48" s="33"/>
      <c r="Q48" s="153"/>
    </row>
    <row r="49">
      <c r="A49" s="144" t="s">
        <v>112</v>
      </c>
      <c r="B49" s="145">
        <v>1.58595234E8</v>
      </c>
      <c r="C49" s="145">
        <v>1.58595234E8</v>
      </c>
      <c r="D49" s="144" t="s">
        <v>68</v>
      </c>
      <c r="E49" s="145">
        <v>18929.0</v>
      </c>
      <c r="F49" s="146" t="s">
        <v>797</v>
      </c>
      <c r="G49" s="147" t="s">
        <v>735</v>
      </c>
      <c r="H49" s="148">
        <v>1.0</v>
      </c>
      <c r="I49" s="149">
        <v>0.0</v>
      </c>
      <c r="J49" s="149">
        <v>42.0</v>
      </c>
      <c r="K49" s="150">
        <f t="shared" si="1"/>
        <v>42</v>
      </c>
      <c r="L49" s="144"/>
      <c r="M49" s="149" t="s">
        <v>738</v>
      </c>
      <c r="N49" s="150"/>
      <c r="O49" s="144"/>
      <c r="P49" s="33"/>
      <c r="Q49" s="153"/>
    </row>
    <row r="50">
      <c r="A50" s="144" t="s">
        <v>146</v>
      </c>
      <c r="B50" s="145">
        <v>7725386.0</v>
      </c>
      <c r="C50" s="145">
        <v>7725952.0</v>
      </c>
      <c r="D50" s="144" t="s">
        <v>69</v>
      </c>
      <c r="E50" s="145">
        <v>-566.0</v>
      </c>
      <c r="F50" s="146" t="s">
        <v>798</v>
      </c>
      <c r="G50" s="147" t="s">
        <v>732</v>
      </c>
      <c r="H50" s="148">
        <v>0.368</v>
      </c>
      <c r="I50" s="149">
        <v>12.0</v>
      </c>
      <c r="J50" s="149">
        <v>7.0</v>
      </c>
      <c r="K50" s="150">
        <f t="shared" si="1"/>
        <v>19</v>
      </c>
      <c r="L50" s="144"/>
      <c r="M50" s="149" t="s">
        <v>738</v>
      </c>
      <c r="N50" s="150"/>
      <c r="O50" s="144"/>
      <c r="P50" s="33"/>
      <c r="Q50" s="153"/>
    </row>
    <row r="51">
      <c r="A51" s="144" t="s">
        <v>146</v>
      </c>
      <c r="B51" s="145">
        <v>7733099.0</v>
      </c>
      <c r="C51" s="145">
        <v>7733461.0</v>
      </c>
      <c r="D51" s="144" t="s">
        <v>69</v>
      </c>
      <c r="E51" s="145">
        <v>-362.0</v>
      </c>
      <c r="F51" s="146" t="s">
        <v>799</v>
      </c>
      <c r="G51" s="147" t="s">
        <v>732</v>
      </c>
      <c r="H51" s="148">
        <v>0.316</v>
      </c>
      <c r="I51" s="149">
        <v>13.0</v>
      </c>
      <c r="J51" s="149">
        <v>6.0</v>
      </c>
      <c r="K51" s="150">
        <f t="shared" si="1"/>
        <v>19</v>
      </c>
      <c r="L51" s="144"/>
      <c r="M51" s="149" t="s">
        <v>738</v>
      </c>
      <c r="N51" s="150"/>
      <c r="O51" s="144"/>
      <c r="P51" s="33"/>
      <c r="Q51" s="153"/>
    </row>
    <row r="52">
      <c r="A52" s="144" t="s">
        <v>146</v>
      </c>
      <c r="B52" s="145">
        <v>8025791.0</v>
      </c>
      <c r="C52" s="145">
        <v>8027629.0</v>
      </c>
      <c r="D52" s="144" t="s">
        <v>69</v>
      </c>
      <c r="E52" s="145">
        <v>-1838.0</v>
      </c>
      <c r="F52" s="146" t="s">
        <v>800</v>
      </c>
      <c r="G52" s="147" t="s">
        <v>732</v>
      </c>
      <c r="H52" s="148">
        <v>0.357</v>
      </c>
      <c r="I52" s="149">
        <v>9.0</v>
      </c>
      <c r="J52" s="149">
        <v>5.0</v>
      </c>
      <c r="K52" s="150">
        <f t="shared" si="1"/>
        <v>14</v>
      </c>
      <c r="L52" s="144"/>
      <c r="M52" s="149" t="s">
        <v>738</v>
      </c>
      <c r="N52" s="150"/>
      <c r="O52" s="144"/>
      <c r="P52" s="33"/>
      <c r="Q52" s="153"/>
    </row>
    <row r="53">
      <c r="A53" s="144" t="s">
        <v>146</v>
      </c>
      <c r="B53" s="145">
        <v>8161562.0</v>
      </c>
      <c r="C53" s="145">
        <v>8161562.0</v>
      </c>
      <c r="D53" s="144" t="s">
        <v>68</v>
      </c>
      <c r="E53" s="145">
        <v>57.0</v>
      </c>
      <c r="F53" s="146" t="s">
        <v>801</v>
      </c>
      <c r="G53" s="147" t="s">
        <v>732</v>
      </c>
      <c r="H53" s="148">
        <v>0.261</v>
      </c>
      <c r="I53" s="149">
        <v>17.0</v>
      </c>
      <c r="J53" s="149">
        <v>6.0</v>
      </c>
      <c r="K53" s="150">
        <f t="shared" si="1"/>
        <v>23</v>
      </c>
      <c r="L53" s="151" t="s">
        <v>802</v>
      </c>
      <c r="M53" s="149" t="s">
        <v>738</v>
      </c>
      <c r="N53" s="150"/>
      <c r="O53" s="144"/>
      <c r="P53" s="33"/>
      <c r="Q53" s="153"/>
    </row>
    <row r="54">
      <c r="A54" s="144" t="s">
        <v>146</v>
      </c>
      <c r="B54" s="145">
        <v>2.3767567E7</v>
      </c>
      <c r="C54" s="145">
        <v>2.86448E7</v>
      </c>
      <c r="D54" s="144" t="s">
        <v>71</v>
      </c>
      <c r="E54" s="145">
        <v>4877233.0</v>
      </c>
      <c r="F54" s="146" t="s">
        <v>803</v>
      </c>
      <c r="G54" s="147" t="s">
        <v>732</v>
      </c>
      <c r="H54" s="148">
        <v>0.267</v>
      </c>
      <c r="I54" s="149">
        <v>77.0</v>
      </c>
      <c r="J54" s="149">
        <v>28.0</v>
      </c>
      <c r="K54" s="150">
        <f t="shared" si="1"/>
        <v>105</v>
      </c>
      <c r="L54" s="151" t="s">
        <v>804</v>
      </c>
      <c r="M54" s="150"/>
      <c r="N54" s="150"/>
      <c r="O54" s="144"/>
      <c r="P54" s="33"/>
      <c r="Q54" s="153"/>
    </row>
    <row r="55">
      <c r="A55" s="144" t="s">
        <v>146</v>
      </c>
      <c r="B55" s="145">
        <v>2.376757E7</v>
      </c>
      <c r="C55" s="144" t="s">
        <v>805</v>
      </c>
      <c r="D55" s="144" t="s">
        <v>72</v>
      </c>
      <c r="E55" s="144" t="s">
        <v>379</v>
      </c>
      <c r="F55" s="146" t="s">
        <v>806</v>
      </c>
      <c r="G55" s="147" t="s">
        <v>732</v>
      </c>
      <c r="H55" s="148">
        <v>0.232</v>
      </c>
      <c r="I55" s="149">
        <v>53.0</v>
      </c>
      <c r="J55" s="149">
        <v>16.0</v>
      </c>
      <c r="K55" s="150">
        <f t="shared" si="1"/>
        <v>69</v>
      </c>
      <c r="L55" s="144" t="s">
        <v>85</v>
      </c>
      <c r="M55" s="150"/>
      <c r="N55" s="150"/>
      <c r="O55" s="144"/>
      <c r="P55" s="33"/>
      <c r="Q55" s="153"/>
    </row>
    <row r="56">
      <c r="A56" s="144" t="s">
        <v>146</v>
      </c>
      <c r="B56" s="145">
        <v>2.8644806E7</v>
      </c>
      <c r="C56" s="144" t="s">
        <v>807</v>
      </c>
      <c r="D56" s="144" t="s">
        <v>72</v>
      </c>
      <c r="E56" s="144" t="s">
        <v>379</v>
      </c>
      <c r="F56" s="146" t="s">
        <v>808</v>
      </c>
      <c r="G56" s="147" t="s">
        <v>732</v>
      </c>
      <c r="H56" s="148">
        <v>0.424</v>
      </c>
      <c r="I56" s="149">
        <v>49.0</v>
      </c>
      <c r="J56" s="149">
        <v>36.0</v>
      </c>
      <c r="K56" s="150">
        <f t="shared" si="1"/>
        <v>85</v>
      </c>
      <c r="L56" s="151" t="s">
        <v>804</v>
      </c>
      <c r="M56" s="150"/>
      <c r="N56" s="150"/>
      <c r="O56" s="144"/>
      <c r="P56" s="33"/>
      <c r="Q56" s="153"/>
    </row>
    <row r="57">
      <c r="A57" s="144" t="s">
        <v>146</v>
      </c>
      <c r="B57" s="145">
        <v>6.7149366E7</v>
      </c>
      <c r="C57" s="145">
        <v>6.7149507E7</v>
      </c>
      <c r="D57" s="144" t="s">
        <v>69</v>
      </c>
      <c r="E57" s="145">
        <v>-141.0</v>
      </c>
      <c r="F57" s="146" t="s">
        <v>809</v>
      </c>
      <c r="G57" s="147" t="s">
        <v>732</v>
      </c>
      <c r="H57" s="148">
        <v>0.508</v>
      </c>
      <c r="I57" s="149">
        <v>31.0</v>
      </c>
      <c r="J57" s="149">
        <v>32.0</v>
      </c>
      <c r="K57" s="150">
        <f t="shared" si="1"/>
        <v>63</v>
      </c>
      <c r="L57" s="151" t="s">
        <v>810</v>
      </c>
      <c r="M57" s="150"/>
      <c r="N57" s="150"/>
      <c r="O57" s="144"/>
      <c r="P57" s="33"/>
      <c r="Q57" s="153"/>
    </row>
    <row r="58">
      <c r="A58" s="144" t="s">
        <v>146</v>
      </c>
      <c r="B58" s="145">
        <v>8.5660229E7</v>
      </c>
      <c r="C58" s="145">
        <v>8.5660229E7</v>
      </c>
      <c r="D58" s="144" t="s">
        <v>68</v>
      </c>
      <c r="E58" s="145">
        <v>5344.0</v>
      </c>
      <c r="F58" s="146" t="s">
        <v>811</v>
      </c>
      <c r="G58" s="147" t="s">
        <v>732</v>
      </c>
      <c r="H58" s="148">
        <v>0.259</v>
      </c>
      <c r="I58" s="149">
        <v>80.0</v>
      </c>
      <c r="J58" s="149">
        <v>28.0</v>
      </c>
      <c r="K58" s="150">
        <f t="shared" si="1"/>
        <v>108</v>
      </c>
      <c r="L58" s="144"/>
      <c r="M58" s="149" t="s">
        <v>789</v>
      </c>
      <c r="N58" s="150"/>
      <c r="O58" s="144"/>
      <c r="P58" s="33"/>
      <c r="Q58" s="153"/>
    </row>
    <row r="59">
      <c r="A59" s="144" t="s">
        <v>146</v>
      </c>
      <c r="B59" s="145">
        <v>8.5731327E7</v>
      </c>
      <c r="C59" s="145">
        <v>8.5731327E7</v>
      </c>
      <c r="D59" s="144" t="s">
        <v>68</v>
      </c>
      <c r="E59" s="145">
        <v>9092.0</v>
      </c>
      <c r="F59" s="146" t="s">
        <v>812</v>
      </c>
      <c r="G59" s="147" t="s">
        <v>732</v>
      </c>
      <c r="H59" s="148">
        <v>0.315</v>
      </c>
      <c r="I59" s="149">
        <v>50.0</v>
      </c>
      <c r="J59" s="149">
        <v>23.0</v>
      </c>
      <c r="K59" s="150">
        <f t="shared" si="1"/>
        <v>73</v>
      </c>
      <c r="L59" s="144"/>
      <c r="M59" s="149" t="s">
        <v>738</v>
      </c>
      <c r="N59" s="150"/>
      <c r="O59" s="144"/>
      <c r="P59" s="33"/>
      <c r="Q59" s="153"/>
    </row>
    <row r="60">
      <c r="A60" s="144" t="s">
        <v>146</v>
      </c>
      <c r="B60" s="145">
        <v>1.37336436E8</v>
      </c>
      <c r="C60" s="145">
        <v>1.37336436E8</v>
      </c>
      <c r="D60" s="144" t="s">
        <v>68</v>
      </c>
      <c r="E60" s="145">
        <v>480.0</v>
      </c>
      <c r="F60" s="146" t="s">
        <v>813</v>
      </c>
      <c r="G60" s="147" t="s">
        <v>732</v>
      </c>
      <c r="H60" s="148">
        <v>0.506</v>
      </c>
      <c r="I60" s="149">
        <v>38.0</v>
      </c>
      <c r="J60" s="149">
        <v>39.0</v>
      </c>
      <c r="K60" s="150">
        <f t="shared" si="1"/>
        <v>77</v>
      </c>
      <c r="L60" s="144" t="s">
        <v>85</v>
      </c>
      <c r="M60" s="150"/>
      <c r="N60" s="150"/>
      <c r="O60" s="144"/>
      <c r="P60" s="33"/>
      <c r="Q60" s="153"/>
    </row>
    <row r="61">
      <c r="A61" s="144" t="s">
        <v>151</v>
      </c>
      <c r="B61" s="145">
        <v>2.162355E7</v>
      </c>
      <c r="C61" s="145">
        <v>2.1623623E7</v>
      </c>
      <c r="D61" s="144" t="s">
        <v>69</v>
      </c>
      <c r="E61" s="145">
        <v>-73.0</v>
      </c>
      <c r="F61" s="146" t="s">
        <v>814</v>
      </c>
      <c r="G61" s="147" t="s">
        <v>732</v>
      </c>
      <c r="H61" s="148">
        <v>0.562</v>
      </c>
      <c r="I61" s="149">
        <v>28.0</v>
      </c>
      <c r="J61" s="149">
        <v>36.0</v>
      </c>
      <c r="K61" s="150">
        <f t="shared" si="1"/>
        <v>64</v>
      </c>
      <c r="L61" s="144" t="s">
        <v>85</v>
      </c>
      <c r="M61" s="150"/>
      <c r="N61" s="150"/>
      <c r="O61" s="144"/>
      <c r="P61" s="33"/>
      <c r="Q61" s="153"/>
    </row>
    <row r="62">
      <c r="A62" s="144" t="s">
        <v>151</v>
      </c>
      <c r="B62" s="145">
        <v>2.4980239E7</v>
      </c>
      <c r="C62" s="145">
        <v>2.4980239E7</v>
      </c>
      <c r="D62" s="144" t="s">
        <v>68</v>
      </c>
      <c r="E62" s="145">
        <v>2768.0</v>
      </c>
      <c r="F62" s="146" t="s">
        <v>815</v>
      </c>
      <c r="G62" s="147" t="s">
        <v>735</v>
      </c>
      <c r="H62" s="148">
        <v>1.0</v>
      </c>
      <c r="I62" s="149">
        <v>0.0</v>
      </c>
      <c r="J62" s="149">
        <v>87.0</v>
      </c>
      <c r="K62" s="150">
        <f t="shared" si="1"/>
        <v>87</v>
      </c>
      <c r="L62" s="144"/>
      <c r="M62" s="149" t="s">
        <v>789</v>
      </c>
      <c r="N62" s="150"/>
      <c r="O62" s="144"/>
      <c r="P62" s="33"/>
      <c r="Q62" s="153"/>
    </row>
    <row r="63">
      <c r="A63" s="144" t="s">
        <v>151</v>
      </c>
      <c r="B63" s="145">
        <v>2.5109606E7</v>
      </c>
      <c r="C63" s="144" t="s">
        <v>816</v>
      </c>
      <c r="D63" s="144" t="s">
        <v>72</v>
      </c>
      <c r="E63" s="144" t="s">
        <v>379</v>
      </c>
      <c r="F63" s="146" t="s">
        <v>817</v>
      </c>
      <c r="G63" s="147" t="s">
        <v>732</v>
      </c>
      <c r="H63" s="148">
        <v>0.282</v>
      </c>
      <c r="I63" s="149">
        <v>56.0</v>
      </c>
      <c r="J63" s="149">
        <v>22.0</v>
      </c>
      <c r="K63" s="150">
        <f t="shared" si="1"/>
        <v>78</v>
      </c>
      <c r="L63" s="144" t="s">
        <v>85</v>
      </c>
      <c r="M63" s="150"/>
      <c r="N63" s="150"/>
      <c r="O63" s="144"/>
      <c r="P63" s="33"/>
      <c r="Q63" s="153"/>
    </row>
    <row r="64">
      <c r="A64" s="144" t="s">
        <v>151</v>
      </c>
      <c r="B64" s="145">
        <v>3.454722E7</v>
      </c>
      <c r="C64" s="145">
        <v>3.4670839E7</v>
      </c>
      <c r="D64" s="144" t="s">
        <v>70</v>
      </c>
      <c r="E64" s="145">
        <v>123619.0</v>
      </c>
      <c r="F64" s="146" t="s">
        <v>818</v>
      </c>
      <c r="G64" s="147" t="s">
        <v>732</v>
      </c>
      <c r="H64" s="148">
        <v>0.327</v>
      </c>
      <c r="I64" s="149">
        <v>66.0</v>
      </c>
      <c r="J64" s="149">
        <v>32.0</v>
      </c>
      <c r="K64" s="150">
        <f t="shared" si="1"/>
        <v>98</v>
      </c>
      <c r="L64" s="144" t="s">
        <v>85</v>
      </c>
      <c r="M64" s="150"/>
      <c r="N64" s="150"/>
      <c r="O64" s="144"/>
      <c r="P64" s="33"/>
      <c r="Q64" s="153"/>
    </row>
    <row r="65">
      <c r="A65" s="144" t="s">
        <v>151</v>
      </c>
      <c r="B65" s="145">
        <v>4.0554744E7</v>
      </c>
      <c r="C65" s="145">
        <v>4.0556322E7</v>
      </c>
      <c r="D65" s="144" t="s">
        <v>69</v>
      </c>
      <c r="E65" s="145">
        <v>-1578.0</v>
      </c>
      <c r="F65" s="146" t="s">
        <v>819</v>
      </c>
      <c r="G65" s="147" t="s">
        <v>732</v>
      </c>
      <c r="H65" s="148">
        <v>0.483</v>
      </c>
      <c r="I65" s="149">
        <v>15.0</v>
      </c>
      <c r="J65" s="149">
        <v>14.0</v>
      </c>
      <c r="K65" s="150">
        <f t="shared" si="1"/>
        <v>29</v>
      </c>
      <c r="L65" s="144"/>
      <c r="M65" s="149" t="s">
        <v>738</v>
      </c>
      <c r="N65" s="150"/>
      <c r="O65" s="144"/>
      <c r="P65" s="33"/>
      <c r="Q65" s="153"/>
    </row>
    <row r="66">
      <c r="A66" s="144" t="s">
        <v>151</v>
      </c>
      <c r="B66" s="145">
        <v>6.0607343E7</v>
      </c>
      <c r="C66" s="145">
        <v>6.0607343E7</v>
      </c>
      <c r="D66" s="144" t="s">
        <v>68</v>
      </c>
      <c r="E66" s="145">
        <v>169.0</v>
      </c>
      <c r="F66" s="146" t="s">
        <v>820</v>
      </c>
      <c r="G66" s="147" t="s">
        <v>732</v>
      </c>
      <c r="H66" s="148">
        <v>0.308</v>
      </c>
      <c r="I66" s="149">
        <v>9.0</v>
      </c>
      <c r="J66" s="149">
        <v>4.0</v>
      </c>
      <c r="K66" s="150">
        <f t="shared" si="1"/>
        <v>13</v>
      </c>
      <c r="L66" s="144"/>
      <c r="M66" s="149" t="s">
        <v>738</v>
      </c>
      <c r="N66" s="150"/>
      <c r="O66" s="144"/>
      <c r="P66" s="33"/>
      <c r="Q66" s="153"/>
    </row>
    <row r="67">
      <c r="A67" s="144" t="s">
        <v>151</v>
      </c>
      <c r="B67" s="145">
        <v>6.0607866E7</v>
      </c>
      <c r="C67" s="145">
        <v>6.0608542E7</v>
      </c>
      <c r="D67" s="144" t="s">
        <v>69</v>
      </c>
      <c r="E67" s="145">
        <v>-676.0</v>
      </c>
      <c r="F67" s="146" t="s">
        <v>821</v>
      </c>
      <c r="G67" s="147" t="s">
        <v>732</v>
      </c>
      <c r="H67" s="148">
        <v>0.286</v>
      </c>
      <c r="I67" s="149">
        <v>10.0</v>
      </c>
      <c r="J67" s="149">
        <v>4.0</v>
      </c>
      <c r="K67" s="150">
        <f t="shared" si="1"/>
        <v>14</v>
      </c>
      <c r="L67" s="144"/>
      <c r="M67" s="149" t="s">
        <v>738</v>
      </c>
      <c r="N67" s="150"/>
      <c r="O67" s="144"/>
      <c r="P67" s="33"/>
      <c r="Q67" s="153"/>
    </row>
    <row r="68">
      <c r="A68" s="144" t="s">
        <v>151</v>
      </c>
      <c r="B68" s="145">
        <v>6.0680958E7</v>
      </c>
      <c r="C68" s="145">
        <v>6.0680958E7</v>
      </c>
      <c r="D68" s="144" t="s">
        <v>68</v>
      </c>
      <c r="E68" s="145">
        <v>171.0</v>
      </c>
      <c r="F68" s="146" t="s">
        <v>822</v>
      </c>
      <c r="G68" s="147" t="s">
        <v>732</v>
      </c>
      <c r="H68" s="148">
        <v>0.238</v>
      </c>
      <c r="I68" s="149">
        <v>16.0</v>
      </c>
      <c r="J68" s="149">
        <v>5.0</v>
      </c>
      <c r="K68" s="150">
        <f t="shared" si="1"/>
        <v>21</v>
      </c>
      <c r="L68" s="144"/>
      <c r="M68" s="149" t="s">
        <v>738</v>
      </c>
      <c r="N68" s="150"/>
      <c r="O68" s="144"/>
      <c r="P68" s="33"/>
      <c r="Q68" s="153"/>
    </row>
    <row r="69">
      <c r="A69" s="144" t="s">
        <v>151</v>
      </c>
      <c r="B69" s="145">
        <v>6.0685184E7</v>
      </c>
      <c r="C69" s="145">
        <v>6.0685184E7</v>
      </c>
      <c r="D69" s="144" t="s">
        <v>68</v>
      </c>
      <c r="E69" s="145">
        <v>507.0</v>
      </c>
      <c r="F69" s="146" t="s">
        <v>823</v>
      </c>
      <c r="G69" s="147" t="s">
        <v>732</v>
      </c>
      <c r="H69" s="148">
        <v>0.333</v>
      </c>
      <c r="I69" s="149">
        <v>8.0</v>
      </c>
      <c r="J69" s="149">
        <v>4.0</v>
      </c>
      <c r="K69" s="150">
        <f t="shared" si="1"/>
        <v>12</v>
      </c>
      <c r="L69" s="144"/>
      <c r="M69" s="149" t="s">
        <v>738</v>
      </c>
      <c r="N69" s="150"/>
      <c r="O69" s="144"/>
      <c r="P69" s="33"/>
      <c r="Q69" s="153"/>
    </row>
    <row r="70">
      <c r="A70" s="144" t="s">
        <v>151</v>
      </c>
      <c r="B70" s="145">
        <v>6.3453315E7</v>
      </c>
      <c r="C70" s="145">
        <v>6.3453521E7</v>
      </c>
      <c r="D70" s="144" t="s">
        <v>69</v>
      </c>
      <c r="E70" s="145">
        <v>-206.0</v>
      </c>
      <c r="F70" s="146" t="s">
        <v>824</v>
      </c>
      <c r="G70" s="147" t="s">
        <v>732</v>
      </c>
      <c r="H70" s="148">
        <v>0.323</v>
      </c>
      <c r="I70" s="149">
        <v>21.0</v>
      </c>
      <c r="J70" s="149">
        <v>10.0</v>
      </c>
      <c r="K70" s="150">
        <f t="shared" si="1"/>
        <v>31</v>
      </c>
      <c r="L70" s="144"/>
      <c r="M70" s="149" t="s">
        <v>738</v>
      </c>
      <c r="N70" s="150"/>
      <c r="O70" s="144"/>
      <c r="P70" s="33"/>
      <c r="Q70" s="153"/>
    </row>
    <row r="71">
      <c r="A71" s="144" t="s">
        <v>151</v>
      </c>
      <c r="B71" s="145">
        <v>6.6060671E7</v>
      </c>
      <c r="C71" s="145">
        <v>6.6060671E7</v>
      </c>
      <c r="D71" s="144" t="s">
        <v>68</v>
      </c>
      <c r="E71" s="145">
        <v>68.0</v>
      </c>
      <c r="F71" s="146" t="s">
        <v>825</v>
      </c>
      <c r="G71" s="147" t="s">
        <v>732</v>
      </c>
      <c r="H71" s="148">
        <v>0.308</v>
      </c>
      <c r="I71" s="149">
        <v>9.0</v>
      </c>
      <c r="J71" s="149">
        <v>4.0</v>
      </c>
      <c r="K71" s="150">
        <f t="shared" si="1"/>
        <v>13</v>
      </c>
      <c r="L71" s="144"/>
      <c r="M71" s="149" t="s">
        <v>738</v>
      </c>
      <c r="N71" s="150"/>
      <c r="O71" s="144"/>
      <c r="P71" s="33"/>
      <c r="Q71" s="153"/>
    </row>
    <row r="72">
      <c r="A72" s="144" t="s">
        <v>151</v>
      </c>
      <c r="B72" s="145">
        <v>6.6063729E7</v>
      </c>
      <c r="C72" s="145">
        <v>6.6063854E7</v>
      </c>
      <c r="D72" s="144" t="s">
        <v>69</v>
      </c>
      <c r="E72" s="145">
        <v>-125.0</v>
      </c>
      <c r="F72" s="146" t="s">
        <v>826</v>
      </c>
      <c r="G72" s="147" t="s">
        <v>732</v>
      </c>
      <c r="H72" s="148">
        <v>0.444</v>
      </c>
      <c r="I72" s="149">
        <v>10.0</v>
      </c>
      <c r="J72" s="149">
        <v>8.0</v>
      </c>
      <c r="K72" s="150">
        <f t="shared" si="1"/>
        <v>18</v>
      </c>
      <c r="L72" s="144"/>
      <c r="M72" s="149" t="s">
        <v>738</v>
      </c>
      <c r="N72" s="150"/>
      <c r="O72" s="144"/>
      <c r="P72" s="33"/>
      <c r="Q72" s="153"/>
    </row>
    <row r="73">
      <c r="A73" s="144" t="s">
        <v>151</v>
      </c>
      <c r="B73" s="145">
        <v>6.6073414E7</v>
      </c>
      <c r="C73" s="145">
        <v>6.6073414E7</v>
      </c>
      <c r="D73" s="144" t="s">
        <v>68</v>
      </c>
      <c r="E73" s="145">
        <v>2493.0</v>
      </c>
      <c r="F73" s="146" t="s">
        <v>827</v>
      </c>
      <c r="G73" s="147" t="s">
        <v>732</v>
      </c>
      <c r="H73" s="148">
        <v>0.25</v>
      </c>
      <c r="I73" s="149">
        <v>12.0</v>
      </c>
      <c r="J73" s="149">
        <v>4.0</v>
      </c>
      <c r="K73" s="150">
        <f t="shared" si="1"/>
        <v>16</v>
      </c>
      <c r="L73" s="144"/>
      <c r="M73" s="149" t="s">
        <v>789</v>
      </c>
      <c r="N73" s="150"/>
      <c r="O73" s="144"/>
      <c r="P73" s="33"/>
      <c r="Q73" s="153"/>
    </row>
    <row r="74">
      <c r="A74" s="144" t="s">
        <v>151</v>
      </c>
      <c r="B74" s="145">
        <v>6.6744067E7</v>
      </c>
      <c r="C74" s="145">
        <v>6.6744067E7</v>
      </c>
      <c r="D74" s="144" t="s">
        <v>68</v>
      </c>
      <c r="E74" s="145">
        <v>2623.0</v>
      </c>
      <c r="F74" s="146" t="s">
        <v>828</v>
      </c>
      <c r="G74" s="147" t="s">
        <v>735</v>
      </c>
      <c r="H74" s="148">
        <v>1.0</v>
      </c>
      <c r="I74" s="149">
        <v>0.0</v>
      </c>
      <c r="J74" s="149">
        <v>50.0</v>
      </c>
      <c r="K74" s="150">
        <f t="shared" si="1"/>
        <v>50</v>
      </c>
      <c r="L74" s="144"/>
      <c r="M74" s="149" t="s">
        <v>738</v>
      </c>
      <c r="N74" s="150"/>
      <c r="O74" s="144"/>
      <c r="P74" s="33"/>
      <c r="Q74" s="153"/>
    </row>
    <row r="75">
      <c r="A75" s="144" t="s">
        <v>151</v>
      </c>
      <c r="B75" s="145">
        <v>8.7912816E7</v>
      </c>
      <c r="C75" s="145">
        <v>8.7912816E7</v>
      </c>
      <c r="D75" s="144" t="s">
        <v>68</v>
      </c>
      <c r="E75" s="145">
        <v>6922.0</v>
      </c>
      <c r="F75" s="146" t="s">
        <v>829</v>
      </c>
      <c r="G75" s="147" t="s">
        <v>732</v>
      </c>
      <c r="H75" s="148">
        <v>0.228</v>
      </c>
      <c r="I75" s="149">
        <v>61.0</v>
      </c>
      <c r="J75" s="149">
        <v>18.0</v>
      </c>
      <c r="K75" s="150">
        <f t="shared" si="1"/>
        <v>79</v>
      </c>
      <c r="L75" s="144"/>
      <c r="M75" s="149" t="s">
        <v>738</v>
      </c>
      <c r="N75" s="150"/>
      <c r="O75" s="144"/>
      <c r="P75" s="33"/>
      <c r="Q75" s="153"/>
    </row>
    <row r="76">
      <c r="A76" s="144" t="s">
        <v>151</v>
      </c>
      <c r="B76" s="145">
        <v>8.7918716E7</v>
      </c>
      <c r="C76" s="145">
        <v>8.7918716E7</v>
      </c>
      <c r="D76" s="144" t="s">
        <v>68</v>
      </c>
      <c r="E76" s="145">
        <v>6941.0</v>
      </c>
      <c r="F76" s="146" t="s">
        <v>830</v>
      </c>
      <c r="G76" s="147" t="s">
        <v>732</v>
      </c>
      <c r="H76" s="148">
        <v>0.242</v>
      </c>
      <c r="I76" s="149">
        <v>47.0</v>
      </c>
      <c r="J76" s="149">
        <v>15.0</v>
      </c>
      <c r="K76" s="150">
        <f t="shared" si="1"/>
        <v>62</v>
      </c>
      <c r="L76" s="144"/>
      <c r="M76" s="149" t="s">
        <v>738</v>
      </c>
      <c r="N76" s="150"/>
      <c r="O76" s="144"/>
      <c r="P76" s="33"/>
      <c r="Q76" s="153"/>
    </row>
    <row r="77">
      <c r="A77" s="144" t="s">
        <v>151</v>
      </c>
      <c r="B77" s="145">
        <v>9.3818501E7</v>
      </c>
      <c r="C77" s="145">
        <v>9.3818501E7</v>
      </c>
      <c r="D77" s="144" t="s">
        <v>68</v>
      </c>
      <c r="E77" s="145">
        <v>64.0</v>
      </c>
      <c r="F77" s="146" t="s">
        <v>831</v>
      </c>
      <c r="G77" s="147" t="s">
        <v>732</v>
      </c>
      <c r="H77" s="148">
        <v>0.317</v>
      </c>
      <c r="I77" s="149">
        <v>43.0</v>
      </c>
      <c r="J77" s="149">
        <v>20.0</v>
      </c>
      <c r="K77" s="150">
        <f t="shared" si="1"/>
        <v>63</v>
      </c>
      <c r="L77" s="144" t="s">
        <v>85</v>
      </c>
      <c r="M77" s="150"/>
      <c r="N77" s="150"/>
      <c r="O77" s="144"/>
      <c r="P77" s="33"/>
      <c r="Q77" s="153"/>
    </row>
    <row r="78">
      <c r="A78" s="144" t="s">
        <v>151</v>
      </c>
      <c r="B78" s="145">
        <v>1.28022299E8</v>
      </c>
      <c r="C78" s="144" t="s">
        <v>832</v>
      </c>
      <c r="D78" s="144" t="s">
        <v>72</v>
      </c>
      <c r="E78" s="144" t="s">
        <v>379</v>
      </c>
      <c r="F78" s="146" t="s">
        <v>833</v>
      </c>
      <c r="G78" s="147" t="s">
        <v>732</v>
      </c>
      <c r="H78" s="148">
        <v>0.343</v>
      </c>
      <c r="I78" s="149">
        <v>46.0</v>
      </c>
      <c r="J78" s="149">
        <v>24.0</v>
      </c>
      <c r="K78" s="150">
        <f t="shared" si="1"/>
        <v>70</v>
      </c>
      <c r="L78" s="144" t="s">
        <v>85</v>
      </c>
      <c r="M78" s="150"/>
      <c r="N78" s="150"/>
      <c r="O78" s="144"/>
      <c r="P78" s="33"/>
      <c r="Q78" s="153"/>
    </row>
    <row r="79">
      <c r="A79" s="144" t="s">
        <v>151</v>
      </c>
      <c r="B79" s="145">
        <v>1.2802231E8</v>
      </c>
      <c r="C79" s="144" t="s">
        <v>834</v>
      </c>
      <c r="D79" s="144" t="s">
        <v>72</v>
      </c>
      <c r="E79" s="144" t="s">
        <v>379</v>
      </c>
      <c r="F79" s="146" t="s">
        <v>835</v>
      </c>
      <c r="G79" s="147" t="s">
        <v>732</v>
      </c>
      <c r="H79" s="148">
        <v>0.261</v>
      </c>
      <c r="I79" s="149">
        <v>51.0</v>
      </c>
      <c r="J79" s="149">
        <v>18.0</v>
      </c>
      <c r="K79" s="150">
        <f t="shared" si="1"/>
        <v>69</v>
      </c>
      <c r="L79" s="151" t="s">
        <v>836</v>
      </c>
      <c r="M79" s="150"/>
      <c r="N79" s="150"/>
      <c r="O79" s="144"/>
      <c r="P79" s="33"/>
      <c r="Q79" s="153"/>
    </row>
    <row r="80">
      <c r="A80" s="144" t="s">
        <v>151</v>
      </c>
      <c r="B80" s="145">
        <v>1.38266639E8</v>
      </c>
      <c r="C80" s="145">
        <v>1.38266701E8</v>
      </c>
      <c r="D80" s="144" t="s">
        <v>69</v>
      </c>
      <c r="E80" s="145">
        <v>-62.0</v>
      </c>
      <c r="F80" s="146" t="s">
        <v>837</v>
      </c>
      <c r="G80" s="147" t="s">
        <v>732</v>
      </c>
      <c r="H80" s="148">
        <v>0.286</v>
      </c>
      <c r="I80" s="149">
        <v>10.0</v>
      </c>
      <c r="J80" s="149">
        <v>4.0</v>
      </c>
      <c r="K80" s="150">
        <f t="shared" si="1"/>
        <v>14</v>
      </c>
      <c r="L80" s="144" t="s">
        <v>85</v>
      </c>
      <c r="M80" s="149"/>
      <c r="N80" s="150"/>
      <c r="O80" s="144"/>
      <c r="P80" s="33"/>
      <c r="Q80" s="153"/>
    </row>
    <row r="81">
      <c r="A81" s="144" t="s">
        <v>159</v>
      </c>
      <c r="B81" s="145">
        <v>1.5209302E7</v>
      </c>
      <c r="C81" s="145">
        <v>1.5209302E7</v>
      </c>
      <c r="D81" s="144" t="s">
        <v>68</v>
      </c>
      <c r="E81" s="145">
        <v>2573.0</v>
      </c>
      <c r="F81" s="146" t="s">
        <v>838</v>
      </c>
      <c r="G81" s="147" t="s">
        <v>732</v>
      </c>
      <c r="H81" s="148">
        <v>0.708</v>
      </c>
      <c r="I81" s="149">
        <v>19.0</v>
      </c>
      <c r="J81" s="149">
        <v>46.0</v>
      </c>
      <c r="K81" s="150">
        <f t="shared" si="1"/>
        <v>65</v>
      </c>
      <c r="L81" s="144"/>
      <c r="M81" s="149" t="s">
        <v>738</v>
      </c>
      <c r="N81" s="150"/>
      <c r="O81" s="144"/>
      <c r="P81" s="33"/>
      <c r="Q81" s="153"/>
    </row>
    <row r="82">
      <c r="A82" s="144" t="s">
        <v>159</v>
      </c>
      <c r="B82" s="145">
        <v>4.4544135E7</v>
      </c>
      <c r="C82" s="145">
        <v>4.45442E7</v>
      </c>
      <c r="D82" s="144" t="s">
        <v>69</v>
      </c>
      <c r="E82" s="145">
        <v>-65.0</v>
      </c>
      <c r="F82" s="146" t="s">
        <v>839</v>
      </c>
      <c r="G82" s="147" t="s">
        <v>732</v>
      </c>
      <c r="H82" s="148">
        <v>0.485</v>
      </c>
      <c r="I82" s="149">
        <v>34.0</v>
      </c>
      <c r="J82" s="149">
        <v>32.0</v>
      </c>
      <c r="K82" s="150">
        <f t="shared" si="1"/>
        <v>66</v>
      </c>
      <c r="L82" s="144" t="s">
        <v>85</v>
      </c>
      <c r="M82" s="150"/>
      <c r="N82" s="150"/>
      <c r="O82" s="144"/>
      <c r="P82" s="33"/>
      <c r="Q82" s="153"/>
    </row>
    <row r="83">
      <c r="A83" s="144" t="s">
        <v>159</v>
      </c>
      <c r="B83" s="145">
        <v>5.1801619E7</v>
      </c>
      <c r="C83" s="145">
        <v>5.1802024E7</v>
      </c>
      <c r="D83" s="144" t="s">
        <v>69</v>
      </c>
      <c r="E83" s="145">
        <v>-405.0</v>
      </c>
      <c r="F83" s="146" t="s">
        <v>840</v>
      </c>
      <c r="G83" s="147" t="s">
        <v>732</v>
      </c>
      <c r="H83" s="148">
        <v>0.424</v>
      </c>
      <c r="I83" s="149">
        <v>38.0</v>
      </c>
      <c r="J83" s="149">
        <v>28.0</v>
      </c>
      <c r="K83" s="150">
        <f t="shared" si="1"/>
        <v>66</v>
      </c>
      <c r="L83" s="151" t="s">
        <v>841</v>
      </c>
      <c r="M83" s="150"/>
      <c r="N83" s="150"/>
      <c r="O83" s="144"/>
      <c r="P83" s="33"/>
      <c r="Q83" s="153"/>
    </row>
    <row r="84">
      <c r="A84" s="144" t="s">
        <v>159</v>
      </c>
      <c r="B84" s="145">
        <v>6.5087546E7</v>
      </c>
      <c r="C84" s="145">
        <v>6.5087546E7</v>
      </c>
      <c r="D84" s="144" t="s">
        <v>68</v>
      </c>
      <c r="E84" s="145">
        <v>2629.0</v>
      </c>
      <c r="F84" s="146" t="s">
        <v>842</v>
      </c>
      <c r="G84" s="147" t="s">
        <v>732</v>
      </c>
      <c r="H84" s="148">
        <v>0.273</v>
      </c>
      <c r="I84" s="149">
        <v>48.0</v>
      </c>
      <c r="J84" s="149">
        <v>18.0</v>
      </c>
      <c r="K84" s="150">
        <f t="shared" si="1"/>
        <v>66</v>
      </c>
      <c r="L84" s="144"/>
      <c r="M84" s="149" t="s">
        <v>738</v>
      </c>
      <c r="N84" s="150"/>
      <c r="O84" s="144"/>
      <c r="P84" s="33"/>
      <c r="Q84" s="153"/>
    </row>
    <row r="85">
      <c r="A85" s="144" t="s">
        <v>159</v>
      </c>
      <c r="B85" s="145">
        <v>1.23347073E8</v>
      </c>
      <c r="C85" s="144" t="s">
        <v>843</v>
      </c>
      <c r="D85" s="144" t="s">
        <v>72</v>
      </c>
      <c r="E85" s="144" t="s">
        <v>379</v>
      </c>
      <c r="F85" s="146" t="s">
        <v>844</v>
      </c>
      <c r="G85" s="147" t="s">
        <v>732</v>
      </c>
      <c r="H85" s="148">
        <v>0.291</v>
      </c>
      <c r="I85" s="149">
        <v>61.0</v>
      </c>
      <c r="J85" s="149">
        <v>25.0</v>
      </c>
      <c r="K85" s="150">
        <f t="shared" si="1"/>
        <v>86</v>
      </c>
      <c r="L85" s="151" t="s">
        <v>804</v>
      </c>
      <c r="M85" s="150"/>
      <c r="N85" s="150"/>
      <c r="O85" s="144"/>
      <c r="P85" s="33"/>
      <c r="Q85" s="153"/>
    </row>
    <row r="86">
      <c r="A86" s="144" t="s">
        <v>172</v>
      </c>
      <c r="B86" s="145">
        <v>4.7892272E7</v>
      </c>
      <c r="C86" s="145">
        <v>4.7892272E7</v>
      </c>
      <c r="D86" s="144" t="s">
        <v>68</v>
      </c>
      <c r="E86" s="145">
        <v>3566.0</v>
      </c>
      <c r="F86" s="146" t="s">
        <v>845</v>
      </c>
      <c r="G86" s="147" t="s">
        <v>732</v>
      </c>
      <c r="H86" s="148">
        <v>0.241</v>
      </c>
      <c r="I86" s="149">
        <v>88.0</v>
      </c>
      <c r="J86" s="149">
        <v>28.0</v>
      </c>
      <c r="K86" s="150">
        <f t="shared" si="1"/>
        <v>116</v>
      </c>
      <c r="L86" s="144"/>
      <c r="M86" s="149" t="s">
        <v>789</v>
      </c>
      <c r="N86" s="150"/>
      <c r="O86" s="144"/>
      <c r="P86" s="33"/>
      <c r="Q86" s="153"/>
    </row>
    <row r="87">
      <c r="A87" s="144" t="s">
        <v>172</v>
      </c>
      <c r="B87" s="145">
        <v>8.9951304E7</v>
      </c>
      <c r="C87" s="145">
        <v>8.9957307E7</v>
      </c>
      <c r="D87" s="144" t="s">
        <v>69</v>
      </c>
      <c r="E87" s="145">
        <v>-6003.0</v>
      </c>
      <c r="F87" s="146" t="s">
        <v>846</v>
      </c>
      <c r="G87" s="147" t="s">
        <v>735</v>
      </c>
      <c r="H87" s="148">
        <v>1.0</v>
      </c>
      <c r="I87" s="149">
        <v>0.0</v>
      </c>
      <c r="J87" s="149">
        <v>12.0</v>
      </c>
      <c r="K87" s="150">
        <f t="shared" si="1"/>
        <v>12</v>
      </c>
      <c r="L87" s="144"/>
      <c r="M87" s="149" t="s">
        <v>738</v>
      </c>
      <c r="N87" s="150"/>
      <c r="O87" s="144"/>
      <c r="P87" s="33"/>
      <c r="Q87" s="153"/>
    </row>
    <row r="88">
      <c r="A88" s="144" t="s">
        <v>172</v>
      </c>
      <c r="B88" s="145">
        <v>1.18421754E8</v>
      </c>
      <c r="C88" s="145">
        <v>1.18421754E8</v>
      </c>
      <c r="D88" s="144" t="s">
        <v>68</v>
      </c>
      <c r="E88" s="145">
        <v>3025.0</v>
      </c>
      <c r="F88" s="146" t="s">
        <v>847</v>
      </c>
      <c r="G88" s="147" t="s">
        <v>732</v>
      </c>
      <c r="H88" s="148">
        <v>0.402</v>
      </c>
      <c r="I88" s="149">
        <v>55.0</v>
      </c>
      <c r="J88" s="149">
        <v>37.0</v>
      </c>
      <c r="K88" s="150">
        <f t="shared" si="1"/>
        <v>92</v>
      </c>
      <c r="L88" s="151" t="s">
        <v>848</v>
      </c>
      <c r="M88" s="149" t="s">
        <v>738</v>
      </c>
      <c r="N88" s="150"/>
      <c r="O88" s="144"/>
      <c r="P88" s="33"/>
      <c r="Q88" s="153"/>
    </row>
    <row r="89">
      <c r="A89" s="144" t="s">
        <v>175</v>
      </c>
      <c r="B89" s="145">
        <v>6893316.0</v>
      </c>
      <c r="C89" s="145">
        <v>6893316.0</v>
      </c>
      <c r="D89" s="144" t="s">
        <v>68</v>
      </c>
      <c r="E89" s="145">
        <v>2642.0</v>
      </c>
      <c r="F89" s="146" t="s">
        <v>849</v>
      </c>
      <c r="G89" s="147" t="s">
        <v>732</v>
      </c>
      <c r="H89" s="148">
        <v>0.257</v>
      </c>
      <c r="I89" s="149">
        <v>52.0</v>
      </c>
      <c r="J89" s="149">
        <v>18.0</v>
      </c>
      <c r="K89" s="150">
        <f t="shared" si="1"/>
        <v>70</v>
      </c>
      <c r="L89" s="151" t="s">
        <v>850</v>
      </c>
      <c r="M89" s="149" t="s">
        <v>738</v>
      </c>
      <c r="N89" s="150"/>
      <c r="O89" s="144"/>
      <c r="P89" s="33"/>
      <c r="Q89" s="153"/>
    </row>
    <row r="90">
      <c r="A90" s="144" t="s">
        <v>175</v>
      </c>
      <c r="B90" s="145">
        <v>8405891.0</v>
      </c>
      <c r="C90" s="145">
        <v>8438251.0</v>
      </c>
      <c r="D90" s="144" t="s">
        <v>69</v>
      </c>
      <c r="E90" s="145">
        <v>-32360.0</v>
      </c>
      <c r="F90" s="146" t="s">
        <v>851</v>
      </c>
      <c r="G90" s="147" t="s">
        <v>732</v>
      </c>
      <c r="H90" s="148">
        <v>0.613</v>
      </c>
      <c r="I90" s="149">
        <v>12.0</v>
      </c>
      <c r="J90" s="149">
        <v>19.0</v>
      </c>
      <c r="K90" s="150">
        <f t="shared" si="1"/>
        <v>31</v>
      </c>
      <c r="L90" s="144"/>
      <c r="M90" s="149" t="s">
        <v>738</v>
      </c>
      <c r="N90" s="150"/>
      <c r="O90" s="144"/>
      <c r="P90" s="33"/>
      <c r="Q90" s="153"/>
    </row>
    <row r="91">
      <c r="A91" s="144" t="s">
        <v>175</v>
      </c>
      <c r="B91" s="145">
        <v>6.4389119E7</v>
      </c>
      <c r="C91" s="145">
        <v>6.4394313E7</v>
      </c>
      <c r="D91" s="144" t="s">
        <v>69</v>
      </c>
      <c r="E91" s="145">
        <v>-5194.0</v>
      </c>
      <c r="F91" s="146" t="s">
        <v>852</v>
      </c>
      <c r="G91" s="147" t="s">
        <v>732</v>
      </c>
      <c r="H91" s="148">
        <v>0.37</v>
      </c>
      <c r="I91" s="149">
        <v>34.0</v>
      </c>
      <c r="J91" s="149">
        <v>20.0</v>
      </c>
      <c r="K91" s="150">
        <f t="shared" si="1"/>
        <v>54</v>
      </c>
      <c r="L91" s="151" t="s">
        <v>853</v>
      </c>
      <c r="M91" s="150"/>
      <c r="N91" s="150"/>
      <c r="O91" s="144"/>
      <c r="P91" s="33"/>
      <c r="Q91" s="153"/>
    </row>
    <row r="92">
      <c r="A92" s="144" t="s">
        <v>429</v>
      </c>
      <c r="B92" s="145">
        <v>2.4107015E7</v>
      </c>
      <c r="C92" s="145">
        <v>2.4109102E7</v>
      </c>
      <c r="D92" s="144" t="s">
        <v>69</v>
      </c>
      <c r="E92" s="145">
        <v>-2087.0</v>
      </c>
      <c r="F92" s="146" t="s">
        <v>854</v>
      </c>
      <c r="G92" s="147" t="s">
        <v>732</v>
      </c>
      <c r="H92" s="148">
        <v>0.385</v>
      </c>
      <c r="I92" s="149">
        <v>40.0</v>
      </c>
      <c r="J92" s="149">
        <v>25.0</v>
      </c>
      <c r="K92" s="150">
        <f t="shared" si="1"/>
        <v>65</v>
      </c>
      <c r="L92" s="151" t="s">
        <v>855</v>
      </c>
      <c r="M92" s="150"/>
      <c r="N92" s="150"/>
      <c r="O92" s="144"/>
      <c r="P92" s="33"/>
      <c r="Q92" s="153"/>
    </row>
    <row r="93">
      <c r="A93" s="144" t="s">
        <v>429</v>
      </c>
      <c r="B93" s="145">
        <v>8.9668945E7</v>
      </c>
      <c r="C93" s="145">
        <v>8.9668945E7</v>
      </c>
      <c r="D93" s="144" t="s">
        <v>68</v>
      </c>
      <c r="E93" s="145">
        <v>7999.0</v>
      </c>
      <c r="F93" s="146" t="s">
        <v>856</v>
      </c>
      <c r="G93" s="147" t="s">
        <v>735</v>
      </c>
      <c r="H93" s="148">
        <v>1.0</v>
      </c>
      <c r="I93" s="149">
        <v>0.0</v>
      </c>
      <c r="J93" s="149">
        <v>84.0</v>
      </c>
      <c r="K93" s="150">
        <f t="shared" si="1"/>
        <v>84</v>
      </c>
      <c r="L93" s="144"/>
      <c r="M93" s="149" t="s">
        <v>738</v>
      </c>
      <c r="N93" s="150"/>
      <c r="O93" s="144"/>
      <c r="P93" s="33"/>
      <c r="Q93" s="153"/>
    </row>
    <row r="94">
      <c r="A94" s="144" t="s">
        <v>429</v>
      </c>
      <c r="B94" s="145">
        <v>1.12283901E8</v>
      </c>
      <c r="C94" s="145">
        <v>1.12283901E8</v>
      </c>
      <c r="D94" s="144" t="s">
        <v>68</v>
      </c>
      <c r="E94" s="145">
        <v>205.0</v>
      </c>
      <c r="F94" s="146" t="s">
        <v>857</v>
      </c>
      <c r="G94" s="147" t="s">
        <v>732</v>
      </c>
      <c r="H94" s="148">
        <v>0.346</v>
      </c>
      <c r="I94" s="149">
        <v>53.0</v>
      </c>
      <c r="J94" s="149">
        <v>28.0</v>
      </c>
      <c r="K94" s="150">
        <f t="shared" si="1"/>
        <v>81</v>
      </c>
      <c r="L94" s="144"/>
      <c r="M94" s="149" t="s">
        <v>738</v>
      </c>
      <c r="N94" s="150"/>
      <c r="O94" s="144"/>
      <c r="P94" s="33"/>
      <c r="Q94" s="153"/>
    </row>
    <row r="95">
      <c r="A95" s="144" t="s">
        <v>429</v>
      </c>
      <c r="B95" s="145">
        <v>1.14139812E8</v>
      </c>
      <c r="C95" s="145">
        <v>1.14139946E8</v>
      </c>
      <c r="D95" s="144" t="s">
        <v>69</v>
      </c>
      <c r="E95" s="145">
        <v>-134.0</v>
      </c>
      <c r="F95" s="146" t="s">
        <v>858</v>
      </c>
      <c r="G95" s="147" t="s">
        <v>732</v>
      </c>
      <c r="H95" s="148">
        <v>0.592</v>
      </c>
      <c r="I95" s="149">
        <v>29.0</v>
      </c>
      <c r="J95" s="149">
        <v>42.0</v>
      </c>
      <c r="K95" s="150">
        <f t="shared" si="1"/>
        <v>71</v>
      </c>
      <c r="L95" s="144"/>
      <c r="M95" s="149" t="s">
        <v>738</v>
      </c>
      <c r="N95" s="150"/>
      <c r="O95" s="144"/>
      <c r="P95" s="33"/>
      <c r="Q95" s="153"/>
    </row>
    <row r="96">
      <c r="A96" s="144" t="s">
        <v>180</v>
      </c>
      <c r="B96" s="145">
        <v>1.6068913E7</v>
      </c>
      <c r="C96" s="145">
        <v>1.6069084E7</v>
      </c>
      <c r="D96" s="144" t="s">
        <v>69</v>
      </c>
      <c r="E96" s="145">
        <v>-171.0</v>
      </c>
      <c r="F96" s="146" t="s">
        <v>859</v>
      </c>
      <c r="G96" s="147" t="s">
        <v>732</v>
      </c>
      <c r="H96" s="148">
        <v>0.235</v>
      </c>
      <c r="I96" s="149">
        <v>13.0</v>
      </c>
      <c r="J96" s="149">
        <v>4.0</v>
      </c>
      <c r="K96" s="150">
        <f t="shared" si="1"/>
        <v>17</v>
      </c>
      <c r="L96" s="144" t="s">
        <v>85</v>
      </c>
      <c r="M96" s="149"/>
      <c r="N96" s="150"/>
      <c r="O96" s="144"/>
      <c r="P96" s="33"/>
      <c r="Q96" s="153"/>
    </row>
    <row r="97">
      <c r="A97" s="144" t="s">
        <v>180</v>
      </c>
      <c r="B97" s="145">
        <v>1.9658508E7</v>
      </c>
      <c r="C97" s="145">
        <v>1.9658508E7</v>
      </c>
      <c r="D97" s="144" t="s">
        <v>68</v>
      </c>
      <c r="E97" s="145">
        <v>3166.0</v>
      </c>
      <c r="F97" s="146" t="s">
        <v>860</v>
      </c>
      <c r="G97" s="147" t="s">
        <v>735</v>
      </c>
      <c r="H97" s="148">
        <v>1.0</v>
      </c>
      <c r="I97" s="149">
        <v>0.0</v>
      </c>
      <c r="J97" s="149">
        <v>27.0</v>
      </c>
      <c r="K97" s="150">
        <f t="shared" si="1"/>
        <v>27</v>
      </c>
      <c r="L97" s="144"/>
      <c r="M97" s="149" t="s">
        <v>738</v>
      </c>
      <c r="N97" s="150"/>
      <c r="O97" s="144"/>
      <c r="P97" s="33"/>
      <c r="Q97" s="153"/>
    </row>
    <row r="98">
      <c r="A98" s="144" t="s">
        <v>180</v>
      </c>
      <c r="B98" s="145">
        <v>2.6307959E7</v>
      </c>
      <c r="C98" s="145">
        <v>2.6308057E7</v>
      </c>
      <c r="D98" s="144" t="s">
        <v>69</v>
      </c>
      <c r="E98" s="145">
        <v>-98.0</v>
      </c>
      <c r="F98" s="146" t="s">
        <v>861</v>
      </c>
      <c r="G98" s="147" t="s">
        <v>732</v>
      </c>
      <c r="H98" s="148">
        <v>0.423</v>
      </c>
      <c r="I98" s="149">
        <v>41.0</v>
      </c>
      <c r="J98" s="149">
        <v>30.0</v>
      </c>
      <c r="K98" s="150">
        <f t="shared" si="1"/>
        <v>71</v>
      </c>
      <c r="L98" s="144" t="s">
        <v>85</v>
      </c>
      <c r="M98" s="150"/>
      <c r="N98" s="150"/>
      <c r="O98" s="144"/>
      <c r="P98" s="33"/>
      <c r="Q98" s="153"/>
    </row>
    <row r="99">
      <c r="A99" s="144" t="s">
        <v>180</v>
      </c>
      <c r="B99" s="145">
        <v>1.05722529E8</v>
      </c>
      <c r="C99" s="145">
        <v>1.05722529E8</v>
      </c>
      <c r="D99" s="144" t="s">
        <v>68</v>
      </c>
      <c r="E99" s="145">
        <v>2930.0</v>
      </c>
      <c r="F99" s="146" t="s">
        <v>862</v>
      </c>
      <c r="G99" s="147" t="s">
        <v>732</v>
      </c>
      <c r="H99" s="148">
        <v>0.232</v>
      </c>
      <c r="I99" s="149">
        <v>53.0</v>
      </c>
      <c r="J99" s="149">
        <v>16.0</v>
      </c>
      <c r="K99" s="150">
        <f t="shared" si="1"/>
        <v>69</v>
      </c>
      <c r="L99" s="31" t="s">
        <v>863</v>
      </c>
      <c r="M99" s="149" t="s">
        <v>738</v>
      </c>
      <c r="N99" s="150"/>
      <c r="O99" s="144"/>
      <c r="P99" s="33"/>
      <c r="Q99" s="153"/>
    </row>
    <row r="100">
      <c r="A100" s="144" t="s">
        <v>187</v>
      </c>
      <c r="B100" s="145">
        <v>1.7319906E7</v>
      </c>
      <c r="C100" s="145">
        <v>1.7319906E7</v>
      </c>
      <c r="D100" s="144" t="s">
        <v>68</v>
      </c>
      <c r="E100" s="145">
        <v>67.0</v>
      </c>
      <c r="F100" s="146" t="s">
        <v>864</v>
      </c>
      <c r="G100" s="147" t="s">
        <v>735</v>
      </c>
      <c r="H100" s="148">
        <v>1.0</v>
      </c>
      <c r="I100" s="149">
        <v>0.0</v>
      </c>
      <c r="J100" s="149">
        <v>12.0</v>
      </c>
      <c r="K100" s="150">
        <f t="shared" si="1"/>
        <v>12</v>
      </c>
      <c r="L100" s="144"/>
      <c r="M100" s="149" t="s">
        <v>738</v>
      </c>
      <c r="N100" s="150"/>
      <c r="O100" s="144"/>
      <c r="P100" s="33"/>
      <c r="Q100" s="153"/>
    </row>
    <row r="101">
      <c r="A101" s="144" t="s">
        <v>187</v>
      </c>
      <c r="B101" s="145">
        <v>1.7324159E7</v>
      </c>
      <c r="C101" s="145">
        <v>1.7324159E7</v>
      </c>
      <c r="D101" s="144" t="s">
        <v>68</v>
      </c>
      <c r="E101" s="145">
        <v>58.0</v>
      </c>
      <c r="F101" s="146" t="s">
        <v>865</v>
      </c>
      <c r="G101" s="147" t="s">
        <v>735</v>
      </c>
      <c r="H101" s="148">
        <v>1.0</v>
      </c>
      <c r="I101" s="149">
        <v>0.0</v>
      </c>
      <c r="J101" s="149">
        <v>25.0</v>
      </c>
      <c r="K101" s="150">
        <f t="shared" si="1"/>
        <v>25</v>
      </c>
      <c r="L101" s="144"/>
      <c r="M101" s="149" t="s">
        <v>738</v>
      </c>
      <c r="N101" s="150"/>
      <c r="O101" s="144"/>
      <c r="P101" s="33"/>
      <c r="Q101" s="153"/>
    </row>
    <row r="102">
      <c r="A102" s="144" t="s">
        <v>187</v>
      </c>
      <c r="B102" s="145">
        <v>1.7328409E7</v>
      </c>
      <c r="C102" s="145">
        <v>1.7328409E7</v>
      </c>
      <c r="D102" s="144" t="s">
        <v>68</v>
      </c>
      <c r="E102" s="145">
        <v>58.0</v>
      </c>
      <c r="F102" s="146" t="s">
        <v>866</v>
      </c>
      <c r="G102" s="147" t="s">
        <v>735</v>
      </c>
      <c r="H102" s="148">
        <v>1.0</v>
      </c>
      <c r="I102" s="149">
        <v>0.0</v>
      </c>
      <c r="J102" s="149">
        <v>12.0</v>
      </c>
      <c r="K102" s="150">
        <f t="shared" si="1"/>
        <v>12</v>
      </c>
      <c r="L102" s="144"/>
      <c r="M102" s="149" t="s">
        <v>738</v>
      </c>
      <c r="N102" s="150"/>
      <c r="O102" s="144"/>
      <c r="P102" s="33"/>
      <c r="Q102" s="153"/>
    </row>
    <row r="103">
      <c r="A103" s="144" t="s">
        <v>187</v>
      </c>
      <c r="B103" s="145">
        <v>2.2509302E7</v>
      </c>
      <c r="C103" s="145">
        <v>2.2509414E7</v>
      </c>
      <c r="D103" s="144" t="s">
        <v>69</v>
      </c>
      <c r="E103" s="145">
        <v>-112.0</v>
      </c>
      <c r="F103" s="146" t="s">
        <v>867</v>
      </c>
      <c r="G103" s="147" t="s">
        <v>732</v>
      </c>
      <c r="H103" s="148">
        <v>0.495</v>
      </c>
      <c r="I103" s="149">
        <v>50.0</v>
      </c>
      <c r="J103" s="149">
        <v>49.0</v>
      </c>
      <c r="K103" s="150">
        <f t="shared" si="1"/>
        <v>99</v>
      </c>
      <c r="L103" s="144" t="s">
        <v>85</v>
      </c>
      <c r="M103" s="150"/>
      <c r="N103" s="150"/>
      <c r="O103" s="144"/>
      <c r="P103" s="33"/>
      <c r="Q103" s="153"/>
    </row>
    <row r="104">
      <c r="A104" s="144" t="s">
        <v>187</v>
      </c>
      <c r="B104" s="145">
        <v>2.3279831E7</v>
      </c>
      <c r="C104" s="145">
        <v>2.3280815E7</v>
      </c>
      <c r="D104" s="144" t="s">
        <v>69</v>
      </c>
      <c r="E104" s="145">
        <v>-984.0</v>
      </c>
      <c r="F104" s="146" t="s">
        <v>868</v>
      </c>
      <c r="G104" s="147" t="s">
        <v>732</v>
      </c>
      <c r="H104" s="148">
        <v>0.636</v>
      </c>
      <c r="I104" s="149">
        <v>4.0</v>
      </c>
      <c r="J104" s="149">
        <v>7.0</v>
      </c>
      <c r="K104" s="150">
        <f t="shared" si="1"/>
        <v>11</v>
      </c>
      <c r="L104" s="144"/>
      <c r="M104" s="149" t="s">
        <v>738</v>
      </c>
      <c r="N104" s="150"/>
      <c r="O104" s="144"/>
      <c r="P104" s="33"/>
      <c r="Q104" s="153"/>
    </row>
    <row r="105">
      <c r="A105" s="144" t="s">
        <v>187</v>
      </c>
      <c r="B105" s="145">
        <v>2.4626702E7</v>
      </c>
      <c r="C105" s="145">
        <v>2.4626702E7</v>
      </c>
      <c r="D105" s="144" t="s">
        <v>68</v>
      </c>
      <c r="E105" s="145">
        <v>3102.0</v>
      </c>
      <c r="F105" s="146" t="s">
        <v>869</v>
      </c>
      <c r="G105" s="147" t="s">
        <v>732</v>
      </c>
      <c r="H105" s="148">
        <v>0.219</v>
      </c>
      <c r="I105" s="149">
        <v>50.0</v>
      </c>
      <c r="J105" s="149">
        <v>14.0</v>
      </c>
      <c r="K105" s="150">
        <f t="shared" si="1"/>
        <v>64</v>
      </c>
      <c r="L105" s="144"/>
      <c r="M105" s="149" t="s">
        <v>738</v>
      </c>
      <c r="N105" s="150"/>
      <c r="O105" s="144"/>
      <c r="P105" s="33"/>
      <c r="Q105" s="153"/>
    </row>
    <row r="106">
      <c r="A106" s="144" t="s">
        <v>187</v>
      </c>
      <c r="B106" s="145">
        <v>3.4346634E7</v>
      </c>
      <c r="C106" s="145">
        <v>3.4346634E7</v>
      </c>
      <c r="D106" s="144" t="s">
        <v>68</v>
      </c>
      <c r="E106" s="145">
        <v>4271.0</v>
      </c>
      <c r="F106" s="146" t="s">
        <v>870</v>
      </c>
      <c r="G106" s="147" t="s">
        <v>732</v>
      </c>
      <c r="H106" s="148">
        <v>0.267</v>
      </c>
      <c r="I106" s="149">
        <v>44.0</v>
      </c>
      <c r="J106" s="149">
        <v>16.0</v>
      </c>
      <c r="K106" s="150">
        <f t="shared" si="1"/>
        <v>60</v>
      </c>
      <c r="L106" s="151" t="s">
        <v>871</v>
      </c>
      <c r="M106" s="149" t="s">
        <v>738</v>
      </c>
      <c r="N106" s="150"/>
      <c r="O106" s="144"/>
      <c r="P106" s="33"/>
      <c r="Q106" s="153"/>
    </row>
    <row r="107">
      <c r="A107" s="144" t="s">
        <v>187</v>
      </c>
      <c r="B107" s="145">
        <v>6.6810162E7</v>
      </c>
      <c r="C107" s="145">
        <v>6.6810265E7</v>
      </c>
      <c r="D107" s="144" t="s">
        <v>69</v>
      </c>
      <c r="E107" s="145">
        <v>-103.0</v>
      </c>
      <c r="F107" s="146" t="s">
        <v>872</v>
      </c>
      <c r="G107" s="147" t="s">
        <v>732</v>
      </c>
      <c r="H107" s="148">
        <v>0.494</v>
      </c>
      <c r="I107" s="149">
        <v>40.0</v>
      </c>
      <c r="J107" s="149">
        <v>39.0</v>
      </c>
      <c r="K107" s="150">
        <f t="shared" si="1"/>
        <v>79</v>
      </c>
      <c r="L107" s="144" t="s">
        <v>85</v>
      </c>
      <c r="M107" s="150"/>
      <c r="N107" s="150"/>
      <c r="O107" s="144"/>
      <c r="P107" s="33"/>
      <c r="Q107" s="153"/>
    </row>
    <row r="108">
      <c r="A108" s="144" t="s">
        <v>187</v>
      </c>
      <c r="B108" s="145">
        <v>1.01542834E8</v>
      </c>
      <c r="C108" s="145">
        <v>1.01542834E8</v>
      </c>
      <c r="D108" s="144" t="s">
        <v>68</v>
      </c>
      <c r="E108" s="145">
        <v>2810.0</v>
      </c>
      <c r="F108" s="146" t="s">
        <v>873</v>
      </c>
      <c r="G108" s="147" t="s">
        <v>735</v>
      </c>
      <c r="H108" s="148">
        <v>1.0</v>
      </c>
      <c r="I108" s="149">
        <v>0.0</v>
      </c>
      <c r="J108" s="149">
        <v>120.0</v>
      </c>
      <c r="K108" s="150">
        <f t="shared" si="1"/>
        <v>120</v>
      </c>
      <c r="L108" s="144"/>
      <c r="M108" s="149" t="s">
        <v>738</v>
      </c>
      <c r="N108" s="150"/>
      <c r="O108" s="144"/>
      <c r="P108" s="33"/>
      <c r="Q108" s="153"/>
    </row>
    <row r="109">
      <c r="A109" s="144" t="s">
        <v>187</v>
      </c>
      <c r="B109" s="145">
        <v>1.01894457E8</v>
      </c>
      <c r="C109" s="145">
        <v>1.01894457E8</v>
      </c>
      <c r="D109" s="144" t="s">
        <v>68</v>
      </c>
      <c r="E109" s="145">
        <v>227.0</v>
      </c>
      <c r="F109" s="146" t="s">
        <v>874</v>
      </c>
      <c r="G109" s="147" t="s">
        <v>735</v>
      </c>
      <c r="H109" s="148">
        <v>1.0</v>
      </c>
      <c r="I109" s="149">
        <v>0.0</v>
      </c>
      <c r="J109" s="149">
        <v>44.0</v>
      </c>
      <c r="K109" s="150">
        <f t="shared" si="1"/>
        <v>44</v>
      </c>
      <c r="L109" s="144"/>
      <c r="M109" s="149" t="s">
        <v>738</v>
      </c>
      <c r="N109" s="150"/>
      <c r="O109" s="144"/>
      <c r="P109" s="33"/>
      <c r="Q109" s="153"/>
    </row>
    <row r="110">
      <c r="A110" s="144" t="s">
        <v>197</v>
      </c>
      <c r="B110" s="145">
        <v>494828.0</v>
      </c>
      <c r="C110" s="145">
        <v>494828.0</v>
      </c>
      <c r="D110" s="144" t="s">
        <v>68</v>
      </c>
      <c r="E110" s="145">
        <v>2007.0</v>
      </c>
      <c r="F110" s="146" t="s">
        <v>875</v>
      </c>
      <c r="G110" s="147" t="s">
        <v>732</v>
      </c>
      <c r="H110" s="148">
        <v>0.383</v>
      </c>
      <c r="I110" s="149">
        <v>37.0</v>
      </c>
      <c r="J110" s="149">
        <v>23.0</v>
      </c>
      <c r="K110" s="150">
        <f t="shared" si="1"/>
        <v>60</v>
      </c>
      <c r="L110" s="151" t="s">
        <v>876</v>
      </c>
      <c r="M110" s="149" t="s">
        <v>738</v>
      </c>
      <c r="N110" s="150"/>
      <c r="O110" s="144"/>
      <c r="P110" s="33"/>
      <c r="Q110" s="153"/>
    </row>
    <row r="111">
      <c r="A111" s="144" t="s">
        <v>197</v>
      </c>
      <c r="B111" s="145">
        <v>2916666.0</v>
      </c>
      <c r="C111" s="145">
        <v>4481157.0</v>
      </c>
      <c r="D111" s="144" t="s">
        <v>69</v>
      </c>
      <c r="E111" s="145">
        <v>-1564491.0</v>
      </c>
      <c r="F111" s="146" t="s">
        <v>877</v>
      </c>
      <c r="G111" s="147" t="s">
        <v>732</v>
      </c>
      <c r="H111" s="148">
        <v>0.614</v>
      </c>
      <c r="I111" s="149">
        <v>17.0</v>
      </c>
      <c r="J111" s="149">
        <v>27.0</v>
      </c>
      <c r="K111" s="150">
        <f t="shared" si="1"/>
        <v>44</v>
      </c>
      <c r="L111" s="151" t="s">
        <v>878</v>
      </c>
      <c r="M111" s="150"/>
      <c r="N111" s="150"/>
      <c r="O111" s="144"/>
      <c r="P111" s="33"/>
      <c r="Q111" s="153"/>
    </row>
    <row r="112">
      <c r="A112" s="144" t="s">
        <v>197</v>
      </c>
      <c r="B112" s="145">
        <v>5103821.0</v>
      </c>
      <c r="C112" s="145">
        <v>5103821.0</v>
      </c>
      <c r="D112" s="144" t="s">
        <v>68</v>
      </c>
      <c r="E112" s="145">
        <v>3197.0</v>
      </c>
      <c r="F112" s="146" t="s">
        <v>879</v>
      </c>
      <c r="G112" s="147" t="s">
        <v>732</v>
      </c>
      <c r="H112" s="148">
        <v>0.288</v>
      </c>
      <c r="I112" s="149">
        <v>47.0</v>
      </c>
      <c r="J112" s="149">
        <v>19.0</v>
      </c>
      <c r="K112" s="150">
        <f t="shared" si="1"/>
        <v>66</v>
      </c>
      <c r="L112" s="144"/>
      <c r="M112" s="149" t="s">
        <v>738</v>
      </c>
      <c r="N112" s="150"/>
      <c r="O112" s="144"/>
      <c r="P112" s="33"/>
      <c r="Q112" s="153"/>
    </row>
    <row r="113">
      <c r="A113" s="144" t="s">
        <v>197</v>
      </c>
      <c r="B113" s="145">
        <v>1.8381424E7</v>
      </c>
      <c r="C113" s="145">
        <v>1.8381424E7</v>
      </c>
      <c r="D113" s="144" t="s">
        <v>68</v>
      </c>
      <c r="E113" s="145">
        <v>3621.0</v>
      </c>
      <c r="F113" s="146" t="s">
        <v>880</v>
      </c>
      <c r="G113" s="147" t="s">
        <v>735</v>
      </c>
      <c r="H113" s="148">
        <v>1.0</v>
      </c>
      <c r="I113" s="149">
        <v>0.0</v>
      </c>
      <c r="J113" s="149">
        <v>19.0</v>
      </c>
      <c r="K113" s="150">
        <f t="shared" si="1"/>
        <v>19</v>
      </c>
      <c r="L113" s="144"/>
      <c r="M113" s="149" t="s">
        <v>738</v>
      </c>
      <c r="N113" s="150"/>
      <c r="O113" s="144"/>
      <c r="P113" s="33"/>
      <c r="Q113" s="153"/>
    </row>
    <row r="114">
      <c r="A114" s="144" t="s">
        <v>197</v>
      </c>
      <c r="B114" s="145">
        <v>3.0123997E7</v>
      </c>
      <c r="C114" s="145">
        <v>3.0123997E7</v>
      </c>
      <c r="D114" s="144" t="s">
        <v>68</v>
      </c>
      <c r="E114" s="145">
        <v>3828.0</v>
      </c>
      <c r="F114" s="146" t="s">
        <v>881</v>
      </c>
      <c r="G114" s="147" t="s">
        <v>732</v>
      </c>
      <c r="H114" s="148">
        <v>0.444</v>
      </c>
      <c r="I114" s="149">
        <v>30.0</v>
      </c>
      <c r="J114" s="149">
        <v>24.0</v>
      </c>
      <c r="K114" s="150">
        <f t="shared" si="1"/>
        <v>54</v>
      </c>
      <c r="L114" s="144"/>
      <c r="M114" s="149" t="s">
        <v>738</v>
      </c>
      <c r="N114" s="150"/>
      <c r="O114" s="144"/>
      <c r="P114" s="33"/>
      <c r="Q114" s="153"/>
    </row>
    <row r="115">
      <c r="A115" s="144" t="s">
        <v>197</v>
      </c>
      <c r="B115" s="145">
        <v>3.2285591E7</v>
      </c>
      <c r="C115" s="145">
        <v>3.2285591E7</v>
      </c>
      <c r="D115" s="144" t="s">
        <v>68</v>
      </c>
      <c r="E115" s="145">
        <v>35149.0</v>
      </c>
      <c r="F115" s="146" t="s">
        <v>882</v>
      </c>
      <c r="G115" s="147" t="s">
        <v>735</v>
      </c>
      <c r="H115" s="148">
        <v>1.0</v>
      </c>
      <c r="I115" s="149">
        <v>0.0</v>
      </c>
      <c r="J115" s="149">
        <v>25.0</v>
      </c>
      <c r="K115" s="150">
        <f t="shared" si="1"/>
        <v>25</v>
      </c>
      <c r="L115" s="144" t="s">
        <v>85</v>
      </c>
      <c r="M115" s="149" t="s">
        <v>883</v>
      </c>
      <c r="N115" s="150"/>
      <c r="O115" s="144"/>
      <c r="P115" s="33"/>
      <c r="Q115" s="153"/>
    </row>
    <row r="116">
      <c r="A116" s="144" t="s">
        <v>197</v>
      </c>
      <c r="B116" s="145">
        <v>3.3491269E7</v>
      </c>
      <c r="C116" s="145">
        <v>3.3491269E7</v>
      </c>
      <c r="D116" s="144" t="s">
        <v>68</v>
      </c>
      <c r="E116" s="145">
        <v>7350.0</v>
      </c>
      <c r="F116" s="146" t="s">
        <v>884</v>
      </c>
      <c r="G116" s="147" t="s">
        <v>735</v>
      </c>
      <c r="H116" s="148">
        <v>1.0</v>
      </c>
      <c r="I116" s="149">
        <v>0.0</v>
      </c>
      <c r="J116" s="149">
        <v>34.0</v>
      </c>
      <c r="K116" s="150">
        <f t="shared" si="1"/>
        <v>34</v>
      </c>
      <c r="L116" s="144"/>
      <c r="M116" s="149" t="s">
        <v>738</v>
      </c>
      <c r="N116" s="150"/>
      <c r="O116" s="144"/>
      <c r="P116" s="33"/>
      <c r="Q116" s="153"/>
    </row>
    <row r="117">
      <c r="A117" s="144" t="s">
        <v>197</v>
      </c>
      <c r="B117" s="145">
        <v>3.3491638E7</v>
      </c>
      <c r="C117" s="145">
        <v>3.3491638E7</v>
      </c>
      <c r="D117" s="144" t="s">
        <v>68</v>
      </c>
      <c r="E117" s="145">
        <v>19691.0</v>
      </c>
      <c r="F117" s="146" t="s">
        <v>885</v>
      </c>
      <c r="G117" s="147" t="s">
        <v>732</v>
      </c>
      <c r="H117" s="148">
        <v>0.316</v>
      </c>
      <c r="I117" s="149">
        <v>119.0</v>
      </c>
      <c r="J117" s="149">
        <v>55.0</v>
      </c>
      <c r="K117" s="150">
        <f t="shared" si="1"/>
        <v>174</v>
      </c>
      <c r="L117" s="144" t="s">
        <v>85</v>
      </c>
      <c r="M117" s="150"/>
      <c r="N117" s="150"/>
      <c r="O117" s="144"/>
      <c r="P117" s="33"/>
      <c r="Q117" s="153"/>
    </row>
    <row r="118">
      <c r="A118" s="144" t="s">
        <v>197</v>
      </c>
      <c r="B118" s="145">
        <v>4.6390992E7</v>
      </c>
      <c r="C118" s="145">
        <v>4.6390992E7</v>
      </c>
      <c r="D118" s="144" t="s">
        <v>68</v>
      </c>
      <c r="E118" s="145">
        <v>21138.0</v>
      </c>
      <c r="F118" s="146" t="s">
        <v>886</v>
      </c>
      <c r="G118" s="147" t="s">
        <v>732</v>
      </c>
      <c r="H118" s="148">
        <v>0.657</v>
      </c>
      <c r="I118" s="149">
        <v>8413.0</v>
      </c>
      <c r="J118" s="149">
        <v>16141.0</v>
      </c>
      <c r="K118" s="150">
        <f t="shared" si="1"/>
        <v>24554</v>
      </c>
      <c r="L118" s="144"/>
      <c r="M118" s="149" t="s">
        <v>789</v>
      </c>
      <c r="N118" s="150"/>
      <c r="O118" s="144"/>
      <c r="P118" s="33"/>
      <c r="Q118" s="153"/>
    </row>
    <row r="119">
      <c r="A119" s="144" t="s">
        <v>430</v>
      </c>
      <c r="B119" s="145">
        <v>1.8139822E7</v>
      </c>
      <c r="C119" s="144" t="s">
        <v>887</v>
      </c>
      <c r="D119" s="144" t="s">
        <v>72</v>
      </c>
      <c r="E119" s="144" t="s">
        <v>379</v>
      </c>
      <c r="F119" s="146" t="s">
        <v>888</v>
      </c>
      <c r="G119" s="147" t="s">
        <v>732</v>
      </c>
      <c r="H119" s="148">
        <v>0.312</v>
      </c>
      <c r="I119" s="149">
        <v>55.0</v>
      </c>
      <c r="J119" s="149">
        <v>25.0</v>
      </c>
      <c r="K119" s="150">
        <f t="shared" si="1"/>
        <v>80</v>
      </c>
      <c r="L119" s="151" t="s">
        <v>836</v>
      </c>
      <c r="M119" s="150"/>
      <c r="N119" s="150"/>
      <c r="O119" s="144"/>
      <c r="P119" s="33"/>
      <c r="Q119" s="153"/>
    </row>
    <row r="120">
      <c r="A120" s="144" t="s">
        <v>430</v>
      </c>
      <c r="B120" s="145">
        <v>1.8595937E7</v>
      </c>
      <c r="C120" s="145">
        <v>1.8596257E7</v>
      </c>
      <c r="D120" s="144" t="s">
        <v>69</v>
      </c>
      <c r="E120" s="145">
        <v>-320.0</v>
      </c>
      <c r="F120" s="146" t="s">
        <v>889</v>
      </c>
      <c r="G120" s="147" t="s">
        <v>732</v>
      </c>
      <c r="H120" s="148">
        <v>0.492</v>
      </c>
      <c r="I120" s="149">
        <v>33.0</v>
      </c>
      <c r="J120" s="149">
        <v>32.0</v>
      </c>
      <c r="K120" s="150">
        <f t="shared" si="1"/>
        <v>65</v>
      </c>
      <c r="L120" s="144" t="s">
        <v>85</v>
      </c>
      <c r="M120" s="150"/>
      <c r="N120" s="150"/>
      <c r="O120" s="144"/>
      <c r="P120" s="33"/>
      <c r="Q120" s="153"/>
    </row>
    <row r="121">
      <c r="A121" s="144" t="s">
        <v>430</v>
      </c>
      <c r="B121" s="145">
        <v>1.9204323E7</v>
      </c>
      <c r="C121" s="145">
        <v>1.9204323E7</v>
      </c>
      <c r="D121" s="144" t="s">
        <v>68</v>
      </c>
      <c r="E121" s="145">
        <v>59.0</v>
      </c>
      <c r="F121" s="146" t="s">
        <v>890</v>
      </c>
      <c r="G121" s="147" t="s">
        <v>732</v>
      </c>
      <c r="H121" s="148">
        <v>0.273</v>
      </c>
      <c r="I121" s="149">
        <v>24.0</v>
      </c>
      <c r="J121" s="149">
        <v>9.0</v>
      </c>
      <c r="K121" s="150">
        <f t="shared" si="1"/>
        <v>33</v>
      </c>
      <c r="L121" s="144"/>
      <c r="M121" s="149" t="s">
        <v>738</v>
      </c>
      <c r="N121" s="150"/>
      <c r="O121" s="144"/>
      <c r="P121" s="33"/>
      <c r="Q121" s="153"/>
    </row>
    <row r="122">
      <c r="A122" s="144" t="s">
        <v>430</v>
      </c>
      <c r="B122" s="145">
        <v>2.1947379E7</v>
      </c>
      <c r="C122" s="145">
        <v>2.1947459E7</v>
      </c>
      <c r="D122" s="144" t="s">
        <v>69</v>
      </c>
      <c r="E122" s="145">
        <v>-80.0</v>
      </c>
      <c r="F122" s="146" t="s">
        <v>891</v>
      </c>
      <c r="G122" s="147" t="s">
        <v>732</v>
      </c>
      <c r="H122" s="148">
        <v>0.333</v>
      </c>
      <c r="I122" s="149">
        <v>16.0</v>
      </c>
      <c r="J122" s="149">
        <v>8.0</v>
      </c>
      <c r="K122" s="150">
        <f t="shared" si="1"/>
        <v>24</v>
      </c>
      <c r="L122" s="144"/>
      <c r="M122" s="149" t="s">
        <v>738</v>
      </c>
      <c r="N122" s="150"/>
      <c r="O122" s="144"/>
      <c r="P122" s="33"/>
      <c r="Q122" s="153"/>
    </row>
    <row r="123">
      <c r="A123" s="144" t="s">
        <v>430</v>
      </c>
      <c r="B123" s="145">
        <v>2.1954992E7</v>
      </c>
      <c r="C123" s="145">
        <v>2.1954992E7</v>
      </c>
      <c r="D123" s="144" t="s">
        <v>68</v>
      </c>
      <c r="E123" s="145">
        <v>80.0</v>
      </c>
      <c r="F123" s="146" t="s">
        <v>892</v>
      </c>
      <c r="G123" s="147" t="s">
        <v>732</v>
      </c>
      <c r="H123" s="148">
        <v>0.25</v>
      </c>
      <c r="I123" s="149">
        <v>15.0</v>
      </c>
      <c r="J123" s="149">
        <v>5.0</v>
      </c>
      <c r="K123" s="150">
        <f t="shared" si="1"/>
        <v>20</v>
      </c>
      <c r="L123" s="144"/>
      <c r="M123" s="149" t="s">
        <v>738</v>
      </c>
      <c r="N123" s="150"/>
      <c r="O123" s="144"/>
      <c r="P123" s="33"/>
      <c r="Q123" s="153"/>
    </row>
    <row r="124">
      <c r="A124" s="144" t="s">
        <v>430</v>
      </c>
      <c r="B124" s="145">
        <v>2.2108849E7</v>
      </c>
      <c r="C124" s="145">
        <v>2.2110132E7</v>
      </c>
      <c r="D124" s="144" t="s">
        <v>69</v>
      </c>
      <c r="E124" s="145">
        <v>-1283.0</v>
      </c>
      <c r="F124" s="146" t="s">
        <v>893</v>
      </c>
      <c r="G124" s="147" t="s">
        <v>732</v>
      </c>
      <c r="H124" s="148">
        <v>0.262</v>
      </c>
      <c r="I124" s="149">
        <v>79.0</v>
      </c>
      <c r="J124" s="149">
        <v>28.0</v>
      </c>
      <c r="K124" s="150">
        <f t="shared" si="1"/>
        <v>107</v>
      </c>
      <c r="L124" s="144"/>
      <c r="M124" s="149" t="s">
        <v>738</v>
      </c>
      <c r="N124" s="150"/>
      <c r="O124" s="144"/>
      <c r="P124" s="33"/>
      <c r="Q124" s="153"/>
    </row>
    <row r="125">
      <c r="A125" s="144" t="s">
        <v>430</v>
      </c>
      <c r="B125" s="145">
        <v>2.2375512E7</v>
      </c>
      <c r="C125" s="145">
        <v>2.2375512E7</v>
      </c>
      <c r="D125" s="144" t="s">
        <v>68</v>
      </c>
      <c r="E125" s="145">
        <v>6925.0</v>
      </c>
      <c r="F125" s="146" t="s">
        <v>894</v>
      </c>
      <c r="G125" s="147" t="s">
        <v>732</v>
      </c>
      <c r="H125" s="148">
        <v>0.254</v>
      </c>
      <c r="I125" s="149">
        <v>53.0</v>
      </c>
      <c r="J125" s="149">
        <v>18.0</v>
      </c>
      <c r="K125" s="150">
        <f t="shared" si="1"/>
        <v>71</v>
      </c>
      <c r="L125" s="144"/>
      <c r="M125" s="149" t="s">
        <v>738</v>
      </c>
      <c r="N125" s="150"/>
      <c r="O125" s="144"/>
      <c r="P125" s="33"/>
      <c r="Q125" s="153"/>
    </row>
    <row r="126">
      <c r="A126" s="144" t="s">
        <v>430</v>
      </c>
      <c r="B126" s="145">
        <v>7.7883786E7</v>
      </c>
      <c r="C126" s="145">
        <v>7.8306093E7</v>
      </c>
      <c r="D126" s="144" t="s">
        <v>71</v>
      </c>
      <c r="E126" s="145">
        <v>422307.0</v>
      </c>
      <c r="F126" s="146" t="s">
        <v>895</v>
      </c>
      <c r="G126" s="147" t="s">
        <v>732</v>
      </c>
      <c r="H126" s="148">
        <v>0.565</v>
      </c>
      <c r="I126" s="149">
        <v>57.0</v>
      </c>
      <c r="J126" s="149">
        <v>74.0</v>
      </c>
      <c r="K126" s="150">
        <f t="shared" si="1"/>
        <v>131</v>
      </c>
      <c r="L126" s="144" t="s">
        <v>85</v>
      </c>
      <c r="M126" s="150"/>
      <c r="N126" s="150"/>
      <c r="O126" s="144"/>
      <c r="P126" s="33"/>
      <c r="Q126" s="153"/>
    </row>
    <row r="127">
      <c r="A127" s="144" t="s">
        <v>211</v>
      </c>
      <c r="B127" s="145">
        <v>434568.0</v>
      </c>
      <c r="C127" s="145">
        <v>434568.0</v>
      </c>
      <c r="D127" s="144" t="s">
        <v>68</v>
      </c>
      <c r="E127" s="145">
        <v>7361.0</v>
      </c>
      <c r="F127" s="146" t="s">
        <v>896</v>
      </c>
      <c r="G127" s="147" t="s">
        <v>732</v>
      </c>
      <c r="H127" s="148">
        <v>0.692</v>
      </c>
      <c r="I127" s="149">
        <v>20.0</v>
      </c>
      <c r="J127" s="149">
        <v>45.0</v>
      </c>
      <c r="K127" s="150">
        <f t="shared" si="1"/>
        <v>65</v>
      </c>
      <c r="L127" s="151" t="s">
        <v>897</v>
      </c>
      <c r="M127" s="149" t="s">
        <v>738</v>
      </c>
      <c r="N127" s="150"/>
      <c r="O127" s="144"/>
      <c r="P127" s="33"/>
      <c r="Q127" s="153"/>
    </row>
    <row r="128">
      <c r="A128" s="144" t="s">
        <v>211</v>
      </c>
      <c r="B128" s="145">
        <v>3.9906243E7</v>
      </c>
      <c r="C128" s="145">
        <v>3.9906243E7</v>
      </c>
      <c r="D128" s="144" t="s">
        <v>68</v>
      </c>
      <c r="E128" s="145">
        <v>15768.0</v>
      </c>
      <c r="F128" s="146" t="s">
        <v>898</v>
      </c>
      <c r="G128" s="147" t="s">
        <v>732</v>
      </c>
      <c r="H128" s="148">
        <v>0.357</v>
      </c>
      <c r="I128" s="149">
        <v>27.0</v>
      </c>
      <c r="J128" s="149">
        <v>15.0</v>
      </c>
      <c r="K128" s="150">
        <f t="shared" si="1"/>
        <v>42</v>
      </c>
      <c r="L128" s="151" t="s">
        <v>899</v>
      </c>
      <c r="M128" s="150"/>
      <c r="N128" s="150"/>
      <c r="O128" s="144"/>
      <c r="P128" s="33"/>
      <c r="Q128" s="153"/>
    </row>
    <row r="129">
      <c r="A129" s="144" t="s">
        <v>215</v>
      </c>
      <c r="B129" s="145">
        <v>3.4153118E7</v>
      </c>
      <c r="C129" s="145">
        <v>3.4153118E7</v>
      </c>
      <c r="D129" s="144" t="s">
        <v>68</v>
      </c>
      <c r="E129" s="145">
        <v>62.0</v>
      </c>
      <c r="F129" s="146" t="s">
        <v>900</v>
      </c>
      <c r="G129" s="147" t="s">
        <v>732</v>
      </c>
      <c r="H129" s="148">
        <v>0.368</v>
      </c>
      <c r="I129" s="149">
        <v>43.0</v>
      </c>
      <c r="J129" s="149">
        <v>25.0</v>
      </c>
      <c r="K129" s="150">
        <f t="shared" si="1"/>
        <v>68</v>
      </c>
      <c r="L129" s="144" t="s">
        <v>85</v>
      </c>
      <c r="M129" s="150"/>
      <c r="N129" s="150"/>
      <c r="O129" s="144"/>
      <c r="P129" s="33"/>
      <c r="Q129" s="153"/>
    </row>
    <row r="130">
      <c r="A130" s="144" t="s">
        <v>215</v>
      </c>
      <c r="B130" s="145">
        <v>3.9089364E7</v>
      </c>
      <c r="C130" s="145">
        <v>3.9089364E7</v>
      </c>
      <c r="D130" s="144" t="s">
        <v>68</v>
      </c>
      <c r="E130" s="145">
        <v>2560.0</v>
      </c>
      <c r="F130" s="146" t="s">
        <v>901</v>
      </c>
      <c r="G130" s="147" t="s">
        <v>732</v>
      </c>
      <c r="H130" s="148">
        <v>0.36</v>
      </c>
      <c r="I130" s="149">
        <v>32.0</v>
      </c>
      <c r="J130" s="149">
        <v>18.0</v>
      </c>
      <c r="K130" s="150">
        <f t="shared" si="1"/>
        <v>50</v>
      </c>
      <c r="L130" s="144"/>
      <c r="M130" s="149" t="s">
        <v>738</v>
      </c>
      <c r="N130" s="150"/>
      <c r="O130" s="144"/>
      <c r="P130" s="33"/>
      <c r="Q130" s="153"/>
    </row>
    <row r="131">
      <c r="A131" s="144" t="s">
        <v>215</v>
      </c>
      <c r="B131" s="145">
        <v>5.9080337E7</v>
      </c>
      <c r="C131" s="145">
        <v>5.9080805E7</v>
      </c>
      <c r="D131" s="144" t="s">
        <v>69</v>
      </c>
      <c r="E131" s="145">
        <v>-468.0</v>
      </c>
      <c r="F131" s="146" t="s">
        <v>902</v>
      </c>
      <c r="G131" s="147" t="s">
        <v>732</v>
      </c>
      <c r="H131" s="148">
        <v>0.472</v>
      </c>
      <c r="I131" s="149">
        <v>38.0</v>
      </c>
      <c r="J131" s="149">
        <v>34.0</v>
      </c>
      <c r="K131" s="150">
        <f t="shared" si="1"/>
        <v>72</v>
      </c>
      <c r="L131" s="144" t="s">
        <v>85</v>
      </c>
      <c r="M131" s="150"/>
      <c r="N131" s="150"/>
      <c r="O131" s="144"/>
      <c r="P131" s="33"/>
      <c r="Q131" s="153"/>
    </row>
    <row r="132">
      <c r="A132" s="144" t="s">
        <v>215</v>
      </c>
      <c r="B132" s="145">
        <v>6.0229729E7</v>
      </c>
      <c r="C132" s="145">
        <v>6.0229729E7</v>
      </c>
      <c r="D132" s="144" t="s">
        <v>68</v>
      </c>
      <c r="E132" s="145">
        <v>555.0</v>
      </c>
      <c r="F132" s="146" t="s">
        <v>903</v>
      </c>
      <c r="G132" s="147" t="s">
        <v>732</v>
      </c>
      <c r="H132" s="148">
        <v>0.333</v>
      </c>
      <c r="I132" s="149">
        <v>58.0</v>
      </c>
      <c r="J132" s="149">
        <v>29.0</v>
      </c>
      <c r="K132" s="150">
        <f t="shared" si="1"/>
        <v>87</v>
      </c>
      <c r="L132" s="144" t="s">
        <v>85</v>
      </c>
      <c r="M132" s="149" t="s">
        <v>768</v>
      </c>
      <c r="N132" s="150"/>
      <c r="O132" s="144"/>
      <c r="P132" s="33"/>
      <c r="Q132" s="153"/>
    </row>
    <row r="133">
      <c r="A133" s="144" t="s">
        <v>431</v>
      </c>
      <c r="B133" s="145">
        <v>3.3474498E7</v>
      </c>
      <c r="C133" s="145">
        <v>3.3474498E7</v>
      </c>
      <c r="D133" s="144" t="s">
        <v>68</v>
      </c>
      <c r="E133" s="145">
        <v>7676.0</v>
      </c>
      <c r="F133" s="146" t="s">
        <v>904</v>
      </c>
      <c r="G133" s="147" t="s">
        <v>732</v>
      </c>
      <c r="H133" s="148">
        <v>0.475</v>
      </c>
      <c r="I133" s="149">
        <v>21.0</v>
      </c>
      <c r="J133" s="149">
        <v>19.0</v>
      </c>
      <c r="K133" s="150">
        <f t="shared" si="1"/>
        <v>40</v>
      </c>
      <c r="L133" s="151" t="s">
        <v>905</v>
      </c>
      <c r="M133" s="149" t="s">
        <v>738</v>
      </c>
      <c r="N133" s="150"/>
      <c r="O133" s="144"/>
      <c r="P133" s="33"/>
      <c r="Q133" s="153"/>
    </row>
    <row r="134">
      <c r="A134" s="144" t="s">
        <v>431</v>
      </c>
      <c r="B134" s="145">
        <v>3.9463683E7</v>
      </c>
      <c r="C134" s="145">
        <v>4.0750348E7</v>
      </c>
      <c r="D134" s="144" t="s">
        <v>71</v>
      </c>
      <c r="E134" s="145">
        <v>1286665.0</v>
      </c>
      <c r="F134" s="146" t="s">
        <v>906</v>
      </c>
      <c r="G134" s="147" t="s">
        <v>732</v>
      </c>
      <c r="H134" s="148">
        <v>0.554</v>
      </c>
      <c r="I134" s="149">
        <v>54.0</v>
      </c>
      <c r="J134" s="149">
        <v>67.0</v>
      </c>
      <c r="K134" s="150">
        <f t="shared" si="1"/>
        <v>121</v>
      </c>
      <c r="L134" s="151" t="s">
        <v>907</v>
      </c>
      <c r="M134" s="149"/>
      <c r="N134" s="150"/>
      <c r="O134" s="144"/>
      <c r="P134" s="33"/>
      <c r="Q134" s="153"/>
    </row>
    <row r="135">
      <c r="A135" s="144" t="s">
        <v>431</v>
      </c>
      <c r="B135" s="145">
        <v>4.550079E7</v>
      </c>
      <c r="C135" s="145">
        <v>4.550079E7</v>
      </c>
      <c r="D135" s="144" t="s">
        <v>68</v>
      </c>
      <c r="E135" s="145">
        <v>2354.0</v>
      </c>
      <c r="F135" s="146" t="s">
        <v>908</v>
      </c>
      <c r="G135" s="147" t="s">
        <v>732</v>
      </c>
      <c r="H135" s="148">
        <v>0.273</v>
      </c>
      <c r="I135" s="149">
        <v>40.0</v>
      </c>
      <c r="J135" s="149">
        <v>15.0</v>
      </c>
      <c r="K135" s="150">
        <f t="shared" si="1"/>
        <v>55</v>
      </c>
      <c r="L135" s="151" t="s">
        <v>909</v>
      </c>
      <c r="M135" s="149" t="s">
        <v>738</v>
      </c>
      <c r="N135" s="150"/>
      <c r="O135" s="144"/>
      <c r="P135" s="33"/>
      <c r="Q135" s="153"/>
    </row>
    <row r="136">
      <c r="A136" s="144" t="s">
        <v>223</v>
      </c>
      <c r="B136" s="145">
        <v>2.0339402E7</v>
      </c>
      <c r="C136" s="145">
        <v>2.0339402E7</v>
      </c>
      <c r="D136" s="144" t="s">
        <v>68</v>
      </c>
      <c r="E136" s="145">
        <v>7880.0</v>
      </c>
      <c r="F136" s="146" t="s">
        <v>910</v>
      </c>
      <c r="G136" s="147" t="s">
        <v>732</v>
      </c>
      <c r="H136" s="148">
        <v>0.379</v>
      </c>
      <c r="I136" s="149">
        <v>36.0</v>
      </c>
      <c r="J136" s="149">
        <v>22.0</v>
      </c>
      <c r="K136" s="150">
        <f t="shared" si="1"/>
        <v>58</v>
      </c>
      <c r="L136" s="144"/>
      <c r="M136" s="149" t="s">
        <v>738</v>
      </c>
      <c r="N136" s="150"/>
      <c r="O136" s="144"/>
      <c r="P136" s="33"/>
      <c r="Q136" s="153"/>
    </row>
    <row r="137">
      <c r="A137" s="144" t="s">
        <v>223</v>
      </c>
      <c r="B137" s="145">
        <v>2.2906821E7</v>
      </c>
      <c r="C137" s="145">
        <v>2.2906821E7</v>
      </c>
      <c r="D137" s="144" t="s">
        <v>68</v>
      </c>
      <c r="E137" s="145">
        <v>5300.0</v>
      </c>
      <c r="F137" s="146" t="s">
        <v>911</v>
      </c>
      <c r="G137" s="147" t="s">
        <v>732</v>
      </c>
      <c r="H137" s="148">
        <v>0.223</v>
      </c>
      <c r="I137" s="149">
        <v>73.0</v>
      </c>
      <c r="J137" s="149">
        <v>21.0</v>
      </c>
      <c r="K137" s="150">
        <f t="shared" si="1"/>
        <v>94</v>
      </c>
      <c r="L137" s="144"/>
      <c r="M137" s="149" t="s">
        <v>738</v>
      </c>
      <c r="N137" s="150"/>
      <c r="O137" s="144"/>
      <c r="P137" s="33"/>
      <c r="Q137" s="153"/>
    </row>
    <row r="138">
      <c r="A138" s="144" t="s">
        <v>228</v>
      </c>
      <c r="B138" s="145">
        <v>127980.0</v>
      </c>
      <c r="C138" s="145">
        <v>129809.0</v>
      </c>
      <c r="D138" s="144" t="s">
        <v>69</v>
      </c>
      <c r="E138" s="145">
        <v>-1829.0</v>
      </c>
      <c r="F138" s="146" t="s">
        <v>912</v>
      </c>
      <c r="G138" s="147" t="s">
        <v>732</v>
      </c>
      <c r="H138" s="148">
        <v>0.267</v>
      </c>
      <c r="I138" s="149">
        <v>11.0</v>
      </c>
      <c r="J138" s="149">
        <v>4.0</v>
      </c>
      <c r="K138" s="150">
        <f t="shared" si="1"/>
        <v>15</v>
      </c>
      <c r="L138" s="144"/>
      <c r="M138" s="149" t="s">
        <v>738</v>
      </c>
      <c r="N138" s="150"/>
      <c r="O138" s="144"/>
      <c r="P138" s="33"/>
      <c r="Q138" s="153"/>
    </row>
    <row r="139">
      <c r="A139" s="144" t="s">
        <v>228</v>
      </c>
      <c r="B139" s="145">
        <v>224666.0</v>
      </c>
      <c r="C139" s="145">
        <v>224666.0</v>
      </c>
      <c r="D139" s="144" t="s">
        <v>68</v>
      </c>
      <c r="E139" s="145">
        <v>835.0</v>
      </c>
      <c r="F139" s="146" t="s">
        <v>913</v>
      </c>
      <c r="G139" s="147" t="s">
        <v>735</v>
      </c>
      <c r="H139" s="148">
        <v>1.0</v>
      </c>
      <c r="I139" s="149">
        <v>0.0</v>
      </c>
      <c r="J139" s="149">
        <v>14.0</v>
      </c>
      <c r="K139" s="150">
        <f t="shared" si="1"/>
        <v>14</v>
      </c>
      <c r="L139" s="144" t="s">
        <v>85</v>
      </c>
      <c r="M139" s="150"/>
      <c r="N139" s="150"/>
      <c r="O139" s="144"/>
      <c r="P139" s="33"/>
      <c r="Q139" s="153"/>
    </row>
    <row r="140">
      <c r="A140" s="144" t="s">
        <v>228</v>
      </c>
      <c r="B140" s="145">
        <v>230344.0</v>
      </c>
      <c r="C140" s="145">
        <v>231171.0</v>
      </c>
      <c r="D140" s="144" t="s">
        <v>69</v>
      </c>
      <c r="E140" s="145">
        <v>-827.0</v>
      </c>
      <c r="F140" s="146" t="s">
        <v>914</v>
      </c>
      <c r="G140" s="147" t="s">
        <v>735</v>
      </c>
      <c r="H140" s="148">
        <v>0.9</v>
      </c>
      <c r="I140" s="149">
        <v>2.0</v>
      </c>
      <c r="J140" s="149">
        <v>18.0</v>
      </c>
      <c r="K140" s="150">
        <f t="shared" si="1"/>
        <v>20</v>
      </c>
      <c r="L140" s="144"/>
      <c r="M140" s="149" t="s">
        <v>738</v>
      </c>
      <c r="N140" s="150"/>
      <c r="O140" s="144"/>
      <c r="P140" s="33"/>
      <c r="Q140" s="153"/>
    </row>
    <row r="141">
      <c r="A141" s="144" t="s">
        <v>228</v>
      </c>
      <c r="B141" s="145">
        <v>7.8269521E7</v>
      </c>
      <c r="C141" s="145">
        <v>7.8269521E7</v>
      </c>
      <c r="D141" s="144" t="s">
        <v>68</v>
      </c>
      <c r="E141" s="145">
        <v>3171.0</v>
      </c>
      <c r="F141" s="146" t="s">
        <v>915</v>
      </c>
      <c r="G141" s="147" t="s">
        <v>732</v>
      </c>
      <c r="H141" s="148">
        <v>0.455</v>
      </c>
      <c r="I141" s="149">
        <v>18.0</v>
      </c>
      <c r="J141" s="149">
        <v>15.0</v>
      </c>
      <c r="K141" s="150">
        <f t="shared" si="1"/>
        <v>33</v>
      </c>
      <c r="L141" s="144"/>
      <c r="M141" s="149" t="s">
        <v>738</v>
      </c>
      <c r="N141" s="150"/>
      <c r="O141" s="144"/>
      <c r="P141" s="33"/>
      <c r="Q141" s="153"/>
    </row>
    <row r="142">
      <c r="A142" s="144" t="s">
        <v>228</v>
      </c>
      <c r="B142" s="145">
        <v>9.0276317E7</v>
      </c>
      <c r="C142" s="145">
        <v>9.0276317E7</v>
      </c>
      <c r="D142" s="144" t="s">
        <v>68</v>
      </c>
      <c r="E142" s="145">
        <v>8693.0</v>
      </c>
      <c r="F142" s="146" t="s">
        <v>916</v>
      </c>
      <c r="G142" s="147" t="s">
        <v>735</v>
      </c>
      <c r="H142" s="148">
        <v>1.0</v>
      </c>
      <c r="I142" s="149">
        <v>0.0</v>
      </c>
      <c r="J142" s="149">
        <v>53.0</v>
      </c>
      <c r="K142" s="150">
        <f t="shared" si="1"/>
        <v>53</v>
      </c>
      <c r="L142" s="144"/>
      <c r="M142" s="149" t="s">
        <v>738</v>
      </c>
      <c r="N142" s="150"/>
      <c r="O142" s="144"/>
      <c r="P142" s="33"/>
      <c r="Q142" s="153"/>
    </row>
    <row r="143">
      <c r="A143" s="144" t="s">
        <v>228</v>
      </c>
      <c r="B143" s="145">
        <v>1.31096761E8</v>
      </c>
      <c r="C143" s="144" t="s">
        <v>917</v>
      </c>
      <c r="D143" s="144" t="s">
        <v>72</v>
      </c>
      <c r="E143" s="144" t="s">
        <v>379</v>
      </c>
      <c r="F143" s="146" t="s">
        <v>918</v>
      </c>
      <c r="G143" s="147" t="s">
        <v>732</v>
      </c>
      <c r="H143" s="148">
        <v>0.243</v>
      </c>
      <c r="I143" s="149">
        <v>28.0</v>
      </c>
      <c r="J143" s="149">
        <v>9.0</v>
      </c>
      <c r="K143" s="150">
        <f t="shared" si="1"/>
        <v>37</v>
      </c>
      <c r="L143" s="144"/>
      <c r="M143" s="149"/>
      <c r="N143" s="150"/>
      <c r="O143" s="144"/>
      <c r="P143" s="33"/>
      <c r="Q143" s="153"/>
    </row>
    <row r="144">
      <c r="A144" s="14" t="s">
        <v>82</v>
      </c>
      <c r="B144" s="14">
        <v>1.22913542E8</v>
      </c>
      <c r="C144" s="14">
        <v>1.22913542E8</v>
      </c>
      <c r="D144" s="14" t="s">
        <v>68</v>
      </c>
      <c r="E144" s="14">
        <v>339.0</v>
      </c>
      <c r="F144" s="2" t="s">
        <v>919</v>
      </c>
      <c r="G144" s="96" t="s">
        <v>732</v>
      </c>
      <c r="H144" s="154">
        <v>0.286</v>
      </c>
      <c r="I144" s="14">
        <v>10.0</v>
      </c>
      <c r="J144" s="14">
        <v>4.0</v>
      </c>
      <c r="K144" s="150">
        <f t="shared" si="1"/>
        <v>14</v>
      </c>
      <c r="L144" s="144" t="s">
        <v>920</v>
      </c>
      <c r="M144" s="149" t="s">
        <v>528</v>
      </c>
      <c r="N144" s="150"/>
      <c r="O144" s="7"/>
      <c r="P144" s="33"/>
      <c r="Q144" s="153"/>
    </row>
    <row r="145">
      <c r="A145" s="14" t="s">
        <v>82</v>
      </c>
      <c r="B145" s="14">
        <v>1.2438555E8</v>
      </c>
      <c r="C145" s="14">
        <v>1.2438555E8</v>
      </c>
      <c r="D145" s="14" t="s">
        <v>68</v>
      </c>
      <c r="E145" s="14">
        <v>340.0</v>
      </c>
      <c r="F145" s="2" t="s">
        <v>921</v>
      </c>
      <c r="G145" s="96" t="s">
        <v>732</v>
      </c>
      <c r="H145" s="154">
        <v>0.533</v>
      </c>
      <c r="I145" s="14">
        <v>7.0</v>
      </c>
      <c r="J145" s="14">
        <v>8.0</v>
      </c>
      <c r="K145" s="150">
        <f t="shared" si="1"/>
        <v>15</v>
      </c>
      <c r="L145" s="144" t="s">
        <v>920</v>
      </c>
      <c r="M145" s="149" t="s">
        <v>528</v>
      </c>
      <c r="N145" s="150"/>
      <c r="O145" s="7"/>
      <c r="P145" s="33"/>
      <c r="Q145" s="153"/>
    </row>
    <row r="146">
      <c r="A146" s="14" t="s">
        <v>82</v>
      </c>
      <c r="B146" s="14">
        <v>1.24805935E8</v>
      </c>
      <c r="C146" s="14">
        <v>1.24807465E8</v>
      </c>
      <c r="D146" s="14" t="s">
        <v>69</v>
      </c>
      <c r="E146" s="14">
        <v>-1530.0</v>
      </c>
      <c r="F146" s="2" t="s">
        <v>922</v>
      </c>
      <c r="G146" s="96" t="s">
        <v>732</v>
      </c>
      <c r="H146" s="154">
        <v>0.417</v>
      </c>
      <c r="I146" s="14">
        <v>7.0</v>
      </c>
      <c r="J146" s="14">
        <v>5.0</v>
      </c>
      <c r="K146" s="150">
        <f t="shared" si="1"/>
        <v>12</v>
      </c>
      <c r="L146" s="144" t="s">
        <v>920</v>
      </c>
      <c r="M146" s="149" t="s">
        <v>528</v>
      </c>
      <c r="N146" s="150"/>
      <c r="O146" s="7"/>
      <c r="P146" s="33"/>
      <c r="Q146" s="153"/>
    </row>
    <row r="147">
      <c r="A147" s="14" t="s">
        <v>428</v>
      </c>
      <c r="B147" s="14">
        <v>1012592.0</v>
      </c>
      <c r="C147" s="14">
        <v>1012740.0</v>
      </c>
      <c r="D147" s="14" t="s">
        <v>69</v>
      </c>
      <c r="E147" s="14">
        <v>-148.0</v>
      </c>
      <c r="F147" s="2" t="s">
        <v>923</v>
      </c>
      <c r="G147" s="96" t="s">
        <v>732</v>
      </c>
      <c r="H147" s="154">
        <v>0.597</v>
      </c>
      <c r="I147" s="14">
        <v>25.0</v>
      </c>
      <c r="J147" s="14">
        <v>37.0</v>
      </c>
      <c r="K147" s="150">
        <f t="shared" si="1"/>
        <v>62</v>
      </c>
      <c r="L147" s="144" t="s">
        <v>920</v>
      </c>
      <c r="M147" s="149" t="s">
        <v>528</v>
      </c>
      <c r="N147" s="150"/>
      <c r="O147" s="7"/>
      <c r="P147" s="33"/>
      <c r="Q147" s="153"/>
    </row>
    <row r="148">
      <c r="A148" s="14" t="s">
        <v>428</v>
      </c>
      <c r="B148" s="14">
        <v>1013150.0</v>
      </c>
      <c r="C148" s="14">
        <v>1013814.0</v>
      </c>
      <c r="D148" s="14" t="s">
        <v>69</v>
      </c>
      <c r="E148" s="14">
        <v>-664.0</v>
      </c>
      <c r="F148" s="2" t="s">
        <v>924</v>
      </c>
      <c r="G148" s="96" t="s">
        <v>735</v>
      </c>
      <c r="H148" s="154">
        <v>0.902</v>
      </c>
      <c r="I148" s="14">
        <v>6.0</v>
      </c>
      <c r="J148" s="14">
        <v>55.0</v>
      </c>
      <c r="K148" s="150">
        <f t="shared" si="1"/>
        <v>61</v>
      </c>
      <c r="L148" s="144" t="s">
        <v>920</v>
      </c>
      <c r="M148" s="149" t="s">
        <v>528</v>
      </c>
      <c r="N148" s="150"/>
      <c r="O148" s="7"/>
      <c r="P148" s="33"/>
      <c r="Q148" s="153"/>
    </row>
    <row r="149">
      <c r="A149" s="14" t="s">
        <v>428</v>
      </c>
      <c r="B149" s="14">
        <v>9.2316472E7</v>
      </c>
      <c r="C149" s="14">
        <v>9.2316472E7</v>
      </c>
      <c r="D149" s="14" t="s">
        <v>68</v>
      </c>
      <c r="E149" s="14">
        <v>681.0</v>
      </c>
      <c r="F149" s="2" t="s">
        <v>925</v>
      </c>
      <c r="G149" s="96" t="s">
        <v>732</v>
      </c>
      <c r="H149" s="154">
        <v>0.25</v>
      </c>
      <c r="I149" s="14">
        <v>15.0</v>
      </c>
      <c r="J149" s="14">
        <v>5.0</v>
      </c>
      <c r="K149" s="150">
        <f t="shared" si="1"/>
        <v>20</v>
      </c>
      <c r="L149" s="144" t="s">
        <v>920</v>
      </c>
      <c r="M149" s="149" t="s">
        <v>528</v>
      </c>
      <c r="N149" s="150"/>
      <c r="O149" s="7"/>
      <c r="P149" s="33"/>
      <c r="Q149" s="153"/>
    </row>
    <row r="150">
      <c r="A150" s="14" t="s">
        <v>428</v>
      </c>
      <c r="B150" s="14">
        <v>9.2335616E7</v>
      </c>
      <c r="C150" s="14">
        <v>9.2335954E7</v>
      </c>
      <c r="D150" s="14" t="s">
        <v>69</v>
      </c>
      <c r="E150" s="14">
        <v>-338.0</v>
      </c>
      <c r="F150" s="2" t="s">
        <v>926</v>
      </c>
      <c r="G150" s="96" t="s">
        <v>732</v>
      </c>
      <c r="H150" s="154">
        <v>0.353</v>
      </c>
      <c r="I150" s="14">
        <v>11.0</v>
      </c>
      <c r="J150" s="14">
        <v>6.0</v>
      </c>
      <c r="K150" s="150">
        <f t="shared" si="1"/>
        <v>17</v>
      </c>
      <c r="L150" s="144" t="s">
        <v>920</v>
      </c>
      <c r="M150" s="149" t="s">
        <v>528</v>
      </c>
      <c r="N150" s="150"/>
      <c r="O150" s="7"/>
      <c r="P150" s="33"/>
      <c r="Q150" s="153"/>
    </row>
    <row r="151">
      <c r="A151" s="14" t="s">
        <v>428</v>
      </c>
      <c r="B151" s="14">
        <v>1.27672128E8</v>
      </c>
      <c r="C151" s="14">
        <v>1.27672206E8</v>
      </c>
      <c r="D151" s="14" t="s">
        <v>69</v>
      </c>
      <c r="E151" s="14">
        <v>-78.0</v>
      </c>
      <c r="F151" s="2" t="s">
        <v>927</v>
      </c>
      <c r="G151" s="96" t="s">
        <v>732</v>
      </c>
      <c r="H151" s="154">
        <v>0.419</v>
      </c>
      <c r="I151" s="14">
        <v>36.0</v>
      </c>
      <c r="J151" s="14">
        <v>26.0</v>
      </c>
      <c r="K151" s="150">
        <f t="shared" si="1"/>
        <v>62</v>
      </c>
      <c r="L151" s="144" t="s">
        <v>920</v>
      </c>
      <c r="M151" s="149" t="s">
        <v>528</v>
      </c>
      <c r="N151" s="150"/>
      <c r="O151" s="7"/>
      <c r="P151" s="33"/>
      <c r="Q151" s="153"/>
    </row>
    <row r="152">
      <c r="A152" s="14" t="s">
        <v>91</v>
      </c>
      <c r="B152" s="14">
        <v>9.1545001E7</v>
      </c>
      <c r="C152" s="14">
        <v>9.1545001E7</v>
      </c>
      <c r="D152" s="14" t="s">
        <v>68</v>
      </c>
      <c r="E152" s="14">
        <v>3898.0</v>
      </c>
      <c r="F152" s="2" t="s">
        <v>928</v>
      </c>
      <c r="G152" s="96" t="s">
        <v>732</v>
      </c>
      <c r="H152" s="154">
        <v>0.519</v>
      </c>
      <c r="I152" s="14">
        <v>26.0</v>
      </c>
      <c r="J152" s="14">
        <v>28.0</v>
      </c>
      <c r="K152" s="150">
        <f t="shared" si="1"/>
        <v>54</v>
      </c>
      <c r="L152" s="144" t="s">
        <v>920</v>
      </c>
      <c r="M152" s="149" t="s">
        <v>528</v>
      </c>
      <c r="N152" s="150"/>
      <c r="O152" s="7"/>
      <c r="P152" s="33"/>
      <c r="Q152" s="153"/>
    </row>
    <row r="153">
      <c r="A153" s="14" t="s">
        <v>102</v>
      </c>
      <c r="B153" s="14">
        <v>4.9309028E7</v>
      </c>
      <c r="C153" s="14">
        <v>4.9309028E7</v>
      </c>
      <c r="D153" s="14" t="s">
        <v>68</v>
      </c>
      <c r="E153" s="14">
        <v>7167.0</v>
      </c>
      <c r="F153" s="2" t="s">
        <v>929</v>
      </c>
      <c r="G153" s="96" t="s">
        <v>732</v>
      </c>
      <c r="H153" s="154">
        <v>0.503</v>
      </c>
      <c r="I153" s="14">
        <v>85.0</v>
      </c>
      <c r="J153" s="14">
        <v>86.0</v>
      </c>
      <c r="K153" s="150">
        <f t="shared" si="1"/>
        <v>171</v>
      </c>
      <c r="L153" s="144" t="s">
        <v>920</v>
      </c>
      <c r="M153" s="149" t="s">
        <v>528</v>
      </c>
      <c r="N153" s="150"/>
      <c r="O153" s="7"/>
      <c r="P153" s="33"/>
      <c r="Q153" s="153"/>
    </row>
    <row r="154">
      <c r="A154" s="14" t="s">
        <v>109</v>
      </c>
      <c r="B154" s="14">
        <v>3.346333E7</v>
      </c>
      <c r="C154" s="14">
        <v>3.3463454E7</v>
      </c>
      <c r="D154" s="14" t="s">
        <v>69</v>
      </c>
      <c r="E154" s="14">
        <v>-124.0</v>
      </c>
      <c r="F154" s="2" t="s">
        <v>930</v>
      </c>
      <c r="G154" s="96" t="s">
        <v>732</v>
      </c>
      <c r="H154" s="154">
        <v>0.472</v>
      </c>
      <c r="I154" s="14">
        <v>47.0</v>
      </c>
      <c r="J154" s="14">
        <v>42.0</v>
      </c>
      <c r="K154" s="150">
        <f t="shared" si="1"/>
        <v>89</v>
      </c>
      <c r="L154" s="144" t="s">
        <v>920</v>
      </c>
      <c r="M154" s="149" t="s">
        <v>528</v>
      </c>
      <c r="N154" s="150"/>
      <c r="O154" s="7"/>
      <c r="P154" s="33"/>
      <c r="Q154" s="153"/>
    </row>
    <row r="155">
      <c r="A155" s="14" t="s">
        <v>109</v>
      </c>
      <c r="B155" s="14">
        <v>4.6896771E7</v>
      </c>
      <c r="C155" s="14">
        <v>4.6901542E7</v>
      </c>
      <c r="D155" s="14" t="s">
        <v>69</v>
      </c>
      <c r="E155" s="14">
        <v>-4771.0</v>
      </c>
      <c r="F155" s="2" t="s">
        <v>931</v>
      </c>
      <c r="G155" s="96" t="s">
        <v>732</v>
      </c>
      <c r="H155" s="154">
        <v>0.625</v>
      </c>
      <c r="I155" s="14">
        <v>6.0</v>
      </c>
      <c r="J155" s="14">
        <v>10.0</v>
      </c>
      <c r="K155" s="150">
        <f t="shared" si="1"/>
        <v>16</v>
      </c>
      <c r="L155" s="144" t="s">
        <v>920</v>
      </c>
      <c r="M155" s="149" t="s">
        <v>528</v>
      </c>
      <c r="N155" s="150"/>
      <c r="O155" s="7"/>
      <c r="P155" s="33"/>
      <c r="Q155" s="153"/>
    </row>
    <row r="156">
      <c r="A156" s="14" t="s">
        <v>109</v>
      </c>
      <c r="B156" s="14">
        <v>4.7075432E7</v>
      </c>
      <c r="C156" s="14">
        <v>4.7075605E7</v>
      </c>
      <c r="D156" s="14" t="s">
        <v>69</v>
      </c>
      <c r="E156" s="14">
        <v>-173.0</v>
      </c>
      <c r="F156" s="2" t="s">
        <v>932</v>
      </c>
      <c r="G156" s="96" t="s">
        <v>732</v>
      </c>
      <c r="H156" s="154">
        <v>0.25</v>
      </c>
      <c r="I156" s="14">
        <v>21.0</v>
      </c>
      <c r="J156" s="14">
        <v>7.0</v>
      </c>
      <c r="K156" s="150">
        <f t="shared" si="1"/>
        <v>28</v>
      </c>
      <c r="L156" s="144" t="s">
        <v>920</v>
      </c>
      <c r="M156" s="149" t="s">
        <v>528</v>
      </c>
      <c r="N156" s="150"/>
      <c r="O156" s="7"/>
      <c r="P156" s="33"/>
      <c r="Q156" s="153"/>
    </row>
    <row r="157">
      <c r="A157" s="14" t="s">
        <v>109</v>
      </c>
      <c r="B157" s="14">
        <v>4.7076402E7</v>
      </c>
      <c r="C157" s="14">
        <v>4.7076912E7</v>
      </c>
      <c r="D157" s="14" t="s">
        <v>69</v>
      </c>
      <c r="E157" s="14">
        <v>-510.0</v>
      </c>
      <c r="F157" s="2" t="s">
        <v>933</v>
      </c>
      <c r="G157" s="96" t="s">
        <v>732</v>
      </c>
      <c r="H157" s="154">
        <v>0.237</v>
      </c>
      <c r="I157" s="14">
        <v>29.0</v>
      </c>
      <c r="J157" s="14">
        <v>9.0</v>
      </c>
      <c r="K157" s="150">
        <f t="shared" si="1"/>
        <v>38</v>
      </c>
      <c r="L157" s="144" t="s">
        <v>920</v>
      </c>
      <c r="M157" s="149" t="s">
        <v>528</v>
      </c>
      <c r="N157" s="150"/>
      <c r="O157" s="7"/>
      <c r="P157" s="33"/>
      <c r="Q157" s="153"/>
    </row>
    <row r="158">
      <c r="A158" s="14" t="s">
        <v>159</v>
      </c>
      <c r="B158" s="14">
        <v>4.0386629E7</v>
      </c>
      <c r="C158" s="14">
        <v>4.0387649E7</v>
      </c>
      <c r="D158" s="14" t="s">
        <v>69</v>
      </c>
      <c r="E158" s="14">
        <v>-1020.0</v>
      </c>
      <c r="F158" s="2" t="s">
        <v>934</v>
      </c>
      <c r="G158" s="96" t="s">
        <v>732</v>
      </c>
      <c r="H158" s="154">
        <v>0.242</v>
      </c>
      <c r="I158" s="14">
        <v>25.0</v>
      </c>
      <c r="J158" s="14">
        <v>8.0</v>
      </c>
      <c r="K158" s="150">
        <f t="shared" si="1"/>
        <v>33</v>
      </c>
      <c r="L158" s="144" t="s">
        <v>920</v>
      </c>
      <c r="M158" s="149" t="s">
        <v>528</v>
      </c>
      <c r="N158" s="150"/>
      <c r="O158" s="7"/>
      <c r="P158" s="33"/>
      <c r="Q158" s="153"/>
    </row>
    <row r="159">
      <c r="A159" s="14" t="s">
        <v>159</v>
      </c>
      <c r="B159" s="14">
        <v>4.0634675E7</v>
      </c>
      <c r="C159" s="14">
        <v>4.0635014E7</v>
      </c>
      <c r="D159" s="14" t="s">
        <v>69</v>
      </c>
      <c r="E159" s="14">
        <v>-339.0</v>
      </c>
      <c r="F159" s="2" t="s">
        <v>935</v>
      </c>
      <c r="G159" s="96" t="s">
        <v>732</v>
      </c>
      <c r="H159" s="154">
        <v>0.45</v>
      </c>
      <c r="I159" s="14">
        <v>11.0</v>
      </c>
      <c r="J159" s="14">
        <v>9.0</v>
      </c>
      <c r="K159" s="150">
        <f t="shared" si="1"/>
        <v>20</v>
      </c>
      <c r="L159" s="144" t="s">
        <v>920</v>
      </c>
      <c r="M159" s="149" t="s">
        <v>528</v>
      </c>
      <c r="N159" s="150"/>
      <c r="O159" s="7"/>
      <c r="P159" s="33"/>
      <c r="Q159" s="153"/>
    </row>
    <row r="160">
      <c r="A160" s="14" t="s">
        <v>159</v>
      </c>
      <c r="B160" s="14">
        <v>4.0635757E7</v>
      </c>
      <c r="C160" s="14">
        <v>4.0637454E7</v>
      </c>
      <c r="D160" s="14" t="s">
        <v>69</v>
      </c>
      <c r="E160" s="14">
        <v>-1697.0</v>
      </c>
      <c r="F160" s="2" t="s">
        <v>936</v>
      </c>
      <c r="G160" s="96" t="s">
        <v>732</v>
      </c>
      <c r="H160" s="154">
        <v>0.25</v>
      </c>
      <c r="I160" s="14">
        <v>15.0</v>
      </c>
      <c r="J160" s="14">
        <v>5.0</v>
      </c>
      <c r="K160" s="150">
        <f t="shared" si="1"/>
        <v>20</v>
      </c>
      <c r="L160" s="144" t="s">
        <v>920</v>
      </c>
      <c r="M160" s="149" t="s">
        <v>528</v>
      </c>
      <c r="N160" s="150"/>
      <c r="O160" s="7"/>
      <c r="P160" s="33"/>
      <c r="Q160" s="153"/>
    </row>
    <row r="161">
      <c r="A161" s="14" t="s">
        <v>159</v>
      </c>
      <c r="B161" s="14">
        <v>4.0637687E7</v>
      </c>
      <c r="C161" s="14">
        <v>4.0639723E7</v>
      </c>
      <c r="D161" s="14" t="s">
        <v>69</v>
      </c>
      <c r="E161" s="14">
        <v>-2036.0</v>
      </c>
      <c r="F161" s="2" t="s">
        <v>937</v>
      </c>
      <c r="G161" s="96" t="s">
        <v>732</v>
      </c>
      <c r="H161" s="154">
        <v>0.35</v>
      </c>
      <c r="I161" s="14">
        <v>13.0</v>
      </c>
      <c r="J161" s="14">
        <v>7.0</v>
      </c>
      <c r="K161" s="150">
        <f t="shared" si="1"/>
        <v>20</v>
      </c>
      <c r="L161" s="144" t="s">
        <v>920</v>
      </c>
      <c r="M161" s="149" t="s">
        <v>528</v>
      </c>
      <c r="N161" s="150"/>
      <c r="O161" s="7"/>
      <c r="P161" s="33"/>
      <c r="Q161" s="153"/>
    </row>
    <row r="162">
      <c r="A162" s="14" t="s">
        <v>159</v>
      </c>
      <c r="B162" s="14">
        <v>4.1493335E7</v>
      </c>
      <c r="C162" s="14">
        <v>4.1493335E7</v>
      </c>
      <c r="D162" s="14" t="s">
        <v>68</v>
      </c>
      <c r="E162" s="14">
        <v>338.0</v>
      </c>
      <c r="F162" s="2" t="s">
        <v>938</v>
      </c>
      <c r="G162" s="96" t="s">
        <v>732</v>
      </c>
      <c r="H162" s="154">
        <v>0.263</v>
      </c>
      <c r="I162" s="14">
        <v>14.0</v>
      </c>
      <c r="J162" s="14">
        <v>5.0</v>
      </c>
      <c r="K162" s="150">
        <f t="shared" si="1"/>
        <v>19</v>
      </c>
      <c r="L162" s="144" t="s">
        <v>920</v>
      </c>
      <c r="M162" s="149" t="s">
        <v>528</v>
      </c>
      <c r="N162" s="150"/>
      <c r="O162" s="7"/>
      <c r="P162" s="33"/>
      <c r="Q162" s="153"/>
    </row>
    <row r="163">
      <c r="A163" s="14" t="s">
        <v>159</v>
      </c>
      <c r="B163" s="14">
        <v>4.149608E7</v>
      </c>
      <c r="C163" s="14">
        <v>4.1497541E7</v>
      </c>
      <c r="D163" s="14" t="s">
        <v>69</v>
      </c>
      <c r="E163" s="14">
        <v>-1461.0</v>
      </c>
      <c r="F163" s="2" t="s">
        <v>939</v>
      </c>
      <c r="G163" s="96" t="s">
        <v>732</v>
      </c>
      <c r="H163" s="154">
        <v>0.261</v>
      </c>
      <c r="I163" s="14">
        <v>17.0</v>
      </c>
      <c r="J163" s="14">
        <v>6.0</v>
      </c>
      <c r="K163" s="150">
        <f t="shared" si="1"/>
        <v>23</v>
      </c>
      <c r="L163" s="144" t="s">
        <v>920</v>
      </c>
      <c r="M163" s="149" t="s">
        <v>528</v>
      </c>
      <c r="N163" s="150"/>
      <c r="O163" s="7"/>
      <c r="P163" s="33"/>
      <c r="Q163" s="153"/>
    </row>
    <row r="164">
      <c r="A164" s="14" t="s">
        <v>175</v>
      </c>
      <c r="B164" s="14">
        <v>3.4816612E7</v>
      </c>
      <c r="C164" s="14">
        <v>3.4816612E7</v>
      </c>
      <c r="D164" s="14" t="s">
        <v>68</v>
      </c>
      <c r="E164" s="14">
        <v>337.0</v>
      </c>
      <c r="F164" s="2" t="s">
        <v>940</v>
      </c>
      <c r="G164" s="96" t="s">
        <v>732</v>
      </c>
      <c r="H164" s="154">
        <v>0.312</v>
      </c>
      <c r="I164" s="14">
        <v>11.0</v>
      </c>
      <c r="J164" s="14">
        <v>5.0</v>
      </c>
      <c r="K164" s="150">
        <f t="shared" si="1"/>
        <v>16</v>
      </c>
      <c r="L164" s="144" t="s">
        <v>920</v>
      </c>
      <c r="M164" s="149" t="s">
        <v>528</v>
      </c>
      <c r="N164" s="150"/>
      <c r="O164" s="7"/>
      <c r="P164" s="33"/>
      <c r="Q164" s="153"/>
    </row>
    <row r="165">
      <c r="A165" s="14" t="s">
        <v>429</v>
      </c>
      <c r="B165" s="14">
        <v>1.7393574E7</v>
      </c>
      <c r="C165" s="14">
        <v>1.7394255E7</v>
      </c>
      <c r="D165" s="14" t="s">
        <v>69</v>
      </c>
      <c r="E165" s="14">
        <v>-681.0</v>
      </c>
      <c r="F165" s="2" t="s">
        <v>941</v>
      </c>
      <c r="G165" s="96" t="s">
        <v>732</v>
      </c>
      <c r="H165" s="154">
        <v>0.5</v>
      </c>
      <c r="I165" s="14">
        <v>6.0</v>
      </c>
      <c r="J165" s="14">
        <v>6.0</v>
      </c>
      <c r="K165" s="150">
        <f t="shared" si="1"/>
        <v>12</v>
      </c>
      <c r="L165" s="144" t="s">
        <v>920</v>
      </c>
      <c r="M165" s="149" t="s">
        <v>528</v>
      </c>
      <c r="N165" s="150"/>
      <c r="O165" s="7"/>
      <c r="P165" s="33"/>
      <c r="Q165" s="153"/>
    </row>
    <row r="166">
      <c r="A166" s="14" t="s">
        <v>429</v>
      </c>
      <c r="B166" s="14">
        <v>1.7880854E7</v>
      </c>
      <c r="C166" s="14">
        <v>1.7882728E7</v>
      </c>
      <c r="D166" s="14" t="s">
        <v>69</v>
      </c>
      <c r="E166" s="14">
        <v>-1874.0</v>
      </c>
      <c r="F166" s="2" t="s">
        <v>942</v>
      </c>
      <c r="G166" s="96" t="s">
        <v>732</v>
      </c>
      <c r="H166" s="154">
        <v>0.545</v>
      </c>
      <c r="I166" s="14">
        <v>5.0</v>
      </c>
      <c r="J166" s="14">
        <v>6.0</v>
      </c>
      <c r="K166" s="150">
        <f t="shared" si="1"/>
        <v>11</v>
      </c>
      <c r="L166" s="144" t="s">
        <v>920</v>
      </c>
      <c r="M166" s="149" t="s">
        <v>528</v>
      </c>
      <c r="N166" s="150"/>
      <c r="O166" s="7"/>
      <c r="P166" s="33"/>
      <c r="Q166" s="153"/>
    </row>
    <row r="167">
      <c r="A167" s="14" t="s">
        <v>429</v>
      </c>
      <c r="B167" s="14">
        <v>1.7881956E7</v>
      </c>
      <c r="C167" s="14">
        <v>1.7882637E7</v>
      </c>
      <c r="D167" s="14" t="s">
        <v>69</v>
      </c>
      <c r="E167" s="14">
        <v>-681.0</v>
      </c>
      <c r="F167" s="2" t="s">
        <v>943</v>
      </c>
      <c r="G167" s="96" t="s">
        <v>732</v>
      </c>
      <c r="H167" s="154">
        <v>0.364</v>
      </c>
      <c r="I167" s="14">
        <v>7.0</v>
      </c>
      <c r="J167" s="14">
        <v>4.0</v>
      </c>
      <c r="K167" s="150">
        <f t="shared" si="1"/>
        <v>11</v>
      </c>
      <c r="L167" s="144" t="s">
        <v>920</v>
      </c>
      <c r="M167" s="149" t="s">
        <v>528</v>
      </c>
      <c r="N167" s="150"/>
      <c r="O167" s="7"/>
      <c r="P167" s="33"/>
      <c r="Q167" s="153"/>
    </row>
    <row r="168">
      <c r="A168" s="14" t="s">
        <v>429</v>
      </c>
      <c r="B168" s="14">
        <v>1.7913081E7</v>
      </c>
      <c r="C168" s="14">
        <v>1.7914772E7</v>
      </c>
      <c r="D168" s="14" t="s">
        <v>69</v>
      </c>
      <c r="E168" s="14">
        <v>-1691.0</v>
      </c>
      <c r="F168" s="2" t="s">
        <v>944</v>
      </c>
      <c r="G168" s="96" t="s">
        <v>732</v>
      </c>
      <c r="H168" s="154">
        <v>0.308</v>
      </c>
      <c r="I168" s="14">
        <v>9.0</v>
      </c>
      <c r="J168" s="14">
        <v>4.0</v>
      </c>
      <c r="K168" s="150">
        <f t="shared" si="1"/>
        <v>13</v>
      </c>
      <c r="L168" s="144" t="s">
        <v>920</v>
      </c>
      <c r="M168" s="149" t="s">
        <v>528</v>
      </c>
      <c r="N168" s="150"/>
      <c r="O168" s="7"/>
      <c r="P168" s="33"/>
      <c r="Q168" s="153"/>
    </row>
    <row r="169">
      <c r="A169" s="14" t="s">
        <v>429</v>
      </c>
      <c r="B169" s="14">
        <v>6.307489E7</v>
      </c>
      <c r="C169" s="14" t="s">
        <v>945</v>
      </c>
      <c r="D169" s="14" t="s">
        <v>72</v>
      </c>
      <c r="E169" s="14" t="s">
        <v>379</v>
      </c>
      <c r="F169" s="2" t="s">
        <v>946</v>
      </c>
      <c r="G169" s="96" t="s">
        <v>735</v>
      </c>
      <c r="H169" s="154">
        <v>1.0</v>
      </c>
      <c r="I169" s="14">
        <v>0.0</v>
      </c>
      <c r="J169" s="14">
        <v>75.0</v>
      </c>
      <c r="K169" s="150">
        <f t="shared" si="1"/>
        <v>75</v>
      </c>
      <c r="L169" s="144" t="s">
        <v>920</v>
      </c>
      <c r="M169" s="149" t="s">
        <v>528</v>
      </c>
      <c r="N169" s="150"/>
      <c r="O169" s="7"/>
      <c r="P169" s="33"/>
      <c r="Q169" s="153"/>
    </row>
    <row r="170">
      <c r="A170" s="14" t="s">
        <v>187</v>
      </c>
      <c r="B170" s="14">
        <v>1.8461237E7</v>
      </c>
      <c r="C170" s="14">
        <v>1.8461746E7</v>
      </c>
      <c r="D170" s="14" t="s">
        <v>69</v>
      </c>
      <c r="E170" s="14">
        <v>-509.0</v>
      </c>
      <c r="F170" s="2" t="s">
        <v>947</v>
      </c>
      <c r="G170" s="96" t="s">
        <v>732</v>
      </c>
      <c r="H170" s="154">
        <v>0.364</v>
      </c>
      <c r="I170" s="14">
        <v>7.0</v>
      </c>
      <c r="J170" s="14">
        <v>4.0</v>
      </c>
      <c r="K170" s="150">
        <f t="shared" si="1"/>
        <v>11</v>
      </c>
      <c r="L170" s="144" t="s">
        <v>920</v>
      </c>
      <c r="M170" s="149" t="s">
        <v>528</v>
      </c>
      <c r="N170" s="150"/>
      <c r="O170" s="7"/>
      <c r="P170" s="33"/>
      <c r="Q170" s="153"/>
    </row>
    <row r="171">
      <c r="A171" s="14" t="s">
        <v>430</v>
      </c>
      <c r="B171" s="14">
        <v>2.3017506E7</v>
      </c>
      <c r="C171" s="14">
        <v>2.3017677E7</v>
      </c>
      <c r="D171" s="14" t="s">
        <v>69</v>
      </c>
      <c r="E171" s="14">
        <v>-171.0</v>
      </c>
      <c r="F171" s="2" t="s">
        <v>948</v>
      </c>
      <c r="G171" s="96" t="s">
        <v>732</v>
      </c>
      <c r="H171" s="154">
        <v>0.615</v>
      </c>
      <c r="I171" s="14">
        <v>5.0</v>
      </c>
      <c r="J171" s="14">
        <v>8.0</v>
      </c>
      <c r="K171" s="150">
        <f t="shared" si="1"/>
        <v>13</v>
      </c>
      <c r="L171" s="144" t="s">
        <v>920</v>
      </c>
      <c r="M171" s="149" t="s">
        <v>528</v>
      </c>
      <c r="N171" s="150"/>
      <c r="O171" s="7"/>
      <c r="P171" s="33"/>
      <c r="Q171" s="153"/>
    </row>
    <row r="172">
      <c r="A172" s="14" t="s">
        <v>202</v>
      </c>
      <c r="B172" s="14">
        <v>1.5838364E7</v>
      </c>
      <c r="C172" s="14">
        <v>1.5838705E7</v>
      </c>
      <c r="D172" s="14" t="s">
        <v>69</v>
      </c>
      <c r="E172" s="14">
        <v>-341.0</v>
      </c>
      <c r="F172" s="2" t="s">
        <v>949</v>
      </c>
      <c r="G172" s="96" t="s">
        <v>732</v>
      </c>
      <c r="H172" s="154">
        <v>0.294</v>
      </c>
      <c r="I172" s="14">
        <v>12.0</v>
      </c>
      <c r="J172" s="14">
        <v>5.0</v>
      </c>
      <c r="K172" s="150">
        <f t="shared" si="1"/>
        <v>17</v>
      </c>
      <c r="L172" s="144" t="s">
        <v>920</v>
      </c>
      <c r="M172" s="149" t="s">
        <v>528</v>
      </c>
      <c r="N172" s="150"/>
      <c r="O172" s="7"/>
      <c r="P172" s="33"/>
      <c r="Q172" s="153"/>
    </row>
    <row r="173">
      <c r="A173" s="14" t="s">
        <v>202</v>
      </c>
      <c r="B173" s="14">
        <v>1.6479973E7</v>
      </c>
      <c r="C173" s="14">
        <v>1.6480314E7</v>
      </c>
      <c r="D173" s="14" t="s">
        <v>69</v>
      </c>
      <c r="E173" s="14">
        <v>-341.0</v>
      </c>
      <c r="F173" s="2" t="s">
        <v>950</v>
      </c>
      <c r="G173" s="96" t="s">
        <v>732</v>
      </c>
      <c r="H173" s="154">
        <v>0.385</v>
      </c>
      <c r="I173" s="14">
        <v>8.0</v>
      </c>
      <c r="J173" s="14">
        <v>5.0</v>
      </c>
      <c r="K173" s="150">
        <f t="shared" si="1"/>
        <v>13</v>
      </c>
      <c r="L173" s="144" t="s">
        <v>920</v>
      </c>
      <c r="M173" s="149" t="s">
        <v>528</v>
      </c>
      <c r="N173" s="150"/>
      <c r="O173" s="7"/>
      <c r="P173" s="33"/>
      <c r="Q173" s="153"/>
    </row>
    <row r="174">
      <c r="A174" s="14" t="s">
        <v>202</v>
      </c>
      <c r="B174" s="14">
        <v>1.6484199E7</v>
      </c>
      <c r="C174" s="14">
        <v>1.6484199E7</v>
      </c>
      <c r="D174" s="14" t="s">
        <v>68</v>
      </c>
      <c r="E174" s="14">
        <v>342.0</v>
      </c>
      <c r="F174" s="2" t="s">
        <v>951</v>
      </c>
      <c r="G174" s="96" t="s">
        <v>732</v>
      </c>
      <c r="H174" s="154">
        <v>0.25</v>
      </c>
      <c r="I174" s="14">
        <v>12.0</v>
      </c>
      <c r="J174" s="14">
        <v>4.0</v>
      </c>
      <c r="K174" s="150">
        <f t="shared" si="1"/>
        <v>16</v>
      </c>
      <c r="L174" s="144" t="s">
        <v>920</v>
      </c>
      <c r="M174" s="149" t="s">
        <v>528</v>
      </c>
      <c r="N174" s="150"/>
      <c r="O174" s="7"/>
      <c r="P174" s="33"/>
      <c r="Q174" s="153"/>
    </row>
    <row r="175">
      <c r="A175" s="14" t="s">
        <v>202</v>
      </c>
      <c r="B175" s="14">
        <v>1.6854679E7</v>
      </c>
      <c r="C175" s="14">
        <v>1.6854679E7</v>
      </c>
      <c r="D175" s="14" t="s">
        <v>68</v>
      </c>
      <c r="E175" s="14">
        <v>325.0</v>
      </c>
      <c r="F175" s="2" t="s">
        <v>952</v>
      </c>
      <c r="G175" s="96" t="s">
        <v>732</v>
      </c>
      <c r="H175" s="154">
        <v>0.278</v>
      </c>
      <c r="I175" s="14">
        <v>13.0</v>
      </c>
      <c r="J175" s="14">
        <v>5.0</v>
      </c>
      <c r="K175" s="150">
        <f t="shared" si="1"/>
        <v>18</v>
      </c>
      <c r="L175" s="144" t="s">
        <v>920</v>
      </c>
      <c r="M175" s="149" t="s">
        <v>528</v>
      </c>
      <c r="N175" s="150"/>
      <c r="O175" s="7"/>
      <c r="P175" s="33"/>
      <c r="Q175" s="153"/>
    </row>
    <row r="176">
      <c r="A176" s="14" t="s">
        <v>202</v>
      </c>
      <c r="B176" s="14">
        <v>2.0676965E7</v>
      </c>
      <c r="C176" s="14">
        <v>2.0677132E7</v>
      </c>
      <c r="D176" s="14" t="s">
        <v>69</v>
      </c>
      <c r="E176" s="14">
        <v>-167.0</v>
      </c>
      <c r="F176" s="2" t="s">
        <v>953</v>
      </c>
      <c r="G176" s="96" t="s">
        <v>732</v>
      </c>
      <c r="H176" s="154">
        <v>0.438</v>
      </c>
      <c r="I176" s="14">
        <v>9.0</v>
      </c>
      <c r="J176" s="14">
        <v>7.0</v>
      </c>
      <c r="K176" s="150">
        <f t="shared" si="1"/>
        <v>16</v>
      </c>
      <c r="L176" s="144" t="s">
        <v>920</v>
      </c>
      <c r="M176" s="149" t="s">
        <v>528</v>
      </c>
      <c r="N176" s="150"/>
      <c r="O176" s="7"/>
      <c r="P176" s="33"/>
      <c r="Q176" s="153"/>
    </row>
    <row r="177">
      <c r="A177" s="14" t="s">
        <v>202</v>
      </c>
      <c r="B177" s="14">
        <v>2.0912873E7</v>
      </c>
      <c r="C177" s="14">
        <v>2.0913044E7</v>
      </c>
      <c r="D177" s="14" t="s">
        <v>69</v>
      </c>
      <c r="E177" s="14">
        <v>-171.0</v>
      </c>
      <c r="F177" s="2" t="s">
        <v>954</v>
      </c>
      <c r="G177" s="96" t="s">
        <v>732</v>
      </c>
      <c r="H177" s="154">
        <v>0.667</v>
      </c>
      <c r="I177" s="14">
        <v>4.0</v>
      </c>
      <c r="J177" s="14">
        <v>8.0</v>
      </c>
      <c r="K177" s="150">
        <f t="shared" si="1"/>
        <v>12</v>
      </c>
      <c r="L177" s="144" t="s">
        <v>920</v>
      </c>
      <c r="M177" s="149" t="s">
        <v>528</v>
      </c>
      <c r="N177" s="150"/>
      <c r="O177" s="7"/>
      <c r="P177" s="33"/>
      <c r="Q177" s="153"/>
    </row>
    <row r="178">
      <c r="A178" s="14" t="s">
        <v>202</v>
      </c>
      <c r="B178" s="14">
        <v>2.0914398E7</v>
      </c>
      <c r="C178" s="14">
        <v>2.0914567E7</v>
      </c>
      <c r="D178" s="14" t="s">
        <v>69</v>
      </c>
      <c r="E178" s="14">
        <v>-169.0</v>
      </c>
      <c r="F178" s="2" t="s">
        <v>955</v>
      </c>
      <c r="G178" s="96" t="s">
        <v>732</v>
      </c>
      <c r="H178" s="154">
        <v>0.529</v>
      </c>
      <c r="I178" s="14">
        <v>8.0</v>
      </c>
      <c r="J178" s="14">
        <v>9.0</v>
      </c>
      <c r="K178" s="150">
        <f t="shared" si="1"/>
        <v>17</v>
      </c>
      <c r="L178" s="144" t="s">
        <v>920</v>
      </c>
      <c r="M178" s="149" t="s">
        <v>528</v>
      </c>
      <c r="N178" s="150"/>
      <c r="O178" s="7"/>
      <c r="P178" s="33"/>
      <c r="Q178" s="153"/>
    </row>
    <row r="179">
      <c r="A179" s="14" t="s">
        <v>202</v>
      </c>
      <c r="B179" s="14">
        <v>2.0915923E7</v>
      </c>
      <c r="C179" s="14">
        <v>2.0916093E7</v>
      </c>
      <c r="D179" s="14" t="s">
        <v>69</v>
      </c>
      <c r="E179" s="14">
        <v>-170.0</v>
      </c>
      <c r="F179" s="2" t="s">
        <v>956</v>
      </c>
      <c r="G179" s="96" t="s">
        <v>732</v>
      </c>
      <c r="H179" s="154">
        <v>0.3</v>
      </c>
      <c r="I179" s="14">
        <v>14.0</v>
      </c>
      <c r="J179" s="14">
        <v>6.0</v>
      </c>
      <c r="K179" s="150">
        <f t="shared" si="1"/>
        <v>20</v>
      </c>
      <c r="L179" s="144" t="s">
        <v>920</v>
      </c>
      <c r="M179" s="149" t="s">
        <v>528</v>
      </c>
      <c r="N179" s="150"/>
      <c r="O179" s="7"/>
      <c r="P179" s="33"/>
      <c r="Q179" s="153"/>
    </row>
    <row r="180">
      <c r="A180" s="14" t="s">
        <v>215</v>
      </c>
      <c r="B180" s="14">
        <v>2.6169111E7</v>
      </c>
      <c r="C180" s="14" t="s">
        <v>957</v>
      </c>
      <c r="D180" s="14" t="s">
        <v>72</v>
      </c>
      <c r="E180" s="14" t="s">
        <v>379</v>
      </c>
      <c r="F180" s="2" t="s">
        <v>958</v>
      </c>
      <c r="G180" s="96" t="s">
        <v>732</v>
      </c>
      <c r="H180" s="154">
        <v>0.228</v>
      </c>
      <c r="I180" s="14">
        <v>71.0</v>
      </c>
      <c r="J180" s="14">
        <v>21.0</v>
      </c>
      <c r="K180" s="150">
        <f t="shared" si="1"/>
        <v>92</v>
      </c>
      <c r="L180" s="144" t="s">
        <v>920</v>
      </c>
      <c r="M180" s="149" t="s">
        <v>528</v>
      </c>
      <c r="N180" s="150"/>
      <c r="O180" s="7"/>
      <c r="P180" s="33"/>
      <c r="Q180" s="153"/>
    </row>
    <row r="181">
      <c r="A181" s="14" t="s">
        <v>215</v>
      </c>
      <c r="B181" s="14">
        <v>2.6509895E7</v>
      </c>
      <c r="C181" s="14">
        <v>2.6510066E7</v>
      </c>
      <c r="D181" s="14" t="s">
        <v>69</v>
      </c>
      <c r="E181" s="14">
        <v>-171.0</v>
      </c>
      <c r="F181" s="2" t="s">
        <v>959</v>
      </c>
      <c r="G181" s="96" t="s">
        <v>732</v>
      </c>
      <c r="H181" s="154">
        <v>0.583</v>
      </c>
      <c r="I181" s="14">
        <v>5.0</v>
      </c>
      <c r="J181" s="14">
        <v>7.0</v>
      </c>
      <c r="K181" s="150">
        <f t="shared" si="1"/>
        <v>12</v>
      </c>
      <c r="L181" s="144" t="s">
        <v>920</v>
      </c>
      <c r="M181" s="149" t="s">
        <v>528</v>
      </c>
      <c r="N181" s="150"/>
      <c r="O181" s="7"/>
      <c r="P181" s="33"/>
      <c r="Q181" s="153"/>
    </row>
    <row r="182">
      <c r="A182" s="14" t="s">
        <v>215</v>
      </c>
      <c r="B182" s="14">
        <v>2.6516979E7</v>
      </c>
      <c r="C182" s="14">
        <v>2.6516979E7</v>
      </c>
      <c r="D182" s="14" t="s">
        <v>68</v>
      </c>
      <c r="E182" s="14">
        <v>169.0</v>
      </c>
      <c r="F182" s="2" t="s">
        <v>960</v>
      </c>
      <c r="G182" s="96" t="s">
        <v>732</v>
      </c>
      <c r="H182" s="154">
        <v>0.267</v>
      </c>
      <c r="I182" s="14">
        <v>11.0</v>
      </c>
      <c r="J182" s="14">
        <v>4.0</v>
      </c>
      <c r="K182" s="150">
        <f t="shared" si="1"/>
        <v>15</v>
      </c>
      <c r="L182" s="144" t="s">
        <v>920</v>
      </c>
      <c r="M182" s="149" t="s">
        <v>528</v>
      </c>
      <c r="N182" s="150"/>
      <c r="O182" s="7"/>
      <c r="P182" s="33"/>
      <c r="Q182" s="153"/>
    </row>
    <row r="183">
      <c r="A183" s="14" t="s">
        <v>215</v>
      </c>
      <c r="B183" s="14">
        <v>2.6520588E7</v>
      </c>
      <c r="C183" s="14">
        <v>2.6520841E7</v>
      </c>
      <c r="D183" s="14" t="s">
        <v>69</v>
      </c>
      <c r="E183" s="14">
        <v>-253.0</v>
      </c>
      <c r="F183" s="2" t="s">
        <v>961</v>
      </c>
      <c r="G183" s="96" t="s">
        <v>732</v>
      </c>
      <c r="H183" s="154">
        <v>0.233</v>
      </c>
      <c r="I183" s="14">
        <v>23.0</v>
      </c>
      <c r="J183" s="14">
        <v>7.0</v>
      </c>
      <c r="K183" s="150">
        <f t="shared" si="1"/>
        <v>30</v>
      </c>
      <c r="L183" s="144" t="s">
        <v>920</v>
      </c>
      <c r="M183" s="149" t="s">
        <v>528</v>
      </c>
      <c r="N183" s="150"/>
      <c r="O183" s="7"/>
      <c r="P183" s="33"/>
      <c r="Q183" s="153"/>
    </row>
    <row r="184">
      <c r="A184" s="14" t="s">
        <v>215</v>
      </c>
      <c r="B184" s="14">
        <v>2.6521837E7</v>
      </c>
      <c r="C184" s="14">
        <v>2.6522176E7</v>
      </c>
      <c r="D184" s="14" t="s">
        <v>69</v>
      </c>
      <c r="E184" s="14">
        <v>-339.0</v>
      </c>
      <c r="F184" s="2" t="s">
        <v>962</v>
      </c>
      <c r="G184" s="96" t="s">
        <v>732</v>
      </c>
      <c r="H184" s="154">
        <v>0.25</v>
      </c>
      <c r="I184" s="14">
        <v>27.0</v>
      </c>
      <c r="J184" s="14">
        <v>9.0</v>
      </c>
      <c r="K184" s="150">
        <f t="shared" si="1"/>
        <v>36</v>
      </c>
      <c r="L184" s="144" t="s">
        <v>920</v>
      </c>
      <c r="M184" s="149" t="s">
        <v>528</v>
      </c>
      <c r="N184" s="150"/>
      <c r="O184" s="7"/>
      <c r="P184" s="33"/>
      <c r="Q184" s="153"/>
    </row>
    <row r="185">
      <c r="A185" s="14" t="s">
        <v>215</v>
      </c>
      <c r="B185" s="14">
        <v>2.6522703E7</v>
      </c>
      <c r="C185" s="14">
        <v>2.6522703E7</v>
      </c>
      <c r="D185" s="14" t="s">
        <v>68</v>
      </c>
      <c r="E185" s="14">
        <v>336.0</v>
      </c>
      <c r="F185" s="2" t="s">
        <v>963</v>
      </c>
      <c r="G185" s="96" t="s">
        <v>732</v>
      </c>
      <c r="H185" s="154">
        <v>0.25</v>
      </c>
      <c r="I185" s="14">
        <v>27.0</v>
      </c>
      <c r="J185" s="14">
        <v>9.0</v>
      </c>
      <c r="K185" s="150">
        <f t="shared" si="1"/>
        <v>36</v>
      </c>
      <c r="L185" s="144" t="s">
        <v>920</v>
      </c>
      <c r="M185" s="149" t="s">
        <v>528</v>
      </c>
      <c r="N185" s="150"/>
      <c r="O185" s="7"/>
      <c r="P185" s="33"/>
      <c r="Q185" s="153"/>
    </row>
    <row r="186">
      <c r="A186" s="14" t="s">
        <v>215</v>
      </c>
      <c r="B186" s="14">
        <v>2.6524399E7</v>
      </c>
      <c r="C186" s="14">
        <v>2.6524738E7</v>
      </c>
      <c r="D186" s="14" t="s">
        <v>69</v>
      </c>
      <c r="E186" s="14">
        <v>-339.0</v>
      </c>
      <c r="F186" s="2" t="s">
        <v>964</v>
      </c>
      <c r="G186" s="96" t="s">
        <v>732</v>
      </c>
      <c r="H186" s="154">
        <v>0.487</v>
      </c>
      <c r="I186" s="14">
        <v>20.0</v>
      </c>
      <c r="J186" s="14">
        <v>19.0</v>
      </c>
      <c r="K186" s="150">
        <f t="shared" si="1"/>
        <v>39</v>
      </c>
      <c r="L186" s="144" t="s">
        <v>920</v>
      </c>
      <c r="M186" s="149" t="s">
        <v>528</v>
      </c>
      <c r="N186" s="150"/>
      <c r="O186" s="7"/>
      <c r="P186" s="33"/>
      <c r="Q186" s="153"/>
    </row>
    <row r="187">
      <c r="A187" s="14" t="s">
        <v>215</v>
      </c>
      <c r="B187" s="14">
        <v>2.6526884E7</v>
      </c>
      <c r="C187" s="14">
        <v>2.6527225E7</v>
      </c>
      <c r="D187" s="14" t="s">
        <v>69</v>
      </c>
      <c r="E187" s="14">
        <v>-341.0</v>
      </c>
      <c r="F187" s="2" t="s">
        <v>965</v>
      </c>
      <c r="G187" s="96" t="s">
        <v>732</v>
      </c>
      <c r="H187" s="154">
        <v>0.385</v>
      </c>
      <c r="I187" s="14">
        <v>24.0</v>
      </c>
      <c r="J187" s="14">
        <v>15.0</v>
      </c>
      <c r="K187" s="150">
        <f t="shared" si="1"/>
        <v>39</v>
      </c>
      <c r="L187" s="144" t="s">
        <v>920</v>
      </c>
      <c r="M187" s="149" t="s">
        <v>528</v>
      </c>
      <c r="N187" s="150"/>
      <c r="O187" s="7"/>
      <c r="P187" s="33"/>
      <c r="Q187" s="153"/>
    </row>
    <row r="188">
      <c r="A188" s="14" t="s">
        <v>215</v>
      </c>
      <c r="B188" s="14">
        <v>2.6529022E7</v>
      </c>
      <c r="C188" s="14">
        <v>2.6529192E7</v>
      </c>
      <c r="D188" s="14" t="s">
        <v>69</v>
      </c>
      <c r="E188" s="14">
        <v>-170.0</v>
      </c>
      <c r="F188" s="2" t="s">
        <v>966</v>
      </c>
      <c r="G188" s="96" t="s">
        <v>732</v>
      </c>
      <c r="H188" s="154">
        <v>0.293</v>
      </c>
      <c r="I188" s="14">
        <v>29.0</v>
      </c>
      <c r="J188" s="14">
        <v>12.0</v>
      </c>
      <c r="K188" s="150">
        <f t="shared" si="1"/>
        <v>41</v>
      </c>
      <c r="L188" s="144" t="s">
        <v>920</v>
      </c>
      <c r="M188" s="149" t="s">
        <v>528</v>
      </c>
      <c r="N188" s="150"/>
      <c r="O188" s="7"/>
      <c r="P188" s="33"/>
      <c r="Q188" s="153"/>
    </row>
    <row r="189">
      <c r="A189" s="14" t="s">
        <v>215</v>
      </c>
      <c r="B189" s="14">
        <v>2.6537061E7</v>
      </c>
      <c r="C189" s="14">
        <v>2.6537229E7</v>
      </c>
      <c r="D189" s="14" t="s">
        <v>69</v>
      </c>
      <c r="E189" s="14">
        <v>-168.0</v>
      </c>
      <c r="F189" s="2" t="s">
        <v>967</v>
      </c>
      <c r="G189" s="96" t="s">
        <v>732</v>
      </c>
      <c r="H189" s="154">
        <v>0.24</v>
      </c>
      <c r="I189" s="14">
        <v>19.0</v>
      </c>
      <c r="J189" s="14">
        <v>6.0</v>
      </c>
      <c r="K189" s="150">
        <f t="shared" si="1"/>
        <v>25</v>
      </c>
      <c r="L189" s="144" t="s">
        <v>920</v>
      </c>
      <c r="M189" s="149" t="s">
        <v>528</v>
      </c>
      <c r="N189" s="150"/>
      <c r="O189" s="7"/>
      <c r="P189" s="33"/>
      <c r="Q189" s="153"/>
    </row>
    <row r="190">
      <c r="A190" s="14" t="s">
        <v>215</v>
      </c>
      <c r="B190" s="14">
        <v>2.6545741E7</v>
      </c>
      <c r="C190" s="14">
        <v>2.6545741E7</v>
      </c>
      <c r="D190" s="14" t="s">
        <v>68</v>
      </c>
      <c r="E190" s="14">
        <v>250.0</v>
      </c>
      <c r="F190" s="2" t="s">
        <v>968</v>
      </c>
      <c r="G190" s="96" t="s">
        <v>732</v>
      </c>
      <c r="H190" s="154">
        <v>0.312</v>
      </c>
      <c r="I190" s="14">
        <v>11.0</v>
      </c>
      <c r="J190" s="14">
        <v>5.0</v>
      </c>
      <c r="K190" s="150">
        <f t="shared" si="1"/>
        <v>16</v>
      </c>
      <c r="L190" s="144" t="s">
        <v>920</v>
      </c>
      <c r="M190" s="149" t="s">
        <v>528</v>
      </c>
      <c r="N190" s="150"/>
      <c r="O190" s="7"/>
      <c r="P190" s="33"/>
      <c r="Q190" s="153"/>
    </row>
    <row r="191">
      <c r="A191" s="14" t="s">
        <v>215</v>
      </c>
      <c r="B191" s="14">
        <v>2.6623839E7</v>
      </c>
      <c r="C191" s="14">
        <v>2.6624348E7</v>
      </c>
      <c r="D191" s="14" t="s">
        <v>69</v>
      </c>
      <c r="E191" s="14">
        <v>-509.0</v>
      </c>
      <c r="F191" s="2" t="s">
        <v>969</v>
      </c>
      <c r="G191" s="96" t="s">
        <v>732</v>
      </c>
      <c r="H191" s="154">
        <v>0.267</v>
      </c>
      <c r="I191" s="14">
        <v>11.0</v>
      </c>
      <c r="J191" s="14">
        <v>4.0</v>
      </c>
      <c r="K191" s="150">
        <f t="shared" si="1"/>
        <v>15</v>
      </c>
      <c r="L191" s="144" t="s">
        <v>920</v>
      </c>
      <c r="M191" s="149" t="s">
        <v>528</v>
      </c>
      <c r="N191" s="150"/>
      <c r="O191" s="7"/>
      <c r="P191" s="33"/>
      <c r="Q191" s="153"/>
    </row>
    <row r="192">
      <c r="A192" s="14" t="s">
        <v>215</v>
      </c>
      <c r="B192" s="14">
        <v>2.8861379E7</v>
      </c>
      <c r="C192" s="14">
        <v>2.8861379E7</v>
      </c>
      <c r="D192" s="14" t="s">
        <v>68</v>
      </c>
      <c r="E192" s="14">
        <v>5432.0</v>
      </c>
      <c r="F192" s="2" t="s">
        <v>970</v>
      </c>
      <c r="G192" s="96" t="s">
        <v>735</v>
      </c>
      <c r="H192" s="154">
        <v>1.0</v>
      </c>
      <c r="I192" s="14">
        <v>0.0</v>
      </c>
      <c r="J192" s="14">
        <v>17.0</v>
      </c>
      <c r="K192" s="150">
        <f t="shared" si="1"/>
        <v>17</v>
      </c>
      <c r="L192" s="144" t="s">
        <v>920</v>
      </c>
      <c r="M192" s="149" t="s">
        <v>528</v>
      </c>
      <c r="N192" s="150"/>
      <c r="O192" s="7"/>
      <c r="P192" s="33"/>
      <c r="Q192" s="153"/>
    </row>
    <row r="193">
      <c r="A193" s="14" t="s">
        <v>215</v>
      </c>
      <c r="B193" s="14">
        <v>2.8861493E7</v>
      </c>
      <c r="C193" s="14">
        <v>2.8861493E7</v>
      </c>
      <c r="D193" s="14" t="s">
        <v>68</v>
      </c>
      <c r="E193" s="14">
        <v>3758.0</v>
      </c>
      <c r="F193" s="2" t="s">
        <v>971</v>
      </c>
      <c r="G193" s="96" t="s">
        <v>735</v>
      </c>
      <c r="H193" s="154">
        <v>1.0</v>
      </c>
      <c r="I193" s="14">
        <v>0.0</v>
      </c>
      <c r="J193" s="14">
        <v>15.0</v>
      </c>
      <c r="K193" s="150">
        <f t="shared" si="1"/>
        <v>15</v>
      </c>
      <c r="L193" s="144" t="s">
        <v>920</v>
      </c>
      <c r="M193" s="149" t="s">
        <v>528</v>
      </c>
      <c r="N193" s="150"/>
      <c r="O193" s="7"/>
      <c r="P193" s="33"/>
      <c r="Q193" s="153"/>
    </row>
    <row r="194">
      <c r="A194" s="14" t="s">
        <v>215</v>
      </c>
      <c r="B194" s="14">
        <v>2.9931541E7</v>
      </c>
      <c r="C194" s="14">
        <v>2.9932229E7</v>
      </c>
      <c r="D194" s="14" t="s">
        <v>69</v>
      </c>
      <c r="E194" s="14">
        <v>-688.0</v>
      </c>
      <c r="F194" s="2" t="s">
        <v>972</v>
      </c>
      <c r="G194" s="96" t="s">
        <v>732</v>
      </c>
      <c r="H194" s="154">
        <v>0.32</v>
      </c>
      <c r="I194" s="14">
        <v>17.0</v>
      </c>
      <c r="J194" s="14">
        <v>8.0</v>
      </c>
      <c r="K194" s="150">
        <f t="shared" si="1"/>
        <v>25</v>
      </c>
      <c r="L194" s="144" t="s">
        <v>920</v>
      </c>
      <c r="M194" s="149" t="s">
        <v>528</v>
      </c>
      <c r="N194" s="150"/>
      <c r="O194" s="7"/>
      <c r="P194" s="33"/>
      <c r="Q194" s="153"/>
    </row>
    <row r="195">
      <c r="A195" s="14" t="s">
        <v>432</v>
      </c>
      <c r="B195" s="14">
        <v>2781480.0</v>
      </c>
      <c r="C195" s="14" t="s">
        <v>973</v>
      </c>
      <c r="D195" s="14" t="s">
        <v>72</v>
      </c>
      <c r="E195" s="14" t="s">
        <v>379</v>
      </c>
      <c r="F195" s="2" t="s">
        <v>974</v>
      </c>
      <c r="G195" s="96" t="s">
        <v>732</v>
      </c>
      <c r="H195" s="154">
        <v>0.24</v>
      </c>
      <c r="I195" s="14">
        <v>19.0</v>
      </c>
      <c r="J195" s="14">
        <v>6.0</v>
      </c>
      <c r="K195" s="150">
        <f t="shared" si="1"/>
        <v>25</v>
      </c>
      <c r="L195" s="144" t="s">
        <v>920</v>
      </c>
      <c r="M195" s="149" t="s">
        <v>528</v>
      </c>
      <c r="N195" s="150"/>
      <c r="O195" s="7"/>
      <c r="P195" s="33"/>
      <c r="Q195" s="153"/>
    </row>
    <row r="196">
      <c r="A196" s="14" t="s">
        <v>432</v>
      </c>
      <c r="B196" s="14">
        <v>1.0682458E7</v>
      </c>
      <c r="C196" s="14">
        <v>1.0682458E7</v>
      </c>
      <c r="D196" s="14" t="s">
        <v>68</v>
      </c>
      <c r="E196" s="14">
        <v>4585.0</v>
      </c>
      <c r="F196" s="2" t="s">
        <v>975</v>
      </c>
      <c r="G196" s="96" t="s">
        <v>735</v>
      </c>
      <c r="H196" s="154">
        <v>1.0</v>
      </c>
      <c r="I196" s="14">
        <v>0.0</v>
      </c>
      <c r="J196" s="14">
        <v>11.0</v>
      </c>
      <c r="K196" s="150">
        <f t="shared" si="1"/>
        <v>11</v>
      </c>
      <c r="L196" s="144" t="s">
        <v>920</v>
      </c>
      <c r="M196" s="149" t="s">
        <v>528</v>
      </c>
      <c r="N196" s="150"/>
      <c r="O196" s="7"/>
      <c r="P196" s="33"/>
      <c r="Q196" s="153"/>
    </row>
    <row r="197">
      <c r="A197" s="14"/>
      <c r="B197" s="14"/>
      <c r="C197" s="14"/>
      <c r="D197" s="14"/>
      <c r="E197" s="14"/>
      <c r="F197" s="7"/>
      <c r="G197" s="116"/>
      <c r="H197" s="154"/>
      <c r="I197" s="14"/>
      <c r="J197" s="14"/>
      <c r="M197" s="149"/>
      <c r="N197" s="150"/>
    </row>
    <row r="198">
      <c r="A198" s="14"/>
      <c r="B198" s="14"/>
      <c r="C198" s="14"/>
      <c r="D198" s="14"/>
      <c r="E198" s="14"/>
      <c r="F198" s="7"/>
      <c r="G198" s="116"/>
      <c r="H198" s="154"/>
      <c r="I198" s="14"/>
      <c r="J198" s="14"/>
      <c r="M198" s="149"/>
      <c r="N198" s="150"/>
    </row>
    <row r="199">
      <c r="A199" s="14"/>
      <c r="B199" s="14"/>
      <c r="C199" s="14"/>
      <c r="D199" s="14"/>
      <c r="E199" s="14"/>
      <c r="F199" s="7"/>
      <c r="G199" s="116"/>
      <c r="H199" s="154"/>
      <c r="I199" s="14"/>
      <c r="J199" s="14"/>
      <c r="M199" s="149"/>
      <c r="N199" s="150"/>
    </row>
    <row r="200">
      <c r="A200" s="14"/>
      <c r="B200" s="14"/>
      <c r="C200" s="14"/>
      <c r="D200" s="14"/>
      <c r="E200" s="14"/>
      <c r="F200" s="7"/>
      <c r="G200" s="116"/>
      <c r="H200" s="154"/>
      <c r="I200" s="14"/>
      <c r="J200" s="14"/>
      <c r="M200" s="149"/>
      <c r="N200" s="150"/>
    </row>
    <row r="201">
      <c r="A201" s="14"/>
      <c r="B201" s="14"/>
      <c r="C201" s="14"/>
      <c r="D201" s="14"/>
      <c r="E201" s="14"/>
      <c r="F201" s="7"/>
      <c r="G201" s="116"/>
      <c r="H201" s="154"/>
      <c r="I201" s="14"/>
      <c r="J201" s="14"/>
      <c r="M201" s="149"/>
      <c r="N201" s="150"/>
    </row>
    <row r="202">
      <c r="A202" s="14"/>
      <c r="B202" s="14"/>
      <c r="C202" s="14"/>
      <c r="D202" s="14"/>
      <c r="E202" s="14"/>
      <c r="F202" s="7"/>
      <c r="G202" s="116"/>
      <c r="H202" s="154"/>
      <c r="I202" s="14"/>
      <c r="J202" s="14"/>
      <c r="M202" s="149"/>
      <c r="N202" s="150"/>
    </row>
    <row r="203">
      <c r="A203" s="14"/>
      <c r="B203" s="14"/>
      <c r="C203" s="14"/>
      <c r="D203" s="14"/>
      <c r="E203" s="14"/>
      <c r="F203" s="7"/>
      <c r="G203" s="116"/>
      <c r="H203" s="154"/>
      <c r="I203" s="14"/>
      <c r="J203" s="14"/>
      <c r="M203" s="149"/>
      <c r="N203" s="150"/>
    </row>
    <row r="204">
      <c r="A204" s="14"/>
      <c r="B204" s="14"/>
      <c r="C204" s="14"/>
      <c r="D204" s="14"/>
      <c r="E204" s="14"/>
      <c r="F204" s="7"/>
      <c r="G204" s="116"/>
      <c r="H204" s="154"/>
      <c r="I204" s="14"/>
      <c r="J204" s="14"/>
      <c r="M204" s="149"/>
      <c r="N204" s="150"/>
    </row>
    <row r="205">
      <c r="A205" s="14"/>
      <c r="B205" s="14"/>
      <c r="C205" s="14"/>
      <c r="D205" s="14"/>
      <c r="E205" s="14"/>
      <c r="F205" s="7"/>
      <c r="G205" s="116"/>
      <c r="H205" s="154"/>
      <c r="I205" s="14"/>
      <c r="J205" s="14"/>
      <c r="M205" s="149"/>
      <c r="N205" s="150"/>
    </row>
    <row r="206">
      <c r="A206" s="14"/>
      <c r="B206" s="14"/>
      <c r="C206" s="14"/>
      <c r="D206" s="14"/>
      <c r="E206" s="14"/>
      <c r="F206" s="7"/>
      <c r="G206" s="116"/>
      <c r="H206" s="154"/>
      <c r="I206" s="14"/>
      <c r="J206" s="14"/>
      <c r="M206" s="149"/>
      <c r="N206" s="150"/>
    </row>
    <row r="207">
      <c r="A207" s="14"/>
      <c r="B207" s="14"/>
      <c r="C207" s="14"/>
      <c r="D207" s="14"/>
      <c r="E207" s="14"/>
      <c r="F207" s="7"/>
      <c r="G207" s="116"/>
      <c r="H207" s="154"/>
      <c r="I207" s="14"/>
      <c r="J207" s="14"/>
      <c r="M207" s="149"/>
      <c r="N207" s="150"/>
    </row>
    <row r="208">
      <c r="A208" s="14"/>
      <c r="B208" s="14"/>
      <c r="C208" s="14"/>
      <c r="D208" s="14"/>
      <c r="E208" s="14"/>
      <c r="F208" s="7"/>
      <c r="G208" s="116"/>
      <c r="H208" s="154"/>
      <c r="I208" s="14"/>
      <c r="J208" s="14"/>
      <c r="M208" s="149"/>
      <c r="N208" s="150"/>
    </row>
    <row r="209">
      <c r="A209" s="14"/>
      <c r="B209" s="14"/>
      <c r="C209" s="14"/>
      <c r="D209" s="14"/>
      <c r="E209" s="14"/>
      <c r="F209" s="7"/>
      <c r="G209" s="116"/>
      <c r="H209" s="154"/>
      <c r="I209" s="14"/>
      <c r="J209" s="14"/>
      <c r="M209" s="149"/>
      <c r="N209" s="150"/>
    </row>
    <row r="210">
      <c r="A210" s="14"/>
      <c r="B210" s="14"/>
      <c r="C210" s="14"/>
      <c r="D210" s="14"/>
      <c r="E210" s="14"/>
      <c r="F210" s="7"/>
      <c r="G210" s="116"/>
      <c r="H210" s="154"/>
      <c r="I210" s="14"/>
      <c r="J210" s="14"/>
      <c r="M210" s="149"/>
      <c r="N210" s="150"/>
    </row>
    <row r="211">
      <c r="A211" s="14"/>
      <c r="B211" s="14"/>
      <c r="C211" s="14"/>
      <c r="D211" s="14"/>
      <c r="E211" s="14"/>
      <c r="F211" s="7"/>
      <c r="G211" s="116"/>
      <c r="H211" s="154"/>
      <c r="I211" s="14"/>
      <c r="J211" s="14"/>
      <c r="M211" s="149"/>
      <c r="N211" s="150"/>
    </row>
    <row r="212">
      <c r="A212" s="14"/>
      <c r="B212" s="14"/>
      <c r="C212" s="14"/>
      <c r="D212" s="14"/>
      <c r="E212" s="14"/>
      <c r="F212" s="7"/>
      <c r="G212" s="116"/>
      <c r="H212" s="154"/>
      <c r="I212" s="14"/>
      <c r="J212" s="14"/>
      <c r="M212" s="149"/>
      <c r="N212" s="150"/>
    </row>
    <row r="213">
      <c r="A213" s="14"/>
      <c r="B213" s="14"/>
      <c r="C213" s="14"/>
      <c r="D213" s="14"/>
      <c r="E213" s="14"/>
      <c r="F213" s="7"/>
      <c r="G213" s="116"/>
      <c r="H213" s="154"/>
      <c r="I213" s="14"/>
      <c r="J213" s="14"/>
      <c r="M213" s="149"/>
      <c r="N213" s="150"/>
    </row>
    <row r="214">
      <c r="A214" s="14"/>
      <c r="B214" s="14"/>
      <c r="C214" s="14"/>
      <c r="D214" s="14"/>
      <c r="E214" s="14"/>
      <c r="F214" s="7"/>
      <c r="G214" s="116"/>
      <c r="H214" s="154"/>
      <c r="I214" s="14"/>
      <c r="J214" s="14"/>
      <c r="M214" s="149"/>
      <c r="N214" s="150"/>
    </row>
    <row r="215">
      <c r="A215" s="14"/>
      <c r="B215" s="14"/>
      <c r="C215" s="14"/>
      <c r="D215" s="14"/>
      <c r="E215" s="14"/>
      <c r="F215" s="7"/>
      <c r="G215" s="116"/>
      <c r="H215" s="154"/>
      <c r="I215" s="14"/>
      <c r="J215" s="14"/>
      <c r="M215" s="149"/>
      <c r="N215" s="150"/>
    </row>
    <row r="216">
      <c r="A216" s="14"/>
      <c r="B216" s="14"/>
      <c r="C216" s="14"/>
      <c r="D216" s="14"/>
      <c r="E216" s="14"/>
      <c r="F216" s="7"/>
      <c r="G216" s="116"/>
      <c r="H216" s="154"/>
      <c r="I216" s="14"/>
      <c r="J216" s="14"/>
      <c r="M216" s="149"/>
      <c r="N216" s="150"/>
    </row>
    <row r="217">
      <c r="A217" s="14"/>
      <c r="B217" s="14"/>
      <c r="C217" s="14"/>
      <c r="D217" s="14"/>
      <c r="E217" s="14"/>
      <c r="F217" s="7"/>
      <c r="G217" s="116"/>
      <c r="H217" s="154"/>
      <c r="I217" s="14"/>
      <c r="J217" s="14"/>
      <c r="M217" s="149"/>
      <c r="N217" s="150"/>
    </row>
    <row r="218">
      <c r="A218" s="14"/>
      <c r="B218" s="14"/>
      <c r="C218" s="14"/>
      <c r="D218" s="14"/>
      <c r="E218" s="14"/>
      <c r="F218" s="7"/>
      <c r="G218" s="116"/>
      <c r="H218" s="154"/>
      <c r="I218" s="14"/>
      <c r="J218" s="14"/>
      <c r="M218" s="149"/>
      <c r="N218" s="150"/>
    </row>
    <row r="219">
      <c r="A219" s="14"/>
      <c r="B219" s="14"/>
      <c r="C219" s="14"/>
      <c r="D219" s="14"/>
      <c r="E219" s="14"/>
      <c r="F219" s="7"/>
      <c r="G219" s="116"/>
      <c r="H219" s="154"/>
      <c r="I219" s="14"/>
      <c r="J219" s="14"/>
      <c r="M219" s="149"/>
      <c r="N219" s="150"/>
    </row>
    <row r="220">
      <c r="A220" s="14"/>
      <c r="B220" s="14"/>
      <c r="C220" s="14"/>
      <c r="D220" s="14"/>
      <c r="E220" s="14"/>
      <c r="F220" s="7"/>
      <c r="G220" s="116"/>
      <c r="H220" s="154"/>
      <c r="I220" s="14"/>
      <c r="J220" s="14"/>
      <c r="M220" s="149"/>
      <c r="N220" s="150"/>
    </row>
    <row r="221">
      <c r="A221" s="14"/>
      <c r="B221" s="14"/>
      <c r="C221" s="14"/>
      <c r="D221" s="14"/>
      <c r="E221" s="14"/>
      <c r="F221" s="7"/>
      <c r="G221" s="116"/>
      <c r="H221" s="154"/>
      <c r="I221" s="14"/>
      <c r="J221" s="14"/>
      <c r="M221" s="149"/>
      <c r="N221" s="150"/>
    </row>
    <row r="222">
      <c r="F222" s="7"/>
      <c r="G222" s="116"/>
      <c r="H222" s="154"/>
      <c r="M222" s="150"/>
      <c r="N222" s="150"/>
    </row>
    <row r="223">
      <c r="F223" s="7"/>
      <c r="G223" s="116"/>
      <c r="H223" s="154"/>
      <c r="M223" s="150"/>
      <c r="N223" s="150"/>
    </row>
    <row r="224">
      <c r="F224" s="7"/>
      <c r="G224" s="116"/>
      <c r="H224" s="154"/>
      <c r="M224" s="150"/>
      <c r="N224" s="150"/>
    </row>
    <row r="225">
      <c r="F225" s="7"/>
      <c r="G225" s="116"/>
      <c r="H225" s="154"/>
      <c r="M225" s="150"/>
      <c r="N225" s="150"/>
    </row>
    <row r="226">
      <c r="F226" s="7"/>
      <c r="G226" s="116"/>
      <c r="H226" s="154"/>
      <c r="M226" s="150"/>
      <c r="N226" s="150"/>
    </row>
    <row r="227">
      <c r="F227" s="7"/>
      <c r="G227" s="116"/>
      <c r="H227" s="154"/>
      <c r="M227" s="150"/>
      <c r="N227" s="150"/>
    </row>
    <row r="228">
      <c r="F228" s="7"/>
      <c r="H228" s="116"/>
      <c r="I228" s="116"/>
      <c r="J228" s="116"/>
      <c r="K228" s="61"/>
      <c r="M228" s="150"/>
      <c r="N228" s="150"/>
    </row>
    <row r="229">
      <c r="F229" s="7"/>
      <c r="G229" s="116"/>
      <c r="H229" s="154"/>
      <c r="M229" s="150"/>
      <c r="N229" s="150"/>
    </row>
    <row r="230">
      <c r="F230" s="7"/>
      <c r="G230" s="116"/>
      <c r="H230" s="154"/>
      <c r="M230" s="150"/>
      <c r="N230" s="150"/>
    </row>
    <row r="231">
      <c r="F231" s="7"/>
      <c r="G231" s="116"/>
      <c r="H231" s="154"/>
      <c r="M231" s="150"/>
      <c r="N231" s="150"/>
    </row>
    <row r="232">
      <c r="G232" s="116"/>
      <c r="H232" s="154"/>
      <c r="M232" s="150"/>
      <c r="N232" s="150"/>
    </row>
    <row r="233">
      <c r="G233" s="116"/>
      <c r="H233" s="154"/>
      <c r="M233" s="150"/>
      <c r="N233" s="150"/>
    </row>
    <row r="234">
      <c r="G234" s="116"/>
      <c r="H234" s="154"/>
      <c r="M234" s="150"/>
      <c r="N234" s="150"/>
    </row>
    <row r="235">
      <c r="G235" s="116"/>
      <c r="H235" s="154"/>
      <c r="M235" s="150"/>
      <c r="N235" s="150"/>
    </row>
    <row r="236">
      <c r="G236" s="116"/>
      <c r="H236" s="154"/>
      <c r="M236" s="150"/>
      <c r="N236" s="150"/>
    </row>
    <row r="237">
      <c r="G237" s="116"/>
      <c r="H237" s="154"/>
      <c r="M237" s="150"/>
      <c r="N237" s="150"/>
    </row>
    <row r="238">
      <c r="G238" s="116"/>
      <c r="H238" s="154"/>
      <c r="M238" s="150"/>
      <c r="N238" s="150"/>
    </row>
    <row r="239">
      <c r="G239" s="116"/>
      <c r="H239" s="154"/>
      <c r="M239" s="150"/>
      <c r="N239" s="150"/>
    </row>
    <row r="240">
      <c r="G240" s="116"/>
      <c r="H240" s="154"/>
      <c r="M240" s="150"/>
      <c r="N240" s="150"/>
    </row>
    <row r="241">
      <c r="G241" s="116"/>
      <c r="H241" s="154"/>
      <c r="M241" s="150"/>
      <c r="N241" s="150"/>
    </row>
    <row r="242">
      <c r="G242" s="116"/>
      <c r="H242" s="154"/>
      <c r="M242" s="150"/>
      <c r="N242" s="150"/>
    </row>
    <row r="243">
      <c r="G243" s="116"/>
      <c r="H243" s="154"/>
      <c r="M243" s="150"/>
      <c r="N243" s="150"/>
    </row>
    <row r="244">
      <c r="G244" s="116"/>
      <c r="H244" s="154"/>
      <c r="M244" s="150"/>
      <c r="N244" s="150"/>
    </row>
    <row r="245">
      <c r="G245" s="116"/>
      <c r="H245" s="154"/>
      <c r="M245" s="150"/>
      <c r="N245" s="150"/>
    </row>
    <row r="246">
      <c r="G246" s="116"/>
      <c r="H246" s="154"/>
      <c r="M246" s="150"/>
      <c r="N246" s="150"/>
    </row>
    <row r="247">
      <c r="G247" s="116"/>
      <c r="H247" s="154"/>
      <c r="M247" s="150"/>
      <c r="N247" s="150"/>
    </row>
    <row r="248">
      <c r="G248" s="116"/>
      <c r="H248" s="154"/>
      <c r="M248" s="150"/>
      <c r="N248" s="150"/>
    </row>
    <row r="249">
      <c r="G249" s="116"/>
      <c r="H249" s="154"/>
      <c r="M249" s="150"/>
      <c r="N249" s="150"/>
    </row>
    <row r="250">
      <c r="G250" s="116"/>
      <c r="H250" s="154"/>
      <c r="M250" s="150"/>
      <c r="N250" s="150"/>
    </row>
    <row r="251">
      <c r="G251" s="116"/>
      <c r="H251" s="154"/>
      <c r="M251" s="150"/>
      <c r="N251" s="150"/>
    </row>
    <row r="252">
      <c r="G252" s="116"/>
      <c r="H252" s="154"/>
      <c r="M252" s="150"/>
      <c r="N252" s="150"/>
    </row>
    <row r="253">
      <c r="G253" s="116"/>
      <c r="H253" s="154"/>
      <c r="M253" s="150"/>
      <c r="N253" s="150"/>
    </row>
    <row r="254">
      <c r="G254" s="116"/>
      <c r="H254" s="154"/>
      <c r="M254" s="150"/>
      <c r="N254" s="150"/>
    </row>
    <row r="255">
      <c r="G255" s="116"/>
      <c r="H255" s="154"/>
      <c r="M255" s="150"/>
      <c r="N255" s="150"/>
    </row>
    <row r="256">
      <c r="G256" s="116"/>
      <c r="H256" s="154"/>
      <c r="M256" s="150"/>
      <c r="N256" s="150"/>
    </row>
    <row r="257">
      <c r="G257" s="116"/>
      <c r="H257" s="154"/>
      <c r="M257" s="150"/>
      <c r="N257" s="150"/>
    </row>
    <row r="258">
      <c r="G258" s="116"/>
      <c r="H258" s="154"/>
      <c r="M258" s="150"/>
      <c r="N258" s="150"/>
    </row>
    <row r="259">
      <c r="G259" s="116"/>
      <c r="H259" s="154"/>
      <c r="M259" s="150"/>
      <c r="N259" s="150"/>
    </row>
    <row r="260">
      <c r="G260" s="116"/>
      <c r="H260" s="154"/>
      <c r="M260" s="150"/>
      <c r="N260" s="150"/>
    </row>
    <row r="261">
      <c r="G261" s="116"/>
      <c r="H261" s="154"/>
      <c r="M261" s="150"/>
      <c r="N261" s="150"/>
    </row>
    <row r="262">
      <c r="G262" s="116"/>
      <c r="H262" s="154"/>
      <c r="M262" s="150"/>
      <c r="N262" s="150"/>
    </row>
    <row r="263">
      <c r="G263" s="116"/>
      <c r="H263" s="154"/>
      <c r="M263" s="150"/>
      <c r="N263" s="150"/>
    </row>
    <row r="264">
      <c r="G264" s="116"/>
      <c r="H264" s="154"/>
      <c r="M264" s="150"/>
      <c r="N264" s="150"/>
    </row>
    <row r="265">
      <c r="G265" s="116"/>
      <c r="H265" s="154"/>
      <c r="M265" s="150"/>
      <c r="N265" s="150"/>
    </row>
    <row r="266">
      <c r="G266" s="116"/>
      <c r="H266" s="154"/>
      <c r="M266" s="150"/>
      <c r="N266" s="150"/>
    </row>
    <row r="267">
      <c r="G267" s="116"/>
      <c r="H267" s="154"/>
      <c r="M267" s="150"/>
      <c r="N267" s="150"/>
    </row>
    <row r="268">
      <c r="G268" s="116"/>
      <c r="H268" s="154"/>
      <c r="M268" s="150"/>
      <c r="N268" s="150"/>
    </row>
    <row r="269">
      <c r="G269" s="116"/>
      <c r="H269" s="154"/>
      <c r="M269" s="150"/>
      <c r="N269" s="150"/>
    </row>
    <row r="270">
      <c r="G270" s="116"/>
      <c r="H270" s="154"/>
      <c r="M270" s="150"/>
      <c r="N270" s="150"/>
    </row>
    <row r="271">
      <c r="G271" s="116"/>
      <c r="H271" s="154"/>
      <c r="M271" s="150"/>
      <c r="N271" s="150"/>
    </row>
    <row r="272">
      <c r="G272" s="116"/>
      <c r="H272" s="154"/>
      <c r="M272" s="150"/>
      <c r="N272" s="150"/>
    </row>
    <row r="273">
      <c r="G273" s="116"/>
      <c r="H273" s="154"/>
      <c r="M273" s="150"/>
      <c r="N273" s="150"/>
    </row>
    <row r="274">
      <c r="G274" s="116"/>
      <c r="H274" s="154"/>
      <c r="M274" s="150"/>
      <c r="N274" s="150"/>
    </row>
    <row r="275">
      <c r="G275" s="116"/>
      <c r="H275" s="154"/>
      <c r="M275" s="150"/>
      <c r="N275" s="150"/>
    </row>
    <row r="276">
      <c r="G276" s="116"/>
      <c r="H276" s="154"/>
      <c r="M276" s="150"/>
      <c r="N276" s="150"/>
    </row>
    <row r="277">
      <c r="G277" s="116"/>
      <c r="H277" s="154"/>
      <c r="M277" s="150"/>
      <c r="N277" s="150"/>
    </row>
    <row r="278">
      <c r="G278" s="116"/>
      <c r="H278" s="154"/>
      <c r="M278" s="150"/>
      <c r="N278" s="150"/>
    </row>
    <row r="279">
      <c r="G279" s="116"/>
      <c r="H279" s="154"/>
      <c r="M279" s="150"/>
      <c r="N279" s="150"/>
    </row>
    <row r="280">
      <c r="G280" s="116"/>
      <c r="H280" s="154"/>
      <c r="M280" s="150"/>
      <c r="N280" s="150"/>
    </row>
    <row r="281">
      <c r="H281" s="116"/>
      <c r="I281" s="116"/>
      <c r="J281" s="116"/>
      <c r="K281" s="61"/>
      <c r="M281" s="150"/>
      <c r="N281" s="150"/>
    </row>
    <row r="282">
      <c r="G282" s="116"/>
      <c r="H282" s="154"/>
      <c r="M282" s="150"/>
      <c r="N282" s="150"/>
    </row>
    <row r="283">
      <c r="G283" s="116"/>
      <c r="H283" s="154"/>
      <c r="M283" s="150"/>
      <c r="N283" s="150"/>
    </row>
    <row r="284">
      <c r="H284" s="116"/>
      <c r="I284" s="116"/>
      <c r="J284" s="116"/>
      <c r="K284" s="61"/>
      <c r="M284" s="150"/>
      <c r="N284" s="150"/>
    </row>
    <row r="285">
      <c r="H285" s="116"/>
      <c r="I285" s="116"/>
      <c r="J285" s="116"/>
      <c r="K285" s="61"/>
      <c r="M285" s="150"/>
      <c r="N285" s="150"/>
    </row>
    <row r="286">
      <c r="G286" s="116"/>
      <c r="H286" s="154"/>
      <c r="M286" s="150"/>
      <c r="N286" s="150"/>
    </row>
    <row r="287">
      <c r="G287" s="116"/>
      <c r="H287" s="154"/>
      <c r="M287" s="150"/>
      <c r="N287" s="150"/>
    </row>
    <row r="288">
      <c r="H288" s="116"/>
      <c r="I288" s="116"/>
      <c r="J288" s="116"/>
      <c r="K288" s="61"/>
      <c r="M288" s="150"/>
      <c r="N288" s="150"/>
    </row>
    <row r="289">
      <c r="G289" s="116"/>
      <c r="H289" s="154"/>
      <c r="M289" s="150"/>
      <c r="N289" s="150"/>
    </row>
    <row r="290">
      <c r="G290" s="116"/>
      <c r="H290" s="154"/>
      <c r="M290" s="150"/>
      <c r="N290" s="150"/>
    </row>
    <row r="291">
      <c r="G291" s="116"/>
      <c r="H291" s="154"/>
      <c r="M291" s="150"/>
      <c r="N291" s="150"/>
    </row>
    <row r="292">
      <c r="G292" s="116"/>
      <c r="H292" s="154"/>
      <c r="M292" s="150"/>
      <c r="N292" s="150"/>
    </row>
    <row r="293">
      <c r="G293" s="116"/>
      <c r="H293" s="154"/>
      <c r="M293" s="150"/>
      <c r="N293" s="150"/>
    </row>
    <row r="294">
      <c r="G294" s="116"/>
      <c r="H294" s="154"/>
      <c r="M294" s="150"/>
      <c r="N294" s="150"/>
    </row>
    <row r="295">
      <c r="G295" s="116"/>
      <c r="H295" s="154"/>
      <c r="M295" s="150"/>
      <c r="N295" s="150"/>
    </row>
    <row r="296">
      <c r="G296" s="116"/>
      <c r="H296" s="154"/>
      <c r="M296" s="150"/>
      <c r="N296" s="150"/>
    </row>
    <row r="297">
      <c r="H297" s="116"/>
      <c r="I297" s="116"/>
      <c r="J297" s="116"/>
      <c r="K297" s="61"/>
      <c r="M297" s="150"/>
      <c r="N297" s="150"/>
    </row>
    <row r="298">
      <c r="G298" s="116"/>
      <c r="H298" s="154"/>
      <c r="M298" s="150"/>
      <c r="N298" s="150"/>
    </row>
    <row r="299">
      <c r="G299" s="116"/>
      <c r="H299" s="154"/>
      <c r="M299" s="150"/>
      <c r="N299" s="150"/>
    </row>
    <row r="300">
      <c r="G300" s="116"/>
      <c r="H300" s="154"/>
      <c r="M300" s="150"/>
      <c r="N300" s="150"/>
    </row>
    <row r="301">
      <c r="G301" s="116"/>
      <c r="H301" s="154"/>
      <c r="M301" s="150"/>
      <c r="N301" s="150"/>
    </row>
    <row r="302">
      <c r="G302" s="116"/>
      <c r="H302" s="154"/>
      <c r="M302" s="150"/>
      <c r="N302" s="150"/>
    </row>
    <row r="303">
      <c r="G303" s="116"/>
      <c r="H303" s="154"/>
      <c r="M303" s="150"/>
      <c r="N303" s="150"/>
    </row>
    <row r="304">
      <c r="G304" s="116"/>
      <c r="H304" s="154"/>
      <c r="M304" s="150"/>
      <c r="N304" s="150"/>
    </row>
    <row r="305">
      <c r="G305" s="116"/>
      <c r="H305" s="154"/>
      <c r="M305" s="150"/>
      <c r="N305" s="150"/>
    </row>
    <row r="306">
      <c r="G306" s="116"/>
      <c r="H306" s="154"/>
      <c r="M306" s="150"/>
      <c r="N306" s="150"/>
    </row>
    <row r="307">
      <c r="G307" s="116"/>
      <c r="H307" s="154"/>
      <c r="M307" s="150"/>
      <c r="N307" s="150"/>
    </row>
    <row r="308">
      <c r="G308" s="116"/>
      <c r="H308" s="154"/>
      <c r="M308" s="150"/>
      <c r="N308" s="150"/>
    </row>
    <row r="309">
      <c r="G309" s="116"/>
      <c r="H309" s="154"/>
      <c r="M309" s="150"/>
      <c r="N309" s="150"/>
    </row>
    <row r="310">
      <c r="G310" s="116"/>
      <c r="H310" s="154"/>
      <c r="M310" s="150"/>
      <c r="N310" s="150"/>
    </row>
    <row r="311">
      <c r="H311" s="116"/>
      <c r="I311" s="116"/>
      <c r="J311" s="116"/>
      <c r="K311" s="61"/>
      <c r="M311" s="150"/>
      <c r="N311" s="150"/>
    </row>
    <row r="312">
      <c r="G312" s="116"/>
      <c r="H312" s="154"/>
      <c r="M312" s="150"/>
      <c r="N312" s="150"/>
    </row>
    <row r="313">
      <c r="G313" s="116"/>
      <c r="H313" s="154"/>
      <c r="M313" s="150"/>
      <c r="N313" s="150"/>
    </row>
    <row r="314">
      <c r="G314" s="116"/>
      <c r="H314" s="154"/>
      <c r="M314" s="150"/>
      <c r="N314" s="150"/>
    </row>
    <row r="315">
      <c r="G315" s="116"/>
      <c r="H315" s="154"/>
      <c r="M315" s="150"/>
      <c r="N315" s="150"/>
    </row>
    <row r="316">
      <c r="G316" s="116"/>
      <c r="H316" s="154"/>
      <c r="M316" s="150"/>
      <c r="N316" s="150"/>
    </row>
    <row r="317">
      <c r="G317" s="116"/>
      <c r="H317" s="154"/>
      <c r="M317" s="150"/>
      <c r="N317" s="150"/>
    </row>
    <row r="318">
      <c r="G318" s="116"/>
      <c r="H318" s="154"/>
      <c r="M318" s="150"/>
      <c r="N318" s="150"/>
    </row>
    <row r="319">
      <c r="G319" s="116"/>
      <c r="H319" s="154"/>
      <c r="M319" s="150"/>
      <c r="N319" s="150"/>
    </row>
    <row r="320">
      <c r="G320" s="116"/>
      <c r="H320" s="154"/>
      <c r="M320" s="150"/>
      <c r="N320" s="150"/>
    </row>
    <row r="321">
      <c r="G321" s="116"/>
      <c r="H321" s="154"/>
      <c r="M321" s="150"/>
      <c r="N321" s="150"/>
    </row>
    <row r="322">
      <c r="G322" s="116"/>
      <c r="H322" s="154"/>
      <c r="M322" s="150"/>
      <c r="N322" s="150"/>
    </row>
    <row r="323">
      <c r="G323" s="116"/>
      <c r="H323" s="154"/>
      <c r="M323" s="150"/>
      <c r="N323" s="150"/>
    </row>
    <row r="324">
      <c r="G324" s="116"/>
      <c r="H324" s="154"/>
      <c r="M324" s="150"/>
      <c r="N324" s="150"/>
    </row>
    <row r="325">
      <c r="G325" s="116"/>
      <c r="H325" s="154"/>
      <c r="M325" s="150"/>
      <c r="N325" s="150"/>
    </row>
    <row r="326">
      <c r="G326" s="116"/>
      <c r="H326" s="154"/>
      <c r="M326" s="150"/>
      <c r="N326" s="150"/>
    </row>
    <row r="327">
      <c r="G327" s="116"/>
      <c r="H327" s="154"/>
      <c r="M327" s="150"/>
      <c r="N327" s="150"/>
    </row>
    <row r="328">
      <c r="G328" s="116"/>
      <c r="H328" s="154"/>
      <c r="M328" s="150"/>
      <c r="N328" s="150"/>
    </row>
    <row r="329">
      <c r="G329" s="116"/>
      <c r="H329" s="154"/>
      <c r="M329" s="150"/>
      <c r="N329" s="150"/>
    </row>
    <row r="330">
      <c r="G330" s="116"/>
      <c r="H330" s="154"/>
      <c r="M330" s="150"/>
      <c r="N330" s="150"/>
    </row>
    <row r="331">
      <c r="G331" s="116"/>
      <c r="H331" s="154"/>
      <c r="M331" s="150"/>
      <c r="N331" s="150"/>
    </row>
    <row r="332">
      <c r="G332" s="116"/>
      <c r="H332" s="154"/>
      <c r="M332" s="150"/>
      <c r="N332" s="150"/>
    </row>
    <row r="333">
      <c r="G333" s="116"/>
      <c r="H333" s="154"/>
      <c r="M333" s="150"/>
      <c r="N333" s="150"/>
    </row>
    <row r="334">
      <c r="G334" s="116"/>
      <c r="H334" s="154"/>
      <c r="M334" s="150"/>
      <c r="N334" s="150"/>
    </row>
    <row r="335">
      <c r="G335" s="116"/>
      <c r="H335" s="154"/>
      <c r="M335" s="150"/>
      <c r="N335" s="150"/>
    </row>
    <row r="336">
      <c r="G336" s="116"/>
      <c r="H336" s="154"/>
      <c r="M336" s="150"/>
      <c r="N336" s="150"/>
    </row>
    <row r="337">
      <c r="G337" s="116"/>
      <c r="H337" s="154"/>
      <c r="M337" s="150"/>
      <c r="N337" s="150"/>
    </row>
    <row r="338">
      <c r="G338" s="116"/>
      <c r="H338" s="154"/>
      <c r="M338" s="150"/>
      <c r="N338" s="150"/>
    </row>
    <row r="339">
      <c r="G339" s="116"/>
      <c r="H339" s="154"/>
      <c r="M339" s="150"/>
      <c r="N339" s="150"/>
    </row>
    <row r="340">
      <c r="G340" s="116"/>
      <c r="H340" s="154"/>
      <c r="M340" s="150"/>
      <c r="N340" s="150"/>
    </row>
    <row r="341">
      <c r="G341" s="116"/>
      <c r="H341" s="154"/>
      <c r="M341" s="150"/>
      <c r="N341" s="150"/>
    </row>
    <row r="342">
      <c r="G342" s="116"/>
      <c r="H342" s="154"/>
      <c r="M342" s="150"/>
      <c r="N342" s="150"/>
    </row>
    <row r="343">
      <c r="G343" s="116"/>
      <c r="H343" s="154"/>
      <c r="M343" s="150"/>
      <c r="N343" s="150"/>
    </row>
    <row r="344">
      <c r="G344" s="116"/>
      <c r="H344" s="154"/>
      <c r="M344" s="150"/>
      <c r="N344" s="150"/>
    </row>
    <row r="345">
      <c r="G345" s="116"/>
      <c r="H345" s="154"/>
      <c r="M345" s="150"/>
      <c r="N345" s="150"/>
    </row>
    <row r="346">
      <c r="G346" s="116"/>
      <c r="H346" s="154"/>
      <c r="M346" s="150"/>
      <c r="N346" s="150"/>
    </row>
    <row r="347">
      <c r="G347" s="116"/>
      <c r="H347" s="154"/>
      <c r="M347" s="150"/>
      <c r="N347" s="150"/>
    </row>
    <row r="348">
      <c r="G348" s="116"/>
      <c r="H348" s="154"/>
      <c r="M348" s="150"/>
      <c r="N348" s="150"/>
    </row>
    <row r="349">
      <c r="H349" s="116"/>
      <c r="I349" s="116"/>
      <c r="J349" s="116"/>
      <c r="K349" s="61"/>
      <c r="M349" s="150"/>
      <c r="N349" s="150"/>
    </row>
    <row r="350">
      <c r="G350" s="116"/>
      <c r="H350" s="154"/>
      <c r="M350" s="150"/>
      <c r="N350" s="150"/>
    </row>
    <row r="351">
      <c r="G351" s="116"/>
      <c r="H351" s="154"/>
      <c r="M351" s="150"/>
      <c r="N351" s="150"/>
    </row>
    <row r="352">
      <c r="G352" s="116"/>
      <c r="H352" s="154"/>
      <c r="M352" s="150"/>
      <c r="N352" s="150"/>
    </row>
    <row r="353">
      <c r="G353" s="116"/>
      <c r="H353" s="154"/>
      <c r="M353" s="150"/>
      <c r="N353" s="150"/>
    </row>
    <row r="354">
      <c r="G354" s="116"/>
      <c r="H354" s="154"/>
      <c r="M354" s="150"/>
      <c r="N354" s="150"/>
    </row>
    <row r="355">
      <c r="G355" s="116"/>
      <c r="H355" s="154"/>
      <c r="M355" s="150"/>
      <c r="N355" s="150"/>
    </row>
    <row r="356">
      <c r="G356" s="116"/>
      <c r="H356" s="154"/>
      <c r="M356" s="150"/>
      <c r="N356" s="150"/>
    </row>
    <row r="357">
      <c r="G357" s="116"/>
      <c r="H357" s="154"/>
      <c r="M357" s="150"/>
      <c r="N357" s="150"/>
    </row>
    <row r="358">
      <c r="G358" s="116"/>
      <c r="H358" s="154"/>
      <c r="M358" s="150"/>
      <c r="N358" s="150"/>
    </row>
    <row r="359">
      <c r="G359" s="116"/>
      <c r="H359" s="154"/>
      <c r="M359" s="150"/>
      <c r="N359" s="150"/>
    </row>
    <row r="360">
      <c r="G360" s="116"/>
      <c r="H360" s="154"/>
      <c r="M360" s="150"/>
      <c r="N360" s="150"/>
    </row>
    <row r="361">
      <c r="G361" s="116"/>
      <c r="H361" s="154"/>
      <c r="M361" s="150"/>
      <c r="N361" s="150"/>
    </row>
    <row r="362">
      <c r="G362" s="116"/>
      <c r="H362" s="154"/>
      <c r="M362" s="150"/>
      <c r="N362" s="150"/>
    </row>
    <row r="363">
      <c r="G363" s="116"/>
      <c r="H363" s="154"/>
      <c r="M363" s="150"/>
      <c r="N363" s="150"/>
    </row>
    <row r="364">
      <c r="G364" s="116"/>
      <c r="H364" s="154"/>
      <c r="M364" s="150"/>
      <c r="N364" s="150"/>
    </row>
    <row r="365">
      <c r="G365" s="116"/>
      <c r="H365" s="154"/>
      <c r="M365" s="150"/>
      <c r="N365" s="150"/>
    </row>
    <row r="366">
      <c r="G366" s="116"/>
      <c r="H366" s="154"/>
      <c r="M366" s="150"/>
      <c r="N366" s="150"/>
    </row>
    <row r="367">
      <c r="G367" s="116"/>
      <c r="H367" s="154"/>
      <c r="M367" s="150"/>
      <c r="N367" s="150"/>
    </row>
    <row r="368">
      <c r="G368" s="116"/>
      <c r="H368" s="154"/>
      <c r="M368" s="150"/>
      <c r="N368" s="150"/>
    </row>
    <row r="369">
      <c r="G369" s="116"/>
      <c r="H369" s="154"/>
      <c r="M369" s="150"/>
      <c r="N369" s="150"/>
    </row>
    <row r="370">
      <c r="G370" s="116"/>
      <c r="H370" s="154"/>
      <c r="M370" s="150"/>
      <c r="N370" s="150"/>
    </row>
    <row r="371">
      <c r="G371" s="116"/>
      <c r="H371" s="154"/>
      <c r="M371" s="150"/>
      <c r="N371" s="150"/>
    </row>
    <row r="372">
      <c r="G372" s="116"/>
      <c r="H372" s="154"/>
      <c r="M372" s="150"/>
      <c r="N372" s="150"/>
    </row>
    <row r="373">
      <c r="G373" s="116"/>
      <c r="H373" s="154"/>
      <c r="M373" s="150"/>
      <c r="N373" s="150"/>
    </row>
    <row r="374">
      <c r="G374" s="116"/>
      <c r="H374" s="154"/>
      <c r="M374" s="150"/>
      <c r="N374" s="150"/>
    </row>
    <row r="375">
      <c r="G375" s="116"/>
      <c r="H375" s="154"/>
      <c r="M375" s="150"/>
      <c r="N375" s="150"/>
    </row>
    <row r="376">
      <c r="G376" s="116"/>
      <c r="H376" s="154"/>
      <c r="M376" s="150"/>
      <c r="N376" s="150"/>
    </row>
    <row r="377">
      <c r="G377" s="116"/>
      <c r="H377" s="154"/>
      <c r="M377" s="150"/>
      <c r="N377" s="150"/>
    </row>
    <row r="378">
      <c r="G378" s="116"/>
      <c r="H378" s="154"/>
      <c r="M378" s="150"/>
      <c r="N378" s="150"/>
    </row>
    <row r="379">
      <c r="G379" s="116"/>
      <c r="H379" s="154"/>
      <c r="M379" s="150"/>
      <c r="N379" s="150"/>
    </row>
    <row r="380">
      <c r="G380" s="116"/>
      <c r="H380" s="154"/>
      <c r="M380" s="150"/>
      <c r="N380" s="150"/>
    </row>
    <row r="381">
      <c r="G381" s="116"/>
      <c r="H381" s="154"/>
      <c r="M381" s="150"/>
      <c r="N381" s="150"/>
    </row>
    <row r="382">
      <c r="G382" s="116"/>
      <c r="H382" s="154"/>
      <c r="M382" s="150"/>
      <c r="N382" s="150"/>
    </row>
    <row r="383">
      <c r="G383" s="116"/>
      <c r="H383" s="154"/>
      <c r="M383" s="150"/>
      <c r="N383" s="150"/>
    </row>
    <row r="384">
      <c r="G384" s="116"/>
      <c r="H384" s="154"/>
      <c r="M384" s="150"/>
      <c r="N384" s="150"/>
    </row>
    <row r="385">
      <c r="G385" s="116"/>
      <c r="H385" s="154"/>
      <c r="M385" s="150"/>
      <c r="N385" s="150"/>
    </row>
    <row r="386">
      <c r="G386" s="116"/>
      <c r="H386" s="154"/>
      <c r="M386" s="150"/>
      <c r="N386" s="150"/>
    </row>
    <row r="387">
      <c r="G387" s="116"/>
      <c r="H387" s="154"/>
      <c r="M387" s="150"/>
      <c r="N387" s="150"/>
    </row>
    <row r="388">
      <c r="G388" s="116"/>
      <c r="H388" s="154"/>
      <c r="M388" s="150"/>
      <c r="N388" s="150"/>
    </row>
    <row r="389">
      <c r="G389" s="116"/>
      <c r="H389" s="154"/>
      <c r="M389" s="150"/>
      <c r="N389" s="150"/>
    </row>
    <row r="390">
      <c r="G390" s="116"/>
      <c r="H390" s="154"/>
      <c r="M390" s="150"/>
      <c r="N390" s="150"/>
    </row>
    <row r="391">
      <c r="G391" s="116"/>
      <c r="H391" s="154"/>
      <c r="M391" s="150"/>
      <c r="N391" s="150"/>
    </row>
    <row r="392">
      <c r="G392" s="116"/>
      <c r="H392" s="154"/>
      <c r="M392" s="150"/>
      <c r="N392" s="150"/>
    </row>
    <row r="393">
      <c r="G393" s="116"/>
      <c r="H393" s="154"/>
      <c r="M393" s="150"/>
      <c r="N393" s="150"/>
    </row>
    <row r="394">
      <c r="G394" s="116"/>
      <c r="H394" s="154"/>
      <c r="M394" s="150"/>
      <c r="N394" s="150"/>
    </row>
    <row r="395">
      <c r="G395" s="116"/>
      <c r="H395" s="154"/>
      <c r="M395" s="150"/>
      <c r="N395" s="150"/>
    </row>
    <row r="396">
      <c r="G396" s="116"/>
      <c r="H396" s="154"/>
      <c r="M396" s="150"/>
      <c r="N396" s="150"/>
    </row>
    <row r="397">
      <c r="G397" s="116"/>
      <c r="H397" s="154"/>
      <c r="M397" s="150"/>
      <c r="N397" s="150"/>
    </row>
    <row r="398">
      <c r="G398" s="116"/>
      <c r="H398" s="154"/>
      <c r="M398" s="150"/>
      <c r="N398" s="150"/>
    </row>
    <row r="399">
      <c r="G399" s="116"/>
      <c r="H399" s="154"/>
      <c r="M399" s="150"/>
      <c r="N399" s="150"/>
    </row>
    <row r="400">
      <c r="G400" s="116"/>
      <c r="H400" s="154"/>
      <c r="M400" s="150"/>
      <c r="N400" s="150"/>
    </row>
    <row r="401">
      <c r="G401" s="116"/>
      <c r="H401" s="154"/>
      <c r="M401" s="150"/>
      <c r="N401" s="150"/>
    </row>
    <row r="402">
      <c r="G402" s="116"/>
      <c r="H402" s="154"/>
      <c r="M402" s="150"/>
      <c r="N402" s="150"/>
    </row>
    <row r="403">
      <c r="G403" s="116"/>
      <c r="H403" s="154"/>
      <c r="M403" s="150"/>
      <c r="N403" s="150"/>
    </row>
    <row r="404">
      <c r="G404" s="116"/>
      <c r="H404" s="154"/>
      <c r="M404" s="150"/>
      <c r="N404" s="150"/>
    </row>
    <row r="405">
      <c r="G405" s="116"/>
      <c r="H405" s="154"/>
      <c r="M405" s="150"/>
      <c r="N405" s="150"/>
    </row>
    <row r="406">
      <c r="G406" s="116"/>
      <c r="H406" s="154"/>
      <c r="M406" s="150"/>
      <c r="N406" s="150"/>
    </row>
    <row r="407">
      <c r="G407" s="116"/>
      <c r="H407" s="154"/>
      <c r="M407" s="150"/>
      <c r="N407" s="150"/>
    </row>
    <row r="408">
      <c r="G408" s="116"/>
      <c r="H408" s="154"/>
      <c r="M408" s="150"/>
      <c r="N408" s="150"/>
    </row>
    <row r="409">
      <c r="G409" s="116"/>
      <c r="H409" s="154"/>
      <c r="M409" s="150"/>
      <c r="N409" s="150"/>
    </row>
    <row r="410">
      <c r="G410" s="116"/>
      <c r="H410" s="154"/>
      <c r="M410" s="150"/>
      <c r="N410" s="150"/>
    </row>
    <row r="411">
      <c r="G411" s="116"/>
      <c r="H411" s="154"/>
      <c r="M411" s="150"/>
      <c r="N411" s="150"/>
    </row>
    <row r="412">
      <c r="G412" s="116"/>
      <c r="H412" s="154"/>
      <c r="M412" s="150"/>
      <c r="N412" s="150"/>
    </row>
    <row r="413">
      <c r="G413" s="116"/>
      <c r="H413" s="154"/>
      <c r="M413" s="150"/>
      <c r="N413" s="150"/>
    </row>
    <row r="414">
      <c r="H414" s="116"/>
      <c r="I414" s="116"/>
      <c r="J414" s="116"/>
      <c r="K414" s="61"/>
      <c r="M414" s="150"/>
      <c r="N414" s="150"/>
    </row>
    <row r="415">
      <c r="G415" s="116"/>
      <c r="H415" s="154"/>
      <c r="M415" s="150"/>
      <c r="N415" s="150"/>
    </row>
    <row r="416">
      <c r="G416" s="116"/>
      <c r="H416" s="154"/>
      <c r="M416" s="150"/>
      <c r="N416" s="150"/>
    </row>
    <row r="417">
      <c r="G417" s="116"/>
      <c r="H417" s="154"/>
      <c r="M417" s="150"/>
      <c r="N417" s="150"/>
    </row>
    <row r="418">
      <c r="G418" s="116"/>
      <c r="H418" s="154"/>
      <c r="M418" s="150"/>
      <c r="N418" s="150"/>
    </row>
    <row r="419">
      <c r="G419" s="116"/>
      <c r="H419" s="154"/>
      <c r="M419" s="150"/>
      <c r="N419" s="150"/>
    </row>
    <row r="420">
      <c r="G420" s="116"/>
      <c r="H420" s="154"/>
      <c r="M420" s="150"/>
      <c r="N420" s="150"/>
    </row>
    <row r="421">
      <c r="G421" s="116"/>
      <c r="H421" s="154"/>
      <c r="M421" s="150"/>
      <c r="N421" s="150"/>
    </row>
    <row r="422">
      <c r="G422" s="116"/>
      <c r="H422" s="154"/>
      <c r="M422" s="150"/>
      <c r="N422" s="150"/>
    </row>
    <row r="423">
      <c r="G423" s="116"/>
      <c r="H423" s="154"/>
      <c r="M423" s="150"/>
      <c r="N423" s="150"/>
    </row>
    <row r="424">
      <c r="G424" s="116"/>
      <c r="H424" s="154"/>
      <c r="M424" s="150"/>
      <c r="N424" s="150"/>
    </row>
    <row r="425">
      <c r="G425" s="116"/>
      <c r="H425" s="154"/>
      <c r="M425" s="150"/>
      <c r="N425" s="150"/>
    </row>
    <row r="426">
      <c r="G426" s="116"/>
      <c r="H426" s="154"/>
      <c r="M426" s="150"/>
      <c r="N426" s="150"/>
    </row>
    <row r="427">
      <c r="G427" s="116"/>
      <c r="H427" s="154"/>
      <c r="M427" s="150"/>
      <c r="N427" s="150"/>
    </row>
    <row r="428">
      <c r="G428" s="116"/>
      <c r="H428" s="154"/>
      <c r="M428" s="150"/>
      <c r="N428" s="150"/>
    </row>
    <row r="429">
      <c r="G429" s="116"/>
      <c r="H429" s="154"/>
      <c r="M429" s="150"/>
      <c r="N429" s="150"/>
    </row>
    <row r="430">
      <c r="G430" s="116"/>
      <c r="H430" s="154"/>
      <c r="M430" s="150"/>
      <c r="N430" s="150"/>
    </row>
    <row r="431">
      <c r="G431" s="116"/>
      <c r="H431" s="154"/>
      <c r="M431" s="150"/>
      <c r="N431" s="150"/>
    </row>
    <row r="432">
      <c r="G432" s="116"/>
      <c r="H432" s="154"/>
      <c r="M432" s="150"/>
      <c r="N432" s="150"/>
    </row>
    <row r="433">
      <c r="G433" s="116"/>
      <c r="H433" s="154"/>
      <c r="M433" s="150"/>
      <c r="N433" s="150"/>
    </row>
    <row r="434">
      <c r="G434" s="116"/>
      <c r="H434" s="154"/>
      <c r="M434" s="150"/>
      <c r="N434" s="150"/>
    </row>
    <row r="435">
      <c r="G435" s="116"/>
      <c r="H435" s="154"/>
      <c r="M435" s="150"/>
      <c r="N435" s="150"/>
    </row>
    <row r="436">
      <c r="G436" s="116"/>
      <c r="H436" s="154"/>
      <c r="M436" s="150"/>
      <c r="N436" s="150"/>
    </row>
    <row r="437">
      <c r="G437" s="116"/>
      <c r="H437" s="154"/>
      <c r="M437" s="150"/>
      <c r="N437" s="150"/>
    </row>
    <row r="438">
      <c r="G438" s="116"/>
      <c r="H438" s="154"/>
      <c r="M438" s="150"/>
      <c r="N438" s="150"/>
    </row>
    <row r="439">
      <c r="H439" s="116"/>
      <c r="I439" s="116"/>
      <c r="J439" s="116"/>
      <c r="K439" s="61"/>
      <c r="M439" s="150"/>
      <c r="N439" s="150"/>
    </row>
    <row r="440">
      <c r="M440" s="150"/>
      <c r="N440" s="150"/>
    </row>
    <row r="441">
      <c r="M441" s="150"/>
      <c r="N441" s="150"/>
    </row>
    <row r="442">
      <c r="A442" s="14" t="s">
        <v>723</v>
      </c>
      <c r="M442" s="150"/>
      <c r="N442" s="150"/>
    </row>
    <row r="443">
      <c r="A443" s="14" t="s">
        <v>724</v>
      </c>
      <c r="M443" s="150"/>
      <c r="N443" s="150"/>
    </row>
    <row r="444">
      <c r="A444" s="14" t="s">
        <v>725</v>
      </c>
      <c r="M444" s="150"/>
      <c r="N444" s="150"/>
    </row>
    <row r="445">
      <c r="A445" s="14" t="s">
        <v>726</v>
      </c>
      <c r="M445" s="150"/>
      <c r="N445" s="150"/>
    </row>
    <row r="446">
      <c r="M446" s="150"/>
      <c r="N446" s="150"/>
    </row>
    <row r="447">
      <c r="M447" s="150"/>
      <c r="N447" s="150"/>
    </row>
    <row r="448">
      <c r="M448" s="150"/>
      <c r="N448" s="150"/>
    </row>
    <row r="449">
      <c r="M449" s="150"/>
      <c r="N449" s="150"/>
    </row>
    <row r="450">
      <c r="M450" s="150"/>
      <c r="N450" s="150"/>
    </row>
    <row r="451">
      <c r="M451" s="150"/>
      <c r="N451" s="150"/>
    </row>
    <row r="452">
      <c r="M452" s="150"/>
      <c r="N452" s="150"/>
    </row>
    <row r="453">
      <c r="M453" s="150"/>
      <c r="N453" s="150"/>
    </row>
    <row r="454">
      <c r="M454" s="150"/>
      <c r="N454" s="150"/>
    </row>
    <row r="455">
      <c r="M455" s="150"/>
      <c r="N455" s="150"/>
    </row>
    <row r="456">
      <c r="M456" s="150"/>
      <c r="N456" s="150"/>
    </row>
    <row r="457">
      <c r="M457" s="150"/>
      <c r="N457" s="150"/>
    </row>
    <row r="458">
      <c r="M458" s="150"/>
      <c r="N458" s="150"/>
    </row>
    <row r="459">
      <c r="M459" s="150"/>
      <c r="N459" s="150"/>
    </row>
    <row r="460">
      <c r="M460" s="150"/>
      <c r="N460" s="150"/>
    </row>
    <row r="461">
      <c r="M461" s="150"/>
      <c r="N461" s="150"/>
    </row>
    <row r="462">
      <c r="M462" s="150"/>
      <c r="N462" s="150"/>
    </row>
    <row r="463">
      <c r="M463" s="150"/>
      <c r="N463" s="150"/>
    </row>
    <row r="464">
      <c r="M464" s="150"/>
      <c r="N464" s="150"/>
    </row>
    <row r="465">
      <c r="M465" s="150"/>
      <c r="N465" s="150"/>
    </row>
    <row r="466">
      <c r="M466" s="150"/>
      <c r="N466" s="150"/>
    </row>
    <row r="467">
      <c r="M467" s="150"/>
      <c r="N467" s="150"/>
    </row>
    <row r="468">
      <c r="M468" s="150"/>
      <c r="N468" s="150"/>
    </row>
    <row r="469">
      <c r="M469" s="150"/>
      <c r="N469" s="150"/>
    </row>
    <row r="470">
      <c r="M470" s="150"/>
      <c r="N470" s="150"/>
    </row>
    <row r="471">
      <c r="M471" s="150"/>
      <c r="N471" s="150"/>
    </row>
    <row r="472">
      <c r="M472" s="150"/>
      <c r="N472" s="150"/>
    </row>
    <row r="473">
      <c r="M473" s="150"/>
      <c r="N473" s="150"/>
    </row>
    <row r="474">
      <c r="M474" s="150"/>
      <c r="N474" s="150"/>
    </row>
    <row r="475">
      <c r="M475" s="150"/>
      <c r="N475" s="150"/>
    </row>
    <row r="476">
      <c r="M476" s="150"/>
      <c r="N476" s="150"/>
    </row>
    <row r="477">
      <c r="M477" s="150"/>
      <c r="N477" s="150"/>
    </row>
    <row r="478">
      <c r="M478" s="150"/>
      <c r="N478" s="150"/>
    </row>
    <row r="479">
      <c r="M479" s="150"/>
      <c r="N479" s="150"/>
    </row>
    <row r="480">
      <c r="M480" s="150"/>
      <c r="N480" s="150"/>
    </row>
    <row r="481">
      <c r="M481" s="150"/>
      <c r="N481" s="150"/>
    </row>
    <row r="482">
      <c r="M482" s="150"/>
      <c r="N482" s="150"/>
    </row>
    <row r="483">
      <c r="M483" s="150"/>
      <c r="N483" s="150"/>
    </row>
    <row r="484">
      <c r="M484" s="150"/>
      <c r="N484" s="150"/>
    </row>
    <row r="485">
      <c r="M485" s="150"/>
      <c r="N485" s="150"/>
    </row>
    <row r="486">
      <c r="M486" s="150"/>
      <c r="N486" s="150"/>
    </row>
    <row r="487">
      <c r="M487" s="150"/>
      <c r="N487" s="150"/>
    </row>
    <row r="488">
      <c r="M488" s="150"/>
      <c r="N488" s="150"/>
    </row>
    <row r="489">
      <c r="M489" s="150"/>
      <c r="N489" s="150"/>
    </row>
    <row r="490">
      <c r="M490" s="150"/>
      <c r="N490" s="150"/>
    </row>
    <row r="491">
      <c r="M491" s="150"/>
      <c r="N491" s="150"/>
    </row>
    <row r="492">
      <c r="M492" s="150"/>
      <c r="N492" s="150"/>
    </row>
    <row r="493">
      <c r="M493" s="150"/>
      <c r="N493" s="150"/>
    </row>
    <row r="494">
      <c r="M494" s="150"/>
      <c r="N494" s="150"/>
    </row>
    <row r="495">
      <c r="M495" s="150"/>
      <c r="N495" s="150"/>
    </row>
    <row r="496">
      <c r="M496" s="150"/>
      <c r="N496" s="150"/>
    </row>
    <row r="497">
      <c r="M497" s="150"/>
      <c r="N497" s="150"/>
    </row>
    <row r="498">
      <c r="M498" s="150"/>
      <c r="N498" s="150"/>
    </row>
    <row r="499">
      <c r="M499" s="150"/>
      <c r="N499" s="150"/>
    </row>
    <row r="500">
      <c r="M500" s="150"/>
      <c r="N500" s="150"/>
    </row>
    <row r="501">
      <c r="M501" s="150"/>
      <c r="N501" s="150"/>
    </row>
    <row r="502">
      <c r="M502" s="150"/>
      <c r="N502" s="150"/>
    </row>
    <row r="503">
      <c r="M503" s="150"/>
      <c r="N503" s="150"/>
    </row>
    <row r="504">
      <c r="M504" s="150"/>
      <c r="N504" s="150"/>
    </row>
    <row r="505">
      <c r="M505" s="150"/>
      <c r="N505" s="150"/>
    </row>
    <row r="506">
      <c r="M506" s="150"/>
      <c r="N506" s="150"/>
    </row>
    <row r="507">
      <c r="M507" s="150"/>
      <c r="N507" s="150"/>
    </row>
    <row r="508">
      <c r="M508" s="150"/>
      <c r="N508" s="150"/>
    </row>
    <row r="509">
      <c r="M509" s="150"/>
      <c r="N509" s="150"/>
    </row>
    <row r="510">
      <c r="M510" s="150"/>
      <c r="N510" s="150"/>
    </row>
    <row r="511">
      <c r="M511" s="150"/>
      <c r="N511" s="150"/>
    </row>
    <row r="512">
      <c r="M512" s="150"/>
      <c r="N512" s="150"/>
    </row>
    <row r="513">
      <c r="M513" s="150"/>
      <c r="N513" s="150"/>
    </row>
    <row r="514">
      <c r="M514" s="150"/>
      <c r="N514" s="150"/>
    </row>
    <row r="515">
      <c r="M515" s="150"/>
      <c r="N515" s="150"/>
    </row>
    <row r="516">
      <c r="M516" s="150"/>
      <c r="N516" s="150"/>
    </row>
    <row r="517">
      <c r="M517" s="150"/>
      <c r="N517" s="150"/>
    </row>
    <row r="518">
      <c r="M518" s="150"/>
      <c r="N518" s="150"/>
    </row>
    <row r="519">
      <c r="M519" s="150"/>
      <c r="N519" s="150"/>
    </row>
    <row r="520">
      <c r="M520" s="150"/>
      <c r="N520" s="150"/>
    </row>
    <row r="521">
      <c r="M521" s="150"/>
      <c r="N521" s="150"/>
    </row>
    <row r="522">
      <c r="M522" s="150"/>
      <c r="N522" s="150"/>
    </row>
    <row r="523">
      <c r="M523" s="150"/>
      <c r="N523" s="150"/>
    </row>
    <row r="524">
      <c r="M524" s="150"/>
      <c r="N524" s="150"/>
    </row>
    <row r="525">
      <c r="M525" s="150"/>
      <c r="N525" s="150"/>
    </row>
    <row r="526">
      <c r="M526" s="150"/>
      <c r="N526" s="150"/>
    </row>
    <row r="527">
      <c r="M527" s="150"/>
      <c r="N527" s="150"/>
    </row>
    <row r="528">
      <c r="M528" s="150"/>
      <c r="N528" s="150"/>
    </row>
    <row r="529">
      <c r="M529" s="150"/>
      <c r="N529" s="150"/>
    </row>
    <row r="530">
      <c r="M530" s="150"/>
      <c r="N530" s="150"/>
    </row>
    <row r="531">
      <c r="M531" s="150"/>
      <c r="N531" s="150"/>
    </row>
    <row r="532">
      <c r="M532" s="150"/>
      <c r="N532" s="150"/>
    </row>
    <row r="533">
      <c r="M533" s="150"/>
      <c r="N533" s="150"/>
    </row>
    <row r="534">
      <c r="M534" s="150"/>
      <c r="N534" s="150"/>
    </row>
    <row r="535">
      <c r="M535" s="150"/>
      <c r="N535" s="150"/>
    </row>
    <row r="536">
      <c r="M536" s="150"/>
      <c r="N536" s="150"/>
    </row>
    <row r="537">
      <c r="M537" s="150"/>
      <c r="N537" s="150"/>
    </row>
    <row r="538">
      <c r="M538" s="150"/>
      <c r="N538" s="150"/>
    </row>
    <row r="539">
      <c r="M539" s="150"/>
      <c r="N539" s="150"/>
    </row>
    <row r="540">
      <c r="M540" s="150"/>
      <c r="N540" s="150"/>
    </row>
    <row r="541">
      <c r="M541" s="150"/>
      <c r="N541" s="150"/>
    </row>
    <row r="542">
      <c r="M542" s="150"/>
      <c r="N542" s="150"/>
    </row>
    <row r="543">
      <c r="M543" s="150"/>
      <c r="N543" s="150"/>
    </row>
    <row r="544">
      <c r="M544" s="150"/>
      <c r="N544" s="150"/>
    </row>
    <row r="545">
      <c r="M545" s="150"/>
      <c r="N545" s="150"/>
    </row>
    <row r="546">
      <c r="M546" s="150"/>
      <c r="N546" s="150"/>
    </row>
    <row r="547">
      <c r="M547" s="150"/>
      <c r="N547" s="150"/>
    </row>
    <row r="548">
      <c r="M548" s="150"/>
      <c r="N548" s="150"/>
    </row>
    <row r="549">
      <c r="M549" s="150"/>
      <c r="N549" s="150"/>
    </row>
    <row r="550">
      <c r="M550" s="150"/>
      <c r="N550" s="150"/>
    </row>
    <row r="551">
      <c r="M551" s="150"/>
      <c r="N551" s="150"/>
    </row>
    <row r="552">
      <c r="M552" s="150"/>
      <c r="N552" s="150"/>
    </row>
    <row r="553">
      <c r="M553" s="150"/>
      <c r="N553" s="150"/>
    </row>
    <row r="554">
      <c r="M554" s="150"/>
      <c r="N554" s="150"/>
    </row>
    <row r="555">
      <c r="M555" s="150"/>
      <c r="N555" s="150"/>
    </row>
    <row r="556">
      <c r="M556" s="150"/>
      <c r="N556" s="150"/>
    </row>
    <row r="557">
      <c r="M557" s="150"/>
      <c r="N557" s="150"/>
    </row>
    <row r="558">
      <c r="M558" s="150"/>
      <c r="N558" s="150"/>
    </row>
    <row r="559">
      <c r="M559" s="150"/>
      <c r="N559" s="150"/>
    </row>
    <row r="560">
      <c r="M560" s="150"/>
      <c r="N560" s="150"/>
    </row>
    <row r="561">
      <c r="M561" s="150"/>
      <c r="N561" s="150"/>
    </row>
    <row r="562">
      <c r="M562" s="150"/>
      <c r="N562" s="150"/>
    </row>
    <row r="563">
      <c r="M563" s="150"/>
      <c r="N563" s="150"/>
    </row>
    <row r="564">
      <c r="M564" s="150"/>
      <c r="N564" s="150"/>
    </row>
    <row r="565">
      <c r="M565" s="150"/>
      <c r="N565" s="150"/>
    </row>
    <row r="566">
      <c r="M566" s="150"/>
      <c r="N566" s="150"/>
    </row>
    <row r="567">
      <c r="M567" s="150"/>
      <c r="N567" s="150"/>
    </row>
    <row r="568">
      <c r="M568" s="150"/>
      <c r="N568" s="150"/>
    </row>
    <row r="569">
      <c r="M569" s="150"/>
      <c r="N569" s="150"/>
    </row>
    <row r="570">
      <c r="M570" s="150"/>
      <c r="N570" s="150"/>
    </row>
    <row r="571">
      <c r="M571" s="150"/>
      <c r="N571" s="150"/>
    </row>
    <row r="572">
      <c r="M572" s="150"/>
      <c r="N572" s="150"/>
    </row>
    <row r="573">
      <c r="M573" s="150"/>
      <c r="N573" s="150"/>
    </row>
    <row r="574">
      <c r="M574" s="150"/>
      <c r="N574" s="150"/>
    </row>
    <row r="575">
      <c r="M575" s="150"/>
      <c r="N575" s="150"/>
    </row>
    <row r="576">
      <c r="M576" s="150"/>
      <c r="N576" s="150"/>
    </row>
    <row r="577">
      <c r="M577" s="150"/>
      <c r="N577" s="150"/>
    </row>
    <row r="578">
      <c r="M578" s="150"/>
      <c r="N578" s="150"/>
    </row>
    <row r="579">
      <c r="M579" s="150"/>
      <c r="N579" s="150"/>
    </row>
    <row r="580">
      <c r="M580" s="150"/>
      <c r="N580" s="150"/>
    </row>
    <row r="581">
      <c r="M581" s="150"/>
      <c r="N581" s="150"/>
    </row>
    <row r="582">
      <c r="M582" s="150"/>
      <c r="N582" s="150"/>
    </row>
    <row r="583">
      <c r="M583" s="150"/>
      <c r="N583" s="150"/>
    </row>
    <row r="584">
      <c r="M584" s="150"/>
      <c r="N584" s="150"/>
    </row>
    <row r="585">
      <c r="M585" s="150"/>
      <c r="N585" s="150"/>
    </row>
    <row r="586">
      <c r="M586" s="150"/>
      <c r="N586" s="150"/>
    </row>
    <row r="587">
      <c r="M587" s="150"/>
      <c r="N587" s="150"/>
    </row>
    <row r="588">
      <c r="M588" s="150"/>
      <c r="N588" s="150"/>
    </row>
    <row r="589">
      <c r="M589" s="150"/>
      <c r="N589" s="150"/>
    </row>
    <row r="590">
      <c r="M590" s="150"/>
      <c r="N590" s="150"/>
    </row>
    <row r="591">
      <c r="M591" s="150"/>
      <c r="N591" s="150"/>
    </row>
    <row r="592">
      <c r="M592" s="150"/>
      <c r="N592" s="150"/>
    </row>
    <row r="593">
      <c r="M593" s="150"/>
      <c r="N593" s="150"/>
    </row>
    <row r="594">
      <c r="M594" s="150"/>
      <c r="N594" s="150"/>
    </row>
    <row r="595">
      <c r="M595" s="150"/>
      <c r="N595" s="150"/>
    </row>
    <row r="596">
      <c r="M596" s="150"/>
      <c r="N596" s="150"/>
    </row>
    <row r="597">
      <c r="M597" s="150"/>
      <c r="N597" s="150"/>
    </row>
    <row r="598">
      <c r="M598" s="150"/>
      <c r="N598" s="150"/>
    </row>
    <row r="599">
      <c r="M599" s="150"/>
      <c r="N599" s="150"/>
    </row>
    <row r="600">
      <c r="M600" s="150"/>
      <c r="N600" s="150"/>
    </row>
    <row r="601">
      <c r="M601" s="150"/>
      <c r="N601" s="150"/>
    </row>
    <row r="602">
      <c r="M602" s="150"/>
      <c r="N602" s="150"/>
    </row>
    <row r="603">
      <c r="M603" s="150"/>
      <c r="N603" s="150"/>
    </row>
    <row r="604">
      <c r="M604" s="150"/>
      <c r="N604" s="150"/>
    </row>
    <row r="605">
      <c r="M605" s="150"/>
      <c r="N605" s="150"/>
    </row>
    <row r="606">
      <c r="M606" s="150"/>
      <c r="N606" s="150"/>
    </row>
    <row r="607">
      <c r="M607" s="150"/>
      <c r="N607" s="150"/>
    </row>
    <row r="608">
      <c r="M608" s="150"/>
      <c r="N608" s="150"/>
    </row>
    <row r="609">
      <c r="M609" s="150"/>
      <c r="N609" s="150"/>
    </row>
    <row r="610">
      <c r="M610" s="150"/>
      <c r="N610" s="150"/>
    </row>
    <row r="611">
      <c r="M611" s="150"/>
      <c r="N611" s="150"/>
    </row>
    <row r="612">
      <c r="M612" s="150"/>
      <c r="N612" s="150"/>
    </row>
    <row r="613">
      <c r="M613" s="150"/>
      <c r="N613" s="150"/>
    </row>
    <row r="614">
      <c r="M614" s="150"/>
      <c r="N614" s="150"/>
    </row>
    <row r="615">
      <c r="M615" s="150"/>
      <c r="N615" s="150"/>
    </row>
    <row r="616">
      <c r="M616" s="150"/>
      <c r="N616" s="150"/>
    </row>
    <row r="617">
      <c r="M617" s="150"/>
      <c r="N617" s="150"/>
    </row>
    <row r="618">
      <c r="M618" s="150"/>
      <c r="N618" s="150"/>
    </row>
    <row r="619">
      <c r="M619" s="150"/>
      <c r="N619" s="150"/>
    </row>
    <row r="620">
      <c r="M620" s="150"/>
      <c r="N620" s="150"/>
    </row>
    <row r="621">
      <c r="M621" s="150"/>
      <c r="N621" s="150"/>
    </row>
    <row r="622">
      <c r="M622" s="150"/>
      <c r="N622" s="150"/>
    </row>
    <row r="623">
      <c r="M623" s="150"/>
      <c r="N623" s="150"/>
    </row>
    <row r="624">
      <c r="M624" s="150"/>
      <c r="N624" s="150"/>
    </row>
    <row r="625">
      <c r="M625" s="150"/>
      <c r="N625" s="150"/>
    </row>
    <row r="626">
      <c r="M626" s="150"/>
      <c r="N626" s="150"/>
    </row>
    <row r="627">
      <c r="M627" s="150"/>
      <c r="N627" s="150"/>
    </row>
    <row r="628">
      <c r="M628" s="150"/>
      <c r="N628" s="150"/>
    </row>
    <row r="629">
      <c r="M629" s="150"/>
      <c r="N629" s="150"/>
    </row>
    <row r="630">
      <c r="M630" s="150"/>
      <c r="N630" s="150"/>
    </row>
    <row r="631">
      <c r="M631" s="150"/>
      <c r="N631" s="150"/>
    </row>
    <row r="632">
      <c r="M632" s="150"/>
      <c r="N632" s="150"/>
    </row>
    <row r="633">
      <c r="M633" s="150"/>
      <c r="N633" s="150"/>
    </row>
    <row r="634">
      <c r="M634" s="150"/>
      <c r="N634" s="150"/>
    </row>
    <row r="635">
      <c r="M635" s="150"/>
      <c r="N635" s="150"/>
    </row>
    <row r="636">
      <c r="M636" s="150"/>
      <c r="N636" s="150"/>
    </row>
    <row r="637">
      <c r="M637" s="150"/>
      <c r="N637" s="150"/>
    </row>
    <row r="638">
      <c r="M638" s="150"/>
      <c r="N638" s="150"/>
    </row>
    <row r="639">
      <c r="M639" s="150"/>
      <c r="N639" s="150"/>
    </row>
    <row r="640">
      <c r="M640" s="150"/>
      <c r="N640" s="150"/>
    </row>
    <row r="641">
      <c r="M641" s="150"/>
      <c r="N641" s="150"/>
    </row>
    <row r="642">
      <c r="M642" s="150"/>
      <c r="N642" s="150"/>
    </row>
    <row r="643">
      <c r="M643" s="150"/>
      <c r="N643" s="150"/>
    </row>
    <row r="644">
      <c r="M644" s="150"/>
      <c r="N644" s="150"/>
    </row>
    <row r="645">
      <c r="M645" s="150"/>
      <c r="N645" s="150"/>
    </row>
    <row r="646">
      <c r="M646" s="150"/>
      <c r="N646" s="150"/>
    </row>
    <row r="647">
      <c r="M647" s="150"/>
      <c r="N647" s="150"/>
    </row>
    <row r="648">
      <c r="M648" s="150"/>
      <c r="N648" s="150"/>
    </row>
    <row r="649">
      <c r="M649" s="150"/>
      <c r="N649" s="150"/>
    </row>
    <row r="650">
      <c r="M650" s="150"/>
      <c r="N650" s="150"/>
    </row>
    <row r="651">
      <c r="M651" s="150"/>
      <c r="N651" s="150"/>
    </row>
    <row r="652">
      <c r="M652" s="150"/>
      <c r="N652" s="150"/>
    </row>
    <row r="653">
      <c r="M653" s="150"/>
      <c r="N653" s="150"/>
    </row>
    <row r="654">
      <c r="M654" s="150"/>
      <c r="N654" s="150"/>
    </row>
    <row r="655">
      <c r="M655" s="150"/>
      <c r="N655" s="150"/>
    </row>
    <row r="656">
      <c r="M656" s="150"/>
      <c r="N656" s="150"/>
    </row>
    <row r="657">
      <c r="M657" s="150"/>
      <c r="N657" s="150"/>
    </row>
    <row r="658">
      <c r="M658" s="150"/>
      <c r="N658" s="150"/>
    </row>
    <row r="659">
      <c r="M659" s="150"/>
      <c r="N659" s="150"/>
    </row>
    <row r="660">
      <c r="M660" s="150"/>
      <c r="N660" s="150"/>
    </row>
    <row r="661">
      <c r="M661" s="150"/>
      <c r="N661" s="150"/>
    </row>
    <row r="662">
      <c r="M662" s="150"/>
      <c r="N662" s="150"/>
    </row>
    <row r="663">
      <c r="M663" s="150"/>
      <c r="N663" s="150"/>
    </row>
    <row r="664">
      <c r="M664" s="150"/>
      <c r="N664" s="150"/>
    </row>
    <row r="665">
      <c r="M665" s="150"/>
      <c r="N665" s="150"/>
    </row>
    <row r="666">
      <c r="M666" s="150"/>
      <c r="N666" s="150"/>
    </row>
    <row r="667">
      <c r="M667" s="150"/>
      <c r="N667" s="150"/>
    </row>
    <row r="668">
      <c r="M668" s="150"/>
      <c r="N668" s="150"/>
    </row>
    <row r="669">
      <c r="M669" s="150"/>
      <c r="N669" s="150"/>
    </row>
    <row r="670">
      <c r="M670" s="150"/>
      <c r="N670" s="150"/>
    </row>
    <row r="671">
      <c r="M671" s="150"/>
      <c r="N671" s="150"/>
    </row>
    <row r="672">
      <c r="M672" s="150"/>
      <c r="N672" s="150"/>
    </row>
    <row r="673">
      <c r="M673" s="150"/>
      <c r="N673" s="150"/>
    </row>
    <row r="674">
      <c r="M674" s="150"/>
      <c r="N674" s="150"/>
    </row>
    <row r="675">
      <c r="M675" s="150"/>
      <c r="N675" s="150"/>
    </row>
    <row r="676">
      <c r="M676" s="150"/>
      <c r="N676" s="150"/>
    </row>
    <row r="677">
      <c r="M677" s="150"/>
      <c r="N677" s="150"/>
    </row>
    <row r="678">
      <c r="M678" s="150"/>
      <c r="N678" s="150"/>
    </row>
    <row r="679">
      <c r="M679" s="150"/>
      <c r="N679" s="150"/>
    </row>
    <row r="680">
      <c r="M680" s="150"/>
      <c r="N680" s="150"/>
    </row>
    <row r="681">
      <c r="M681" s="150"/>
      <c r="N681" s="150"/>
    </row>
    <row r="682">
      <c r="M682" s="150"/>
      <c r="N682" s="150"/>
    </row>
    <row r="683">
      <c r="M683" s="150"/>
      <c r="N683" s="150"/>
    </row>
    <row r="684">
      <c r="M684" s="150"/>
      <c r="N684" s="150"/>
    </row>
    <row r="685">
      <c r="M685" s="150"/>
      <c r="N685" s="150"/>
    </row>
    <row r="686">
      <c r="M686" s="150"/>
      <c r="N686" s="150"/>
    </row>
    <row r="687">
      <c r="M687" s="150"/>
      <c r="N687" s="150"/>
    </row>
    <row r="688">
      <c r="M688" s="150"/>
      <c r="N688" s="150"/>
    </row>
    <row r="689">
      <c r="M689" s="150"/>
      <c r="N689" s="150"/>
    </row>
    <row r="690">
      <c r="M690" s="150"/>
      <c r="N690" s="150"/>
    </row>
    <row r="691">
      <c r="M691" s="150"/>
      <c r="N691" s="150"/>
    </row>
    <row r="692">
      <c r="M692" s="150"/>
      <c r="N692" s="150"/>
    </row>
    <row r="693">
      <c r="M693" s="150"/>
      <c r="N693" s="150"/>
    </row>
    <row r="694">
      <c r="M694" s="150"/>
      <c r="N694" s="150"/>
    </row>
    <row r="695">
      <c r="M695" s="150"/>
      <c r="N695" s="150"/>
    </row>
    <row r="696">
      <c r="M696" s="150"/>
      <c r="N696" s="150"/>
    </row>
    <row r="697">
      <c r="M697" s="150"/>
      <c r="N697" s="150"/>
    </row>
    <row r="698">
      <c r="M698" s="150"/>
      <c r="N698" s="150"/>
    </row>
    <row r="699">
      <c r="M699" s="150"/>
      <c r="N699" s="150"/>
    </row>
    <row r="700">
      <c r="M700" s="150"/>
      <c r="N700" s="150"/>
    </row>
    <row r="701">
      <c r="M701" s="150"/>
      <c r="N701" s="150"/>
    </row>
    <row r="702">
      <c r="M702" s="150"/>
      <c r="N702" s="150"/>
    </row>
    <row r="703">
      <c r="M703" s="150"/>
      <c r="N703" s="150"/>
    </row>
    <row r="704">
      <c r="M704" s="150"/>
      <c r="N704" s="150"/>
    </row>
    <row r="705">
      <c r="M705" s="150"/>
      <c r="N705" s="150"/>
    </row>
    <row r="706">
      <c r="M706" s="150"/>
      <c r="N706" s="150"/>
    </row>
    <row r="707">
      <c r="M707" s="150"/>
      <c r="N707" s="150"/>
    </row>
    <row r="708">
      <c r="M708" s="150"/>
      <c r="N708" s="150"/>
    </row>
    <row r="709">
      <c r="M709" s="150"/>
      <c r="N709" s="150"/>
    </row>
    <row r="710">
      <c r="M710" s="150"/>
      <c r="N710" s="150"/>
    </row>
    <row r="711">
      <c r="M711" s="150"/>
      <c r="N711" s="150"/>
    </row>
    <row r="712">
      <c r="M712" s="150"/>
      <c r="N712" s="150"/>
    </row>
    <row r="713">
      <c r="M713" s="150"/>
      <c r="N713" s="150"/>
    </row>
    <row r="714">
      <c r="M714" s="150"/>
      <c r="N714" s="150"/>
    </row>
    <row r="715">
      <c r="M715" s="150"/>
      <c r="N715" s="150"/>
    </row>
    <row r="716">
      <c r="M716" s="150"/>
      <c r="N716" s="150"/>
    </row>
    <row r="717">
      <c r="M717" s="150"/>
      <c r="N717" s="150"/>
    </row>
    <row r="718">
      <c r="M718" s="150"/>
      <c r="N718" s="150"/>
    </row>
    <row r="719">
      <c r="M719" s="150"/>
      <c r="N719" s="150"/>
    </row>
    <row r="720">
      <c r="M720" s="150"/>
      <c r="N720" s="150"/>
    </row>
    <row r="721">
      <c r="M721" s="150"/>
      <c r="N721" s="150"/>
    </row>
    <row r="722">
      <c r="M722" s="150"/>
      <c r="N722" s="150"/>
    </row>
    <row r="723">
      <c r="M723" s="150"/>
      <c r="N723" s="150"/>
    </row>
    <row r="724">
      <c r="M724" s="150"/>
      <c r="N724" s="150"/>
    </row>
    <row r="725">
      <c r="M725" s="150"/>
      <c r="N725" s="150"/>
    </row>
    <row r="726">
      <c r="M726" s="150"/>
      <c r="N726" s="150"/>
    </row>
    <row r="727">
      <c r="M727" s="150"/>
      <c r="N727" s="150"/>
    </row>
    <row r="728">
      <c r="M728" s="150"/>
      <c r="N728" s="150"/>
    </row>
    <row r="729">
      <c r="M729" s="150"/>
      <c r="N729" s="150"/>
    </row>
    <row r="730">
      <c r="M730" s="150"/>
      <c r="N730" s="150"/>
    </row>
    <row r="731">
      <c r="M731" s="150"/>
      <c r="N731" s="150"/>
    </row>
    <row r="732">
      <c r="M732" s="150"/>
      <c r="N732" s="150"/>
    </row>
    <row r="733">
      <c r="M733" s="150"/>
      <c r="N733" s="150"/>
    </row>
    <row r="734">
      <c r="M734" s="150"/>
      <c r="N734" s="150"/>
    </row>
    <row r="735">
      <c r="M735" s="150"/>
      <c r="N735" s="150"/>
    </row>
    <row r="736">
      <c r="M736" s="150"/>
      <c r="N736" s="150"/>
    </row>
    <row r="737">
      <c r="M737" s="150"/>
      <c r="N737" s="150"/>
    </row>
    <row r="738">
      <c r="M738" s="150"/>
      <c r="N738" s="150"/>
    </row>
    <row r="739">
      <c r="M739" s="150"/>
      <c r="N739" s="150"/>
    </row>
    <row r="740">
      <c r="M740" s="150"/>
      <c r="N740" s="150"/>
    </row>
    <row r="741">
      <c r="M741" s="150"/>
      <c r="N741" s="150"/>
    </row>
    <row r="742">
      <c r="M742" s="150"/>
      <c r="N742" s="150"/>
    </row>
    <row r="743">
      <c r="M743" s="150"/>
      <c r="N743" s="150"/>
    </row>
    <row r="744">
      <c r="M744" s="150"/>
      <c r="N744" s="150"/>
    </row>
    <row r="745">
      <c r="M745" s="150"/>
      <c r="N745" s="150"/>
    </row>
    <row r="746">
      <c r="M746" s="150"/>
      <c r="N746" s="150"/>
    </row>
    <row r="747">
      <c r="M747" s="150"/>
      <c r="N747" s="150"/>
    </row>
    <row r="748">
      <c r="M748" s="150"/>
      <c r="N748" s="150"/>
    </row>
    <row r="749">
      <c r="M749" s="150"/>
      <c r="N749" s="150"/>
    </row>
    <row r="750">
      <c r="M750" s="150"/>
      <c r="N750" s="150"/>
    </row>
    <row r="751">
      <c r="M751" s="150"/>
      <c r="N751" s="150"/>
    </row>
    <row r="752">
      <c r="M752" s="150"/>
      <c r="N752" s="150"/>
    </row>
    <row r="753">
      <c r="M753" s="150"/>
      <c r="N753" s="150"/>
    </row>
    <row r="754">
      <c r="M754" s="150"/>
      <c r="N754" s="150"/>
    </row>
    <row r="755">
      <c r="M755" s="150"/>
      <c r="N755" s="150"/>
    </row>
    <row r="756">
      <c r="M756" s="150"/>
      <c r="N756" s="150"/>
    </row>
    <row r="757">
      <c r="M757" s="150"/>
      <c r="N757" s="150"/>
    </row>
    <row r="758">
      <c r="M758" s="150"/>
      <c r="N758" s="150"/>
    </row>
    <row r="759">
      <c r="M759" s="150"/>
      <c r="N759" s="150"/>
    </row>
    <row r="760">
      <c r="M760" s="150"/>
      <c r="N760" s="150"/>
    </row>
    <row r="761">
      <c r="M761" s="150"/>
      <c r="N761" s="150"/>
    </row>
    <row r="762">
      <c r="M762" s="150"/>
      <c r="N762" s="150"/>
    </row>
    <row r="763">
      <c r="M763" s="150"/>
      <c r="N763" s="150"/>
    </row>
    <row r="764">
      <c r="M764" s="150"/>
      <c r="N764" s="150"/>
    </row>
    <row r="765">
      <c r="M765" s="150"/>
      <c r="N765" s="150"/>
    </row>
    <row r="766">
      <c r="M766" s="150"/>
      <c r="N766" s="150"/>
    </row>
    <row r="767">
      <c r="M767" s="150"/>
      <c r="N767" s="150"/>
    </row>
    <row r="768">
      <c r="M768" s="150"/>
      <c r="N768" s="150"/>
    </row>
    <row r="769">
      <c r="M769" s="150"/>
      <c r="N769" s="150"/>
    </row>
    <row r="770">
      <c r="M770" s="150"/>
      <c r="N770" s="150"/>
    </row>
    <row r="771">
      <c r="M771" s="150"/>
      <c r="N771" s="150"/>
    </row>
    <row r="772">
      <c r="M772" s="150"/>
      <c r="N772" s="150"/>
    </row>
    <row r="773">
      <c r="M773" s="150"/>
      <c r="N773" s="150"/>
    </row>
    <row r="774">
      <c r="M774" s="150"/>
      <c r="N774" s="150"/>
    </row>
    <row r="775">
      <c r="M775" s="150"/>
      <c r="N775" s="150"/>
    </row>
    <row r="776">
      <c r="M776" s="150"/>
      <c r="N776" s="150"/>
    </row>
    <row r="777">
      <c r="M777" s="150"/>
      <c r="N777" s="150"/>
    </row>
    <row r="778">
      <c r="M778" s="150"/>
      <c r="N778" s="150"/>
    </row>
    <row r="779">
      <c r="M779" s="150"/>
      <c r="N779" s="150"/>
    </row>
    <row r="780">
      <c r="M780" s="150"/>
      <c r="N780" s="150"/>
    </row>
    <row r="781">
      <c r="M781" s="150"/>
      <c r="N781" s="150"/>
    </row>
    <row r="782">
      <c r="M782" s="150"/>
      <c r="N782" s="150"/>
    </row>
    <row r="783">
      <c r="M783" s="150"/>
      <c r="N783" s="150"/>
    </row>
    <row r="784">
      <c r="M784" s="150"/>
      <c r="N784" s="150"/>
    </row>
    <row r="785">
      <c r="M785" s="150"/>
      <c r="N785" s="150"/>
    </row>
    <row r="786">
      <c r="M786" s="150"/>
      <c r="N786" s="150"/>
    </row>
    <row r="787">
      <c r="M787" s="150"/>
      <c r="N787" s="150"/>
    </row>
    <row r="788">
      <c r="M788" s="150"/>
      <c r="N788" s="150"/>
    </row>
    <row r="789">
      <c r="M789" s="150"/>
      <c r="N789" s="150"/>
    </row>
    <row r="790">
      <c r="M790" s="150"/>
      <c r="N790" s="150"/>
    </row>
    <row r="791">
      <c r="M791" s="150"/>
      <c r="N791" s="150"/>
    </row>
    <row r="792">
      <c r="M792" s="150"/>
      <c r="N792" s="150"/>
    </row>
    <row r="793">
      <c r="M793" s="150"/>
      <c r="N793" s="150"/>
    </row>
    <row r="794">
      <c r="M794" s="150"/>
      <c r="N794" s="150"/>
    </row>
    <row r="795">
      <c r="M795" s="150"/>
      <c r="N795" s="150"/>
    </row>
    <row r="796">
      <c r="M796" s="150"/>
      <c r="N796" s="150"/>
    </row>
    <row r="797">
      <c r="M797" s="150"/>
      <c r="N797" s="150"/>
    </row>
    <row r="798">
      <c r="M798" s="150"/>
      <c r="N798" s="150"/>
    </row>
    <row r="799">
      <c r="M799" s="150"/>
      <c r="N799" s="150"/>
    </row>
    <row r="800">
      <c r="M800" s="150"/>
      <c r="N800" s="150"/>
    </row>
    <row r="801">
      <c r="M801" s="150"/>
      <c r="N801" s="150"/>
    </row>
    <row r="802">
      <c r="M802" s="150"/>
      <c r="N802" s="150"/>
    </row>
    <row r="803">
      <c r="M803" s="150"/>
      <c r="N803" s="150"/>
    </row>
    <row r="804">
      <c r="M804" s="150"/>
      <c r="N804" s="150"/>
    </row>
    <row r="805">
      <c r="M805" s="150"/>
      <c r="N805" s="150"/>
    </row>
    <row r="806">
      <c r="M806" s="150"/>
      <c r="N806" s="150"/>
    </row>
    <row r="807">
      <c r="M807" s="150"/>
      <c r="N807" s="150"/>
    </row>
    <row r="808">
      <c r="M808" s="150"/>
      <c r="N808" s="150"/>
    </row>
    <row r="809">
      <c r="M809" s="150"/>
      <c r="N809" s="150"/>
    </row>
    <row r="810">
      <c r="M810" s="150"/>
      <c r="N810" s="150"/>
    </row>
    <row r="811">
      <c r="M811" s="150"/>
      <c r="N811" s="150"/>
    </row>
    <row r="812">
      <c r="M812" s="150"/>
      <c r="N812" s="150"/>
    </row>
    <row r="813">
      <c r="M813" s="150"/>
      <c r="N813" s="150"/>
    </row>
    <row r="814">
      <c r="M814" s="150"/>
      <c r="N814" s="150"/>
    </row>
    <row r="815">
      <c r="M815" s="150"/>
      <c r="N815" s="150"/>
    </row>
    <row r="816">
      <c r="M816" s="150"/>
      <c r="N816" s="150"/>
    </row>
    <row r="817">
      <c r="M817" s="150"/>
      <c r="N817" s="150"/>
    </row>
    <row r="818">
      <c r="M818" s="150"/>
      <c r="N818" s="150"/>
    </row>
    <row r="819">
      <c r="M819" s="150"/>
      <c r="N819" s="150"/>
    </row>
    <row r="820">
      <c r="M820" s="150"/>
      <c r="N820" s="150"/>
    </row>
    <row r="821">
      <c r="M821" s="150"/>
      <c r="N821" s="150"/>
    </row>
    <row r="822">
      <c r="M822" s="150"/>
      <c r="N822" s="150"/>
    </row>
    <row r="823">
      <c r="M823" s="150"/>
      <c r="N823" s="150"/>
    </row>
    <row r="824">
      <c r="M824" s="150"/>
      <c r="N824" s="150"/>
    </row>
    <row r="825">
      <c r="M825" s="150"/>
      <c r="N825" s="150"/>
    </row>
    <row r="826">
      <c r="M826" s="150"/>
      <c r="N826" s="150"/>
    </row>
    <row r="827">
      <c r="M827" s="150"/>
      <c r="N827" s="150"/>
    </row>
    <row r="828">
      <c r="M828" s="150"/>
      <c r="N828" s="150"/>
    </row>
    <row r="829">
      <c r="M829" s="150"/>
      <c r="N829" s="150"/>
    </row>
    <row r="830">
      <c r="M830" s="150"/>
      <c r="N830" s="150"/>
    </row>
    <row r="831">
      <c r="M831" s="150"/>
      <c r="N831" s="150"/>
    </row>
    <row r="832">
      <c r="M832" s="150"/>
      <c r="N832" s="150"/>
    </row>
    <row r="833">
      <c r="M833" s="150"/>
      <c r="N833" s="150"/>
    </row>
    <row r="834">
      <c r="M834" s="150"/>
      <c r="N834" s="150"/>
    </row>
    <row r="835">
      <c r="M835" s="150"/>
      <c r="N835" s="150"/>
    </row>
    <row r="836">
      <c r="M836" s="150"/>
      <c r="N836" s="150"/>
    </row>
    <row r="837">
      <c r="M837" s="150"/>
      <c r="N837" s="150"/>
    </row>
    <row r="838">
      <c r="M838" s="150"/>
      <c r="N838" s="150"/>
    </row>
    <row r="839">
      <c r="M839" s="150"/>
      <c r="N839" s="150"/>
    </row>
    <row r="840">
      <c r="M840" s="150"/>
      <c r="N840" s="150"/>
    </row>
    <row r="841">
      <c r="M841" s="150"/>
      <c r="N841" s="150"/>
    </row>
    <row r="842">
      <c r="M842" s="150"/>
      <c r="N842" s="150"/>
    </row>
    <row r="843">
      <c r="M843" s="150"/>
      <c r="N843" s="150"/>
    </row>
    <row r="844">
      <c r="M844" s="150"/>
      <c r="N844" s="150"/>
    </row>
    <row r="845">
      <c r="M845" s="150"/>
      <c r="N845" s="150"/>
    </row>
    <row r="846">
      <c r="M846" s="150"/>
      <c r="N846" s="150"/>
    </row>
    <row r="847">
      <c r="M847" s="150"/>
      <c r="N847" s="150"/>
    </row>
    <row r="848">
      <c r="M848" s="150"/>
      <c r="N848" s="150"/>
    </row>
    <row r="849">
      <c r="M849" s="150"/>
      <c r="N849" s="150"/>
    </row>
    <row r="850">
      <c r="M850" s="150"/>
      <c r="N850" s="150"/>
    </row>
    <row r="851">
      <c r="M851" s="150"/>
      <c r="N851" s="150"/>
    </row>
    <row r="852">
      <c r="M852" s="150"/>
      <c r="N852" s="150"/>
    </row>
    <row r="853">
      <c r="M853" s="150"/>
      <c r="N853" s="150"/>
    </row>
    <row r="854">
      <c r="M854" s="150"/>
      <c r="N854" s="150"/>
    </row>
    <row r="855">
      <c r="M855" s="150"/>
      <c r="N855" s="150"/>
    </row>
    <row r="856">
      <c r="M856" s="150"/>
      <c r="N856" s="150"/>
    </row>
    <row r="857">
      <c r="M857" s="150"/>
      <c r="N857" s="150"/>
    </row>
    <row r="858">
      <c r="M858" s="150"/>
      <c r="N858" s="150"/>
    </row>
    <row r="859">
      <c r="M859" s="150"/>
      <c r="N859" s="150"/>
    </row>
    <row r="860">
      <c r="M860" s="150"/>
      <c r="N860" s="150"/>
    </row>
    <row r="861">
      <c r="M861" s="150"/>
      <c r="N861" s="150"/>
    </row>
    <row r="862">
      <c r="M862" s="150"/>
      <c r="N862" s="150"/>
    </row>
    <row r="863">
      <c r="M863" s="150"/>
      <c r="N863" s="150"/>
    </row>
    <row r="864">
      <c r="M864" s="150"/>
      <c r="N864" s="150"/>
    </row>
    <row r="865">
      <c r="M865" s="150"/>
      <c r="N865" s="150"/>
    </row>
    <row r="866">
      <c r="M866" s="150"/>
      <c r="N866" s="150"/>
    </row>
    <row r="867">
      <c r="M867" s="150"/>
      <c r="N867" s="150"/>
    </row>
    <row r="868">
      <c r="M868" s="150"/>
      <c r="N868" s="150"/>
    </row>
    <row r="869">
      <c r="M869" s="150"/>
      <c r="N869" s="150"/>
    </row>
    <row r="870">
      <c r="M870" s="150"/>
      <c r="N870" s="150"/>
    </row>
    <row r="871">
      <c r="M871" s="150"/>
      <c r="N871" s="150"/>
    </row>
    <row r="872">
      <c r="M872" s="150"/>
      <c r="N872" s="150"/>
    </row>
    <row r="873">
      <c r="M873" s="150"/>
      <c r="N873" s="150"/>
    </row>
    <row r="874">
      <c r="M874" s="150"/>
      <c r="N874" s="150"/>
    </row>
    <row r="875">
      <c r="M875" s="150"/>
      <c r="N875" s="150"/>
    </row>
    <row r="876">
      <c r="M876" s="150"/>
      <c r="N876" s="150"/>
    </row>
    <row r="877">
      <c r="M877" s="150"/>
      <c r="N877" s="150"/>
    </row>
    <row r="878">
      <c r="M878" s="150"/>
      <c r="N878" s="150"/>
    </row>
    <row r="879">
      <c r="M879" s="150"/>
      <c r="N879" s="150"/>
    </row>
    <row r="880">
      <c r="M880" s="150"/>
      <c r="N880" s="150"/>
    </row>
    <row r="881">
      <c r="M881" s="150"/>
      <c r="N881" s="150"/>
    </row>
    <row r="882">
      <c r="M882" s="150"/>
      <c r="N882" s="150"/>
    </row>
    <row r="883">
      <c r="M883" s="150"/>
      <c r="N883" s="150"/>
    </row>
    <row r="884">
      <c r="M884" s="150"/>
      <c r="N884" s="150"/>
    </row>
    <row r="885">
      <c r="M885" s="150"/>
      <c r="N885" s="150"/>
    </row>
    <row r="886">
      <c r="M886" s="150"/>
      <c r="N886" s="150"/>
    </row>
    <row r="887">
      <c r="M887" s="150"/>
      <c r="N887" s="150"/>
    </row>
    <row r="888">
      <c r="M888" s="150"/>
      <c r="N888" s="150"/>
    </row>
    <row r="889">
      <c r="M889" s="150"/>
      <c r="N889" s="150"/>
    </row>
    <row r="890">
      <c r="M890" s="150"/>
      <c r="N890" s="150"/>
    </row>
    <row r="891">
      <c r="M891" s="150"/>
      <c r="N891" s="150"/>
    </row>
    <row r="892">
      <c r="M892" s="150"/>
      <c r="N892" s="150"/>
    </row>
    <row r="893">
      <c r="M893" s="150"/>
      <c r="N893" s="150"/>
    </row>
    <row r="894">
      <c r="M894" s="150"/>
      <c r="N894" s="150"/>
    </row>
    <row r="895">
      <c r="M895" s="150"/>
      <c r="N895" s="150"/>
    </row>
    <row r="896">
      <c r="M896" s="150"/>
      <c r="N896" s="150"/>
    </row>
    <row r="897">
      <c r="M897" s="150"/>
      <c r="N897" s="150"/>
    </row>
    <row r="898">
      <c r="M898" s="150"/>
      <c r="N898" s="150"/>
    </row>
    <row r="899">
      <c r="M899" s="150"/>
      <c r="N899" s="150"/>
    </row>
    <row r="900">
      <c r="M900" s="150"/>
      <c r="N900" s="150"/>
    </row>
    <row r="901">
      <c r="M901" s="150"/>
      <c r="N901" s="150"/>
    </row>
    <row r="902">
      <c r="M902" s="150"/>
      <c r="N902" s="150"/>
    </row>
    <row r="903">
      <c r="M903" s="150"/>
      <c r="N903" s="150"/>
    </row>
    <row r="904">
      <c r="M904" s="150"/>
      <c r="N904" s="150"/>
    </row>
    <row r="905">
      <c r="M905" s="150"/>
      <c r="N905" s="150"/>
    </row>
    <row r="906">
      <c r="M906" s="150"/>
      <c r="N906" s="150"/>
    </row>
    <row r="907">
      <c r="M907" s="150"/>
      <c r="N907" s="150"/>
    </row>
    <row r="908">
      <c r="M908" s="150"/>
      <c r="N908" s="150"/>
    </row>
    <row r="909">
      <c r="M909" s="150"/>
      <c r="N909" s="150"/>
    </row>
    <row r="910">
      <c r="M910" s="150"/>
      <c r="N910" s="150"/>
    </row>
    <row r="911">
      <c r="M911" s="150"/>
      <c r="N911" s="150"/>
    </row>
    <row r="912">
      <c r="M912" s="150"/>
      <c r="N912" s="150"/>
    </row>
    <row r="913">
      <c r="M913" s="150"/>
      <c r="N913" s="150"/>
    </row>
    <row r="914">
      <c r="M914" s="150"/>
      <c r="N914" s="150"/>
    </row>
    <row r="915">
      <c r="M915" s="150"/>
      <c r="N915" s="150"/>
    </row>
    <row r="916">
      <c r="M916" s="150"/>
      <c r="N916" s="150"/>
    </row>
    <row r="917">
      <c r="M917" s="150"/>
      <c r="N917" s="150"/>
    </row>
    <row r="918">
      <c r="M918" s="150"/>
      <c r="N918" s="150"/>
    </row>
    <row r="919">
      <c r="M919" s="150"/>
      <c r="N919" s="150"/>
    </row>
    <row r="920">
      <c r="M920" s="150"/>
      <c r="N920" s="150"/>
    </row>
    <row r="921">
      <c r="M921" s="150"/>
      <c r="N921" s="150"/>
    </row>
    <row r="922">
      <c r="M922" s="150"/>
      <c r="N922" s="150"/>
    </row>
    <row r="923">
      <c r="M923" s="150"/>
      <c r="N923" s="150"/>
    </row>
    <row r="924">
      <c r="M924" s="150"/>
      <c r="N924" s="150"/>
    </row>
    <row r="925">
      <c r="M925" s="150"/>
      <c r="N925" s="150"/>
    </row>
    <row r="926">
      <c r="M926" s="150"/>
      <c r="N926" s="150"/>
    </row>
    <row r="927">
      <c r="M927" s="150"/>
      <c r="N927" s="150"/>
    </row>
    <row r="928">
      <c r="M928" s="150"/>
      <c r="N928" s="150"/>
    </row>
    <row r="929">
      <c r="M929" s="150"/>
      <c r="N929" s="150"/>
    </row>
    <row r="930">
      <c r="M930" s="150"/>
      <c r="N930" s="150"/>
    </row>
    <row r="931">
      <c r="M931" s="150"/>
      <c r="N931" s="150"/>
    </row>
    <row r="932">
      <c r="M932" s="150"/>
      <c r="N932" s="150"/>
    </row>
    <row r="933">
      <c r="M933" s="150"/>
      <c r="N933" s="150"/>
    </row>
    <row r="934">
      <c r="M934" s="150"/>
      <c r="N934" s="150"/>
    </row>
    <row r="935">
      <c r="M935" s="150"/>
      <c r="N935" s="150"/>
    </row>
    <row r="936">
      <c r="M936" s="150"/>
      <c r="N936" s="150"/>
    </row>
    <row r="937">
      <c r="M937" s="150"/>
      <c r="N937" s="150"/>
    </row>
    <row r="938">
      <c r="M938" s="150"/>
      <c r="N938" s="150"/>
    </row>
    <row r="939">
      <c r="M939" s="150"/>
      <c r="N939" s="150"/>
    </row>
    <row r="940">
      <c r="M940" s="150"/>
      <c r="N940" s="150"/>
    </row>
    <row r="941">
      <c r="M941" s="150"/>
      <c r="N941" s="150"/>
    </row>
    <row r="942">
      <c r="M942" s="150"/>
      <c r="N942" s="150"/>
    </row>
    <row r="943">
      <c r="M943" s="150"/>
      <c r="N943" s="150"/>
    </row>
    <row r="944">
      <c r="M944" s="150"/>
      <c r="N944" s="150"/>
    </row>
    <row r="945">
      <c r="M945" s="150"/>
      <c r="N945" s="150"/>
    </row>
    <row r="946">
      <c r="M946" s="150"/>
      <c r="N946" s="150"/>
    </row>
    <row r="947">
      <c r="M947" s="150"/>
      <c r="N947" s="150"/>
    </row>
    <row r="948">
      <c r="M948" s="150"/>
      <c r="N948" s="150"/>
    </row>
    <row r="949">
      <c r="M949" s="150"/>
      <c r="N949" s="150"/>
    </row>
    <row r="950">
      <c r="M950" s="150"/>
      <c r="N950" s="150"/>
    </row>
    <row r="951">
      <c r="M951" s="150"/>
      <c r="N951" s="150"/>
    </row>
    <row r="952">
      <c r="M952" s="150"/>
      <c r="N952" s="150"/>
    </row>
    <row r="953">
      <c r="M953" s="150"/>
      <c r="N953" s="150"/>
    </row>
    <row r="954">
      <c r="M954" s="150"/>
      <c r="N954" s="150"/>
    </row>
    <row r="955">
      <c r="M955" s="150"/>
      <c r="N955" s="150"/>
    </row>
    <row r="956">
      <c r="M956" s="150"/>
      <c r="N956" s="150"/>
    </row>
    <row r="957">
      <c r="M957" s="150"/>
      <c r="N957" s="150"/>
    </row>
    <row r="958">
      <c r="M958" s="150"/>
      <c r="N958" s="150"/>
    </row>
    <row r="959">
      <c r="M959" s="150"/>
      <c r="N959" s="150"/>
    </row>
    <row r="960">
      <c r="M960" s="150"/>
      <c r="N960" s="150"/>
    </row>
    <row r="961">
      <c r="M961" s="150"/>
      <c r="N961" s="150"/>
    </row>
    <row r="962">
      <c r="M962" s="150"/>
      <c r="N962" s="150"/>
    </row>
    <row r="963">
      <c r="M963" s="150"/>
      <c r="N963" s="150"/>
    </row>
    <row r="964">
      <c r="M964" s="150"/>
      <c r="N964" s="150"/>
    </row>
    <row r="965">
      <c r="M965" s="150"/>
      <c r="N965" s="150"/>
    </row>
    <row r="966">
      <c r="M966" s="150"/>
      <c r="N966" s="150"/>
    </row>
    <row r="967">
      <c r="M967" s="150"/>
      <c r="N967" s="150"/>
    </row>
    <row r="968">
      <c r="M968" s="150"/>
      <c r="N968" s="150"/>
    </row>
    <row r="969">
      <c r="M969" s="150"/>
      <c r="N969" s="150"/>
    </row>
    <row r="970">
      <c r="M970" s="150"/>
      <c r="N970" s="150"/>
    </row>
    <row r="971">
      <c r="M971" s="150"/>
      <c r="N971" s="150"/>
    </row>
    <row r="972">
      <c r="M972" s="150"/>
      <c r="N972" s="150"/>
    </row>
    <row r="973">
      <c r="M973" s="150"/>
      <c r="N973" s="150"/>
    </row>
    <row r="974">
      <c r="M974" s="150"/>
      <c r="N974" s="150"/>
    </row>
    <row r="975">
      <c r="M975" s="150"/>
      <c r="N975" s="150"/>
    </row>
    <row r="976">
      <c r="M976" s="150"/>
      <c r="N976" s="150"/>
    </row>
    <row r="977">
      <c r="M977" s="150"/>
      <c r="N977" s="150"/>
    </row>
    <row r="978">
      <c r="M978" s="150"/>
      <c r="N978" s="150"/>
    </row>
    <row r="979">
      <c r="M979" s="150"/>
      <c r="N979" s="150"/>
    </row>
    <row r="980">
      <c r="M980" s="150"/>
      <c r="N980" s="150"/>
    </row>
    <row r="981">
      <c r="M981" s="150"/>
      <c r="N981" s="150"/>
    </row>
    <row r="982">
      <c r="M982" s="150"/>
      <c r="N982" s="150"/>
    </row>
    <row r="983">
      <c r="M983" s="150"/>
      <c r="N983" s="150"/>
    </row>
    <row r="984">
      <c r="M984" s="150"/>
      <c r="N984" s="150"/>
    </row>
    <row r="985">
      <c r="M985" s="150"/>
      <c r="N985" s="150"/>
    </row>
    <row r="986">
      <c r="M986" s="150"/>
      <c r="N986" s="150"/>
    </row>
    <row r="987">
      <c r="M987" s="150"/>
      <c r="N987" s="150"/>
    </row>
    <row r="988">
      <c r="M988" s="150"/>
      <c r="N988" s="150"/>
    </row>
    <row r="989">
      <c r="M989" s="150"/>
      <c r="N989" s="150"/>
    </row>
    <row r="990">
      <c r="M990" s="150"/>
      <c r="N990" s="150"/>
    </row>
    <row r="991">
      <c r="M991" s="150"/>
      <c r="N991" s="150"/>
    </row>
    <row r="992">
      <c r="M992" s="150"/>
      <c r="N992" s="150"/>
    </row>
    <row r="993">
      <c r="M993" s="150"/>
      <c r="N993" s="150"/>
    </row>
    <row r="994">
      <c r="M994" s="150"/>
      <c r="N994" s="150"/>
    </row>
    <row r="995">
      <c r="M995" s="150"/>
      <c r="N995" s="150"/>
    </row>
    <row r="996">
      <c r="M996" s="150"/>
      <c r="N996" s="150"/>
    </row>
    <row r="997">
      <c r="M997" s="150"/>
      <c r="N997" s="150"/>
    </row>
    <row r="998">
      <c r="M998" s="150"/>
      <c r="N998" s="150"/>
    </row>
    <row r="999">
      <c r="M999" s="150"/>
      <c r="N999" s="150"/>
    </row>
    <row r="1000">
      <c r="M1000" s="150"/>
      <c r="N1000" s="150"/>
    </row>
    <row r="1001">
      <c r="M1001" s="150"/>
      <c r="N1001" s="150"/>
    </row>
    <row r="1002">
      <c r="M1002" s="150"/>
      <c r="N1002" s="150"/>
    </row>
    <row r="1003">
      <c r="M1003" s="150"/>
      <c r="N1003" s="150"/>
    </row>
    <row r="1004">
      <c r="M1004" s="150"/>
      <c r="N1004" s="150"/>
    </row>
    <row r="1005">
      <c r="M1005" s="150"/>
      <c r="N1005" s="150"/>
    </row>
    <row r="1006">
      <c r="M1006" s="150"/>
      <c r="N1006" s="150"/>
    </row>
    <row r="1007">
      <c r="M1007" s="150"/>
      <c r="N1007" s="150"/>
    </row>
    <row r="1008">
      <c r="M1008" s="150"/>
      <c r="N1008" s="150"/>
    </row>
    <row r="1009">
      <c r="M1009" s="150"/>
      <c r="N1009" s="150"/>
    </row>
    <row r="1010">
      <c r="M1010" s="150"/>
      <c r="N1010" s="150"/>
    </row>
    <row r="1011">
      <c r="M1011" s="150"/>
      <c r="N1011" s="150"/>
    </row>
    <row r="1012">
      <c r="M1012" s="150"/>
      <c r="N1012" s="150"/>
    </row>
    <row r="1013">
      <c r="M1013" s="150"/>
      <c r="N1013" s="150"/>
    </row>
    <row r="1014">
      <c r="M1014" s="150"/>
      <c r="N1014" s="150"/>
    </row>
    <row r="1015">
      <c r="M1015" s="150"/>
      <c r="N1015" s="150"/>
    </row>
    <row r="1016">
      <c r="M1016" s="150"/>
      <c r="N1016" s="150"/>
    </row>
    <row r="1017">
      <c r="M1017" s="150"/>
      <c r="N1017" s="150"/>
    </row>
    <row r="1018">
      <c r="M1018" s="150"/>
      <c r="N1018" s="150"/>
    </row>
    <row r="1019">
      <c r="M1019" s="150"/>
      <c r="N1019" s="150"/>
    </row>
    <row r="1020">
      <c r="M1020" s="150"/>
      <c r="N1020" s="150"/>
    </row>
    <row r="1021">
      <c r="M1021" s="150"/>
      <c r="N1021" s="150"/>
    </row>
    <row r="1022">
      <c r="M1022" s="150"/>
      <c r="N1022" s="150"/>
    </row>
    <row r="1023">
      <c r="M1023" s="150"/>
      <c r="N1023" s="150"/>
    </row>
    <row r="1024">
      <c r="M1024" s="150"/>
      <c r="N1024" s="150"/>
    </row>
    <row r="1025">
      <c r="M1025" s="150"/>
      <c r="N1025" s="150"/>
    </row>
    <row r="1026">
      <c r="M1026" s="150"/>
      <c r="N1026" s="150"/>
    </row>
    <row r="1027">
      <c r="M1027" s="150"/>
      <c r="N1027" s="150"/>
    </row>
    <row r="1028">
      <c r="M1028" s="150"/>
      <c r="N1028" s="150"/>
    </row>
    <row r="1029">
      <c r="M1029" s="150"/>
      <c r="N1029" s="150"/>
    </row>
    <row r="1030">
      <c r="M1030" s="150"/>
      <c r="N1030" s="150"/>
    </row>
    <row r="1031">
      <c r="M1031" s="150"/>
      <c r="N1031" s="150"/>
    </row>
    <row r="1032">
      <c r="M1032" s="150"/>
      <c r="N1032" s="150"/>
    </row>
    <row r="1033">
      <c r="M1033" s="150"/>
      <c r="N1033" s="150"/>
    </row>
    <row r="1034">
      <c r="M1034" s="150"/>
      <c r="N1034" s="150"/>
    </row>
    <row r="1035">
      <c r="M1035" s="150"/>
      <c r="N1035" s="150"/>
    </row>
    <row r="1036">
      <c r="M1036" s="150"/>
      <c r="N1036" s="150"/>
    </row>
    <row r="1037">
      <c r="M1037" s="150"/>
      <c r="N1037" s="150"/>
    </row>
    <row r="1038">
      <c r="M1038" s="150"/>
      <c r="N1038" s="150"/>
    </row>
    <row r="1039">
      <c r="M1039" s="150"/>
      <c r="N1039" s="150"/>
    </row>
    <row r="1040">
      <c r="M1040" s="150"/>
      <c r="N1040" s="150"/>
    </row>
    <row r="1041">
      <c r="M1041" s="150"/>
      <c r="N1041" s="150"/>
    </row>
    <row r="1042">
      <c r="M1042" s="150"/>
      <c r="N1042" s="150"/>
    </row>
    <row r="1043">
      <c r="M1043" s="150"/>
      <c r="N1043" s="150"/>
    </row>
    <row r="1044">
      <c r="M1044" s="150"/>
      <c r="N1044" s="150"/>
    </row>
    <row r="1045">
      <c r="M1045" s="150"/>
      <c r="N1045" s="150"/>
    </row>
    <row r="1046">
      <c r="M1046" s="150"/>
      <c r="N1046" s="150"/>
    </row>
    <row r="1047">
      <c r="M1047" s="150"/>
      <c r="N1047" s="150"/>
    </row>
    <row r="1048">
      <c r="M1048" s="150"/>
      <c r="N1048" s="150"/>
    </row>
    <row r="1049">
      <c r="M1049" s="150"/>
      <c r="N1049" s="150"/>
    </row>
    <row r="1050">
      <c r="M1050" s="150"/>
      <c r="N1050" s="150"/>
    </row>
    <row r="1051">
      <c r="M1051" s="150"/>
      <c r="N1051" s="150"/>
    </row>
    <row r="1052">
      <c r="M1052" s="150"/>
      <c r="N1052" s="150"/>
    </row>
    <row r="1053">
      <c r="M1053" s="150"/>
      <c r="N1053" s="150"/>
    </row>
    <row r="1054">
      <c r="M1054" s="150"/>
      <c r="N1054" s="150"/>
    </row>
    <row r="1055">
      <c r="M1055" s="150"/>
      <c r="N1055" s="150"/>
    </row>
    <row r="1056">
      <c r="M1056" s="150"/>
      <c r="N1056" s="150"/>
    </row>
    <row r="1057">
      <c r="M1057" s="150"/>
      <c r="N1057" s="150"/>
    </row>
    <row r="1058">
      <c r="M1058" s="150"/>
      <c r="N1058" s="150"/>
    </row>
    <row r="1059">
      <c r="M1059" s="150"/>
      <c r="N1059" s="150"/>
    </row>
    <row r="1060">
      <c r="M1060" s="150"/>
      <c r="N1060" s="150"/>
    </row>
    <row r="1061">
      <c r="M1061" s="150"/>
      <c r="N1061" s="150"/>
    </row>
    <row r="1062">
      <c r="M1062" s="150"/>
      <c r="N1062" s="150"/>
    </row>
    <row r="1063">
      <c r="M1063" s="150"/>
      <c r="N1063" s="150"/>
    </row>
    <row r="1064">
      <c r="M1064" s="150"/>
      <c r="N1064" s="150"/>
    </row>
    <row r="1065">
      <c r="M1065" s="150"/>
      <c r="N1065" s="150"/>
    </row>
    <row r="1066">
      <c r="M1066" s="150"/>
      <c r="N1066" s="150"/>
    </row>
    <row r="1067">
      <c r="M1067" s="150"/>
      <c r="N1067" s="150"/>
    </row>
    <row r="1068">
      <c r="M1068" s="150"/>
      <c r="N1068" s="150"/>
    </row>
    <row r="1069">
      <c r="M1069" s="150"/>
      <c r="N1069" s="150"/>
    </row>
    <row r="1070">
      <c r="M1070" s="150"/>
      <c r="N1070" s="150"/>
    </row>
    <row r="1071">
      <c r="M1071" s="150"/>
      <c r="N1071" s="150"/>
    </row>
    <row r="1072">
      <c r="M1072" s="150"/>
      <c r="N1072" s="150"/>
    </row>
    <row r="1073">
      <c r="M1073" s="150"/>
      <c r="N1073" s="150"/>
    </row>
    <row r="1074">
      <c r="M1074" s="150"/>
      <c r="N1074" s="150"/>
    </row>
    <row r="1075">
      <c r="M1075" s="150"/>
      <c r="N1075" s="150"/>
    </row>
    <row r="1076">
      <c r="M1076" s="150"/>
      <c r="N1076" s="150"/>
    </row>
    <row r="1077">
      <c r="M1077" s="150"/>
      <c r="N1077" s="150"/>
    </row>
    <row r="1078">
      <c r="M1078" s="150"/>
      <c r="N1078" s="150"/>
    </row>
    <row r="1079">
      <c r="M1079" s="150"/>
      <c r="N1079" s="150"/>
    </row>
    <row r="1080">
      <c r="M1080" s="150"/>
      <c r="N1080" s="150"/>
    </row>
    <row r="1081">
      <c r="M1081" s="150"/>
      <c r="N1081" s="150"/>
    </row>
    <row r="1082">
      <c r="M1082" s="150"/>
      <c r="N1082" s="150"/>
    </row>
    <row r="1083">
      <c r="M1083" s="150"/>
      <c r="N1083" s="150"/>
    </row>
    <row r="1084">
      <c r="M1084" s="150"/>
      <c r="N1084" s="150"/>
    </row>
    <row r="1085">
      <c r="M1085" s="150"/>
      <c r="N1085" s="150"/>
    </row>
    <row r="1086">
      <c r="M1086" s="150"/>
      <c r="N1086" s="150"/>
    </row>
    <row r="1087">
      <c r="M1087" s="150"/>
      <c r="N1087" s="150"/>
    </row>
    <row r="1088">
      <c r="M1088" s="150"/>
      <c r="N1088" s="150"/>
    </row>
    <row r="1089">
      <c r="M1089" s="150"/>
      <c r="N1089" s="150"/>
    </row>
    <row r="1090">
      <c r="M1090" s="150"/>
      <c r="N1090" s="150"/>
    </row>
    <row r="1091">
      <c r="M1091" s="150"/>
      <c r="N1091" s="150"/>
    </row>
    <row r="1092">
      <c r="M1092" s="150"/>
      <c r="N1092" s="150"/>
    </row>
    <row r="1093">
      <c r="M1093" s="150"/>
      <c r="N1093" s="150"/>
    </row>
    <row r="1094">
      <c r="M1094" s="150"/>
      <c r="N1094" s="150"/>
    </row>
    <row r="1095">
      <c r="M1095" s="150"/>
      <c r="N1095" s="150"/>
    </row>
    <row r="1096">
      <c r="M1096" s="150"/>
      <c r="N1096" s="150"/>
    </row>
    <row r="1097">
      <c r="M1097" s="150"/>
      <c r="N1097" s="150"/>
    </row>
    <row r="1098">
      <c r="M1098" s="150"/>
      <c r="N1098" s="150"/>
    </row>
    <row r="1099">
      <c r="M1099" s="150"/>
      <c r="N1099" s="150"/>
    </row>
    <row r="1100">
      <c r="M1100" s="150"/>
      <c r="N1100" s="150"/>
    </row>
    <row r="1101">
      <c r="M1101" s="150"/>
      <c r="N1101" s="150"/>
    </row>
    <row r="1102">
      <c r="M1102" s="150"/>
      <c r="N1102" s="150"/>
    </row>
    <row r="1103">
      <c r="M1103" s="150"/>
      <c r="N1103" s="150"/>
    </row>
    <row r="1104">
      <c r="M1104" s="150"/>
      <c r="N1104" s="150"/>
    </row>
    <row r="1105">
      <c r="M1105" s="150"/>
      <c r="N1105" s="150"/>
    </row>
    <row r="1106">
      <c r="M1106" s="150"/>
      <c r="N1106" s="150"/>
    </row>
    <row r="1107">
      <c r="M1107" s="150"/>
      <c r="N1107" s="150"/>
    </row>
    <row r="1108">
      <c r="M1108" s="150"/>
      <c r="N1108" s="150"/>
    </row>
    <row r="1109">
      <c r="M1109" s="150"/>
      <c r="N1109" s="150"/>
    </row>
    <row r="1110">
      <c r="M1110" s="150"/>
      <c r="N1110" s="150"/>
    </row>
    <row r="1111">
      <c r="M1111" s="150"/>
      <c r="N1111" s="150"/>
    </row>
    <row r="1112">
      <c r="M1112" s="150"/>
      <c r="N1112" s="150"/>
    </row>
    <row r="1113">
      <c r="M1113" s="150"/>
      <c r="N1113" s="150"/>
    </row>
    <row r="1114">
      <c r="M1114" s="150"/>
      <c r="N1114" s="150"/>
    </row>
    <row r="1115">
      <c r="M1115" s="150"/>
      <c r="N1115" s="150"/>
    </row>
    <row r="1116">
      <c r="M1116" s="150"/>
      <c r="N1116" s="150"/>
    </row>
    <row r="1117">
      <c r="M1117" s="150"/>
      <c r="N1117" s="150"/>
    </row>
    <row r="1118">
      <c r="M1118" s="150"/>
      <c r="N1118" s="150"/>
    </row>
    <row r="1119">
      <c r="M1119" s="150"/>
      <c r="N1119" s="150"/>
    </row>
    <row r="1120">
      <c r="M1120" s="150"/>
      <c r="N1120" s="150"/>
    </row>
    <row r="1121">
      <c r="M1121" s="150"/>
      <c r="N1121" s="150"/>
    </row>
    <row r="1122">
      <c r="M1122" s="150"/>
      <c r="N1122" s="150"/>
    </row>
    <row r="1123">
      <c r="M1123" s="150"/>
      <c r="N1123" s="150"/>
    </row>
    <row r="1124">
      <c r="M1124" s="150"/>
      <c r="N1124" s="150"/>
    </row>
    <row r="1125">
      <c r="M1125" s="150"/>
      <c r="N1125" s="150"/>
    </row>
    <row r="1126">
      <c r="M1126" s="150"/>
      <c r="N1126" s="150"/>
    </row>
    <row r="1127">
      <c r="M1127" s="150"/>
      <c r="N1127" s="150"/>
    </row>
    <row r="1128">
      <c r="M1128" s="150"/>
      <c r="N1128" s="150"/>
    </row>
    <row r="1129">
      <c r="M1129" s="150"/>
      <c r="N1129" s="150"/>
    </row>
    <row r="1130">
      <c r="M1130" s="150"/>
      <c r="N1130" s="150"/>
    </row>
    <row r="1131">
      <c r="M1131" s="150"/>
      <c r="N1131" s="150"/>
    </row>
    <row r="1132">
      <c r="M1132" s="150"/>
      <c r="N1132" s="150"/>
    </row>
    <row r="1133">
      <c r="M1133" s="150"/>
      <c r="N1133" s="150"/>
    </row>
    <row r="1134">
      <c r="M1134" s="150"/>
      <c r="N1134" s="150"/>
    </row>
    <row r="1135">
      <c r="M1135" s="150"/>
      <c r="N1135" s="150"/>
    </row>
    <row r="1136">
      <c r="M1136" s="150"/>
      <c r="N1136" s="150"/>
    </row>
    <row r="1137">
      <c r="M1137" s="150"/>
      <c r="N1137" s="150"/>
    </row>
    <row r="1138">
      <c r="M1138" s="150"/>
      <c r="N1138" s="150"/>
    </row>
    <row r="1139">
      <c r="M1139" s="150"/>
      <c r="N1139" s="150"/>
    </row>
    <row r="1140">
      <c r="M1140" s="150"/>
      <c r="N1140" s="150"/>
    </row>
    <row r="1141">
      <c r="M1141" s="150"/>
      <c r="N1141" s="150"/>
    </row>
    <row r="1142">
      <c r="M1142" s="150"/>
      <c r="N1142" s="150"/>
    </row>
    <row r="1143">
      <c r="M1143" s="150"/>
      <c r="N1143" s="150"/>
    </row>
    <row r="1144">
      <c r="M1144" s="150"/>
      <c r="N1144" s="150"/>
    </row>
    <row r="1145">
      <c r="M1145" s="150"/>
      <c r="N1145" s="150"/>
    </row>
    <row r="1146">
      <c r="M1146" s="150"/>
      <c r="N1146" s="150"/>
    </row>
    <row r="1147">
      <c r="M1147" s="150"/>
      <c r="N1147" s="150"/>
    </row>
    <row r="1148">
      <c r="M1148" s="150"/>
      <c r="N1148" s="150"/>
    </row>
    <row r="1149">
      <c r="M1149" s="150"/>
      <c r="N1149" s="150"/>
    </row>
    <row r="1150">
      <c r="M1150" s="150"/>
      <c r="N1150" s="150"/>
    </row>
    <row r="1151">
      <c r="M1151" s="150"/>
      <c r="N1151" s="150"/>
    </row>
    <row r="1152">
      <c r="M1152" s="150"/>
      <c r="N1152" s="150"/>
    </row>
    <row r="1153">
      <c r="M1153" s="150"/>
      <c r="N1153" s="150"/>
    </row>
    <row r="1154">
      <c r="M1154" s="150"/>
      <c r="N1154" s="150"/>
    </row>
    <row r="1155">
      <c r="M1155" s="150"/>
      <c r="N1155" s="150"/>
    </row>
    <row r="1156">
      <c r="M1156" s="150"/>
      <c r="N1156" s="150"/>
    </row>
    <row r="1157">
      <c r="M1157" s="150"/>
      <c r="N1157" s="150"/>
    </row>
    <row r="1158">
      <c r="M1158" s="150"/>
      <c r="N1158" s="150"/>
    </row>
    <row r="1159">
      <c r="M1159" s="150"/>
      <c r="N1159" s="150"/>
    </row>
    <row r="1160">
      <c r="M1160" s="150"/>
      <c r="N1160" s="150"/>
    </row>
    <row r="1161">
      <c r="M1161" s="150"/>
      <c r="N1161" s="150"/>
    </row>
    <row r="1162">
      <c r="M1162" s="150"/>
      <c r="N1162" s="150"/>
    </row>
    <row r="1163">
      <c r="M1163" s="150"/>
      <c r="N1163" s="150"/>
    </row>
    <row r="1164">
      <c r="M1164" s="150"/>
      <c r="N1164" s="150"/>
    </row>
    <row r="1165">
      <c r="M1165" s="150"/>
      <c r="N1165" s="150"/>
    </row>
    <row r="1166">
      <c r="M1166" s="150"/>
      <c r="N1166" s="150"/>
    </row>
    <row r="1167">
      <c r="M1167" s="150"/>
      <c r="N1167" s="150"/>
    </row>
    <row r="1168">
      <c r="M1168" s="150"/>
      <c r="N1168" s="150"/>
    </row>
    <row r="1169">
      <c r="M1169" s="150"/>
      <c r="N1169" s="150"/>
    </row>
    <row r="1170">
      <c r="M1170" s="150"/>
      <c r="N1170" s="150"/>
    </row>
    <row r="1171">
      <c r="M1171" s="150"/>
      <c r="N1171" s="150"/>
    </row>
    <row r="1172">
      <c r="M1172" s="150"/>
      <c r="N1172" s="150"/>
    </row>
    <row r="1173">
      <c r="M1173" s="150"/>
      <c r="N1173" s="150"/>
    </row>
    <row r="1174">
      <c r="M1174" s="150"/>
      <c r="N1174" s="150"/>
    </row>
    <row r="1175">
      <c r="M1175" s="150"/>
      <c r="N1175" s="150"/>
    </row>
    <row r="1176">
      <c r="M1176" s="150"/>
      <c r="N1176" s="150"/>
    </row>
    <row r="1177">
      <c r="M1177" s="150"/>
      <c r="N1177" s="150"/>
    </row>
    <row r="1178">
      <c r="M1178" s="150"/>
      <c r="N1178" s="150"/>
    </row>
    <row r="1179">
      <c r="M1179" s="150"/>
      <c r="N1179" s="150"/>
    </row>
    <row r="1180">
      <c r="M1180" s="150"/>
      <c r="N1180" s="150"/>
    </row>
    <row r="1181">
      <c r="M1181" s="150"/>
      <c r="N1181" s="150"/>
    </row>
    <row r="1182">
      <c r="M1182" s="150"/>
      <c r="N1182" s="150"/>
    </row>
    <row r="1183">
      <c r="M1183" s="150"/>
      <c r="N1183" s="150"/>
    </row>
    <row r="1184">
      <c r="M1184" s="150"/>
      <c r="N1184" s="150"/>
    </row>
    <row r="1185">
      <c r="M1185" s="150"/>
      <c r="N1185" s="150"/>
    </row>
    <row r="1186">
      <c r="M1186" s="150"/>
      <c r="N1186" s="150"/>
    </row>
    <row r="1187">
      <c r="M1187" s="150"/>
      <c r="N1187" s="150"/>
    </row>
    <row r="1188">
      <c r="M1188" s="150"/>
      <c r="N1188" s="150"/>
    </row>
    <row r="1189">
      <c r="M1189" s="150"/>
      <c r="N1189" s="150"/>
    </row>
    <row r="1190">
      <c r="M1190" s="150"/>
      <c r="N1190" s="150"/>
    </row>
    <row r="1191">
      <c r="M1191" s="150"/>
      <c r="N1191" s="150"/>
    </row>
    <row r="1192">
      <c r="M1192" s="150"/>
      <c r="N1192" s="150"/>
    </row>
    <row r="1193">
      <c r="M1193" s="150"/>
      <c r="N1193" s="150"/>
    </row>
    <row r="1194">
      <c r="M1194" s="150"/>
      <c r="N1194" s="150"/>
    </row>
    <row r="1195">
      <c r="M1195" s="150"/>
      <c r="N1195" s="150"/>
    </row>
    <row r="1196">
      <c r="M1196" s="150"/>
      <c r="N1196" s="150"/>
    </row>
    <row r="1197">
      <c r="M1197" s="150"/>
      <c r="N1197" s="150"/>
    </row>
    <row r="1198">
      <c r="M1198" s="150"/>
      <c r="N1198" s="150"/>
    </row>
    <row r="1199">
      <c r="M1199" s="150"/>
      <c r="N1199" s="150"/>
    </row>
    <row r="1200">
      <c r="M1200" s="150"/>
      <c r="N1200" s="150"/>
    </row>
    <row r="1201">
      <c r="M1201" s="150"/>
      <c r="N1201" s="150"/>
    </row>
    <row r="1202">
      <c r="M1202" s="150"/>
      <c r="N1202" s="150"/>
    </row>
    <row r="1203">
      <c r="M1203" s="150"/>
      <c r="N1203" s="150"/>
    </row>
    <row r="1204">
      <c r="M1204" s="150"/>
      <c r="N1204" s="150"/>
    </row>
    <row r="1205">
      <c r="M1205" s="150"/>
      <c r="N1205" s="150"/>
    </row>
    <row r="1206">
      <c r="M1206" s="150"/>
      <c r="N1206" s="150"/>
    </row>
    <row r="1207">
      <c r="M1207" s="150"/>
      <c r="N1207" s="150"/>
    </row>
    <row r="1208">
      <c r="M1208" s="150"/>
      <c r="N1208" s="150"/>
    </row>
    <row r="1209">
      <c r="M1209" s="150"/>
      <c r="N1209" s="150"/>
    </row>
    <row r="1210">
      <c r="M1210" s="150"/>
      <c r="N1210" s="150"/>
    </row>
    <row r="1211">
      <c r="M1211" s="150"/>
      <c r="N1211" s="150"/>
    </row>
    <row r="1212">
      <c r="M1212" s="150"/>
      <c r="N1212" s="150"/>
    </row>
    <row r="1213">
      <c r="M1213" s="150"/>
      <c r="N1213" s="150"/>
    </row>
    <row r="1214">
      <c r="M1214" s="150"/>
      <c r="N1214" s="150"/>
    </row>
    <row r="1215">
      <c r="M1215" s="150"/>
      <c r="N1215" s="150"/>
    </row>
    <row r="1216">
      <c r="M1216" s="150"/>
      <c r="N1216" s="150"/>
    </row>
    <row r="1217">
      <c r="M1217" s="150"/>
      <c r="N1217" s="150"/>
    </row>
    <row r="1218">
      <c r="M1218" s="150"/>
      <c r="N1218" s="150"/>
    </row>
  </sheetData>
  <mergeCells count="1">
    <mergeCell ref="A2:E2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2" max="12" width="22.88"/>
    <col customWidth="1" min="16" max="16" width="25.0"/>
    <col customWidth="1" min="18" max="18" width="14.13"/>
  </cols>
  <sheetData>
    <row r="1">
      <c r="A1" s="97" t="s">
        <v>976</v>
      </c>
      <c r="B1" s="4"/>
      <c r="C1" s="4"/>
      <c r="D1" s="4"/>
      <c r="E1" s="4"/>
      <c r="F1" s="4"/>
      <c r="H1" s="62"/>
      <c r="I1" s="89"/>
    </row>
    <row r="2">
      <c r="A2" s="4" t="s">
        <v>977</v>
      </c>
      <c r="F2" s="4"/>
      <c r="H2" s="62"/>
      <c r="I2" s="89"/>
      <c r="O2" s="89"/>
    </row>
    <row r="3">
      <c r="A3" s="6" t="s">
        <v>75</v>
      </c>
      <c r="B3" s="6" t="s">
        <v>76</v>
      </c>
      <c r="C3" s="155" t="s">
        <v>77</v>
      </c>
      <c r="D3" s="6" t="s">
        <v>63</v>
      </c>
      <c r="E3" s="6" t="s">
        <v>78</v>
      </c>
      <c r="F3" s="6" t="s">
        <v>79</v>
      </c>
      <c r="G3" s="6" t="s">
        <v>723</v>
      </c>
      <c r="H3" s="156" t="s">
        <v>724</v>
      </c>
      <c r="I3" s="157" t="s">
        <v>725</v>
      </c>
      <c r="J3" s="6" t="s">
        <v>726</v>
      </c>
      <c r="K3" s="6" t="s">
        <v>727</v>
      </c>
      <c r="L3" s="141" t="s">
        <v>728</v>
      </c>
      <c r="M3" s="141" t="s">
        <v>729</v>
      </c>
      <c r="N3" s="141" t="s">
        <v>978</v>
      </c>
    </row>
    <row r="4">
      <c r="A4" s="14" t="s">
        <v>82</v>
      </c>
      <c r="B4" s="14">
        <v>140152.0</v>
      </c>
      <c r="C4" s="14">
        <v>140152.0</v>
      </c>
      <c r="D4" s="14" t="s">
        <v>68</v>
      </c>
      <c r="E4" s="14">
        <v>3409.0</v>
      </c>
      <c r="F4" s="2" t="s">
        <v>979</v>
      </c>
      <c r="G4" s="116" t="s">
        <v>732</v>
      </c>
      <c r="H4" s="33">
        <v>0.714</v>
      </c>
      <c r="I4" s="33">
        <v>6.0</v>
      </c>
      <c r="J4" s="33">
        <v>15.0</v>
      </c>
      <c r="K4" s="60">
        <f t="shared" ref="K4:K287" si="1">J4+I4</f>
        <v>21</v>
      </c>
      <c r="L4" s="33" t="s">
        <v>85</v>
      </c>
      <c r="M4" s="14" t="s">
        <v>738</v>
      </c>
      <c r="P4" s="7"/>
      <c r="Q4" s="33"/>
      <c r="R4" s="152"/>
    </row>
    <row r="5">
      <c r="A5" s="14" t="s">
        <v>82</v>
      </c>
      <c r="B5" s="14">
        <v>1289973.0</v>
      </c>
      <c r="C5" s="14">
        <v>1289973.0</v>
      </c>
      <c r="D5" s="14" t="s">
        <v>68</v>
      </c>
      <c r="E5" s="14">
        <v>5285.0</v>
      </c>
      <c r="F5" s="2" t="s">
        <v>980</v>
      </c>
      <c r="G5" s="116" t="s">
        <v>732</v>
      </c>
      <c r="H5" s="33">
        <v>0.308</v>
      </c>
      <c r="I5" s="33">
        <v>27.0</v>
      </c>
      <c r="J5" s="33">
        <v>12.0</v>
      </c>
      <c r="K5" s="60">
        <f t="shared" si="1"/>
        <v>39</v>
      </c>
      <c r="L5" s="158" t="s">
        <v>981</v>
      </c>
      <c r="M5" s="14" t="s">
        <v>738</v>
      </c>
      <c r="P5" s="7"/>
      <c r="Q5" s="33"/>
      <c r="R5" s="153"/>
    </row>
    <row r="6">
      <c r="A6" s="14" t="s">
        <v>82</v>
      </c>
      <c r="B6" s="14">
        <v>2325141.0</v>
      </c>
      <c r="C6" s="14">
        <v>2325141.0</v>
      </c>
      <c r="D6" s="14" t="s">
        <v>68</v>
      </c>
      <c r="E6" s="14">
        <v>5141.0</v>
      </c>
      <c r="F6" s="2" t="s">
        <v>982</v>
      </c>
      <c r="G6" s="116" t="s">
        <v>735</v>
      </c>
      <c r="H6" s="33">
        <v>1.0</v>
      </c>
      <c r="I6" s="33">
        <v>0.0</v>
      </c>
      <c r="J6" s="33">
        <v>54.0</v>
      </c>
      <c r="K6" s="60">
        <f t="shared" si="1"/>
        <v>54</v>
      </c>
      <c r="L6" s="158" t="s">
        <v>983</v>
      </c>
      <c r="M6" s="14" t="s">
        <v>738</v>
      </c>
      <c r="O6" s="150"/>
      <c r="P6" s="7"/>
      <c r="Q6" s="33"/>
      <c r="R6" s="153"/>
    </row>
    <row r="7">
      <c r="A7" s="14" t="s">
        <v>82</v>
      </c>
      <c r="B7" s="14">
        <v>3.0972448E7</v>
      </c>
      <c r="C7" s="14">
        <v>3.0972448E7</v>
      </c>
      <c r="D7" s="14" t="s">
        <v>68</v>
      </c>
      <c r="E7" s="14">
        <v>50.0</v>
      </c>
      <c r="F7" s="2" t="s">
        <v>984</v>
      </c>
      <c r="G7" s="116" t="s">
        <v>732</v>
      </c>
      <c r="H7" s="33">
        <v>0.268</v>
      </c>
      <c r="I7" s="33">
        <v>41.0</v>
      </c>
      <c r="J7" s="33">
        <v>15.0</v>
      </c>
      <c r="K7" s="60">
        <f t="shared" si="1"/>
        <v>56</v>
      </c>
      <c r="L7" s="158" t="s">
        <v>985</v>
      </c>
      <c r="O7" s="150"/>
      <c r="P7" s="7"/>
      <c r="Q7" s="33"/>
      <c r="R7" s="153"/>
    </row>
    <row r="8">
      <c r="A8" s="14" t="s">
        <v>82</v>
      </c>
      <c r="B8" s="14">
        <v>1.21693339E8</v>
      </c>
      <c r="C8" s="14">
        <v>1.216952E8</v>
      </c>
      <c r="D8" s="14" t="s">
        <v>69</v>
      </c>
      <c r="E8" s="14">
        <v>-1861.0</v>
      </c>
      <c r="F8" s="2" t="s">
        <v>986</v>
      </c>
      <c r="G8" s="116" t="s">
        <v>732</v>
      </c>
      <c r="H8" s="33">
        <v>0.28</v>
      </c>
      <c r="I8" s="33">
        <v>18.0</v>
      </c>
      <c r="J8" s="33">
        <v>7.0</v>
      </c>
      <c r="K8" s="60">
        <f t="shared" si="1"/>
        <v>25</v>
      </c>
      <c r="L8" s="33" t="s">
        <v>85</v>
      </c>
      <c r="M8" s="14" t="s">
        <v>738</v>
      </c>
      <c r="O8" s="150"/>
      <c r="P8" s="7"/>
      <c r="Q8" s="33"/>
      <c r="R8" s="153"/>
    </row>
    <row r="9">
      <c r="A9" s="14" t="s">
        <v>82</v>
      </c>
      <c r="B9" s="14">
        <v>1.43207306E8</v>
      </c>
      <c r="C9" s="14">
        <v>1.43207306E8</v>
      </c>
      <c r="D9" s="14" t="s">
        <v>68</v>
      </c>
      <c r="E9" s="14">
        <v>389.0</v>
      </c>
      <c r="F9" s="2" t="s">
        <v>987</v>
      </c>
      <c r="G9" s="116" t="s">
        <v>732</v>
      </c>
      <c r="H9" s="33">
        <v>0.224</v>
      </c>
      <c r="I9" s="33">
        <v>12906.0</v>
      </c>
      <c r="J9" s="33">
        <v>3722.0</v>
      </c>
      <c r="K9" s="60">
        <f t="shared" si="1"/>
        <v>16628</v>
      </c>
      <c r="L9" s="33" t="s">
        <v>85</v>
      </c>
      <c r="M9" s="14" t="s">
        <v>738</v>
      </c>
      <c r="O9" s="150"/>
      <c r="P9" s="7"/>
      <c r="Q9" s="33"/>
      <c r="R9" s="153"/>
    </row>
    <row r="10">
      <c r="A10" s="14" t="s">
        <v>82</v>
      </c>
      <c r="B10" s="14">
        <v>1.44105179E8</v>
      </c>
      <c r="C10" s="14">
        <v>1.44105179E8</v>
      </c>
      <c r="D10" s="14" t="s">
        <v>68</v>
      </c>
      <c r="E10" s="14">
        <v>1348.0</v>
      </c>
      <c r="F10" s="2" t="s">
        <v>988</v>
      </c>
      <c r="G10" s="116" t="s">
        <v>732</v>
      </c>
      <c r="H10" s="33">
        <v>0.445</v>
      </c>
      <c r="I10" s="33">
        <v>66.0</v>
      </c>
      <c r="J10" s="33">
        <v>53.0</v>
      </c>
      <c r="K10" s="60">
        <f t="shared" si="1"/>
        <v>119</v>
      </c>
      <c r="L10" s="33" t="s">
        <v>85</v>
      </c>
      <c r="M10" s="14" t="s">
        <v>738</v>
      </c>
      <c r="O10" s="150"/>
      <c r="P10" s="7"/>
      <c r="Q10" s="33"/>
      <c r="R10" s="153"/>
    </row>
    <row r="11">
      <c r="A11" s="14" t="s">
        <v>82</v>
      </c>
      <c r="B11" s="14">
        <v>1.48702814E8</v>
      </c>
      <c r="C11" s="14">
        <v>1.48703127E8</v>
      </c>
      <c r="D11" s="14" t="s">
        <v>69</v>
      </c>
      <c r="E11" s="14">
        <v>-313.0</v>
      </c>
      <c r="F11" s="2" t="s">
        <v>989</v>
      </c>
      <c r="G11" s="116" t="s">
        <v>732</v>
      </c>
      <c r="H11" s="33">
        <v>0.353</v>
      </c>
      <c r="I11" s="33">
        <v>11.0</v>
      </c>
      <c r="J11" s="33">
        <v>6.0</v>
      </c>
      <c r="K11" s="60">
        <f t="shared" si="1"/>
        <v>17</v>
      </c>
      <c r="L11" s="33" t="s">
        <v>85</v>
      </c>
      <c r="M11" s="14" t="s">
        <v>738</v>
      </c>
      <c r="O11" s="150"/>
      <c r="P11" s="7"/>
      <c r="Q11" s="33"/>
      <c r="R11" s="153"/>
    </row>
    <row r="12">
      <c r="A12" s="14" t="s">
        <v>82</v>
      </c>
      <c r="B12" s="14">
        <v>1.55867862E8</v>
      </c>
      <c r="C12" s="14">
        <v>1.55868069E8</v>
      </c>
      <c r="D12" s="14" t="s">
        <v>69</v>
      </c>
      <c r="E12" s="14">
        <v>-207.0</v>
      </c>
      <c r="F12" s="2" t="s">
        <v>990</v>
      </c>
      <c r="G12" s="116" t="s">
        <v>732</v>
      </c>
      <c r="H12" s="33">
        <v>0.318</v>
      </c>
      <c r="I12" s="33">
        <v>30.0</v>
      </c>
      <c r="J12" s="33">
        <v>14.0</v>
      </c>
      <c r="K12" s="60">
        <f t="shared" si="1"/>
        <v>44</v>
      </c>
      <c r="L12" s="158" t="s">
        <v>991</v>
      </c>
      <c r="O12" s="150"/>
      <c r="P12" s="7"/>
      <c r="Q12" s="33"/>
      <c r="R12" s="153"/>
    </row>
    <row r="13">
      <c r="A13" s="14" t="s">
        <v>82</v>
      </c>
      <c r="B13" s="14">
        <v>2.02205151E8</v>
      </c>
      <c r="C13" s="14">
        <v>2.02205151E8</v>
      </c>
      <c r="D13" s="14" t="s">
        <v>68</v>
      </c>
      <c r="E13" s="14">
        <v>2165.0</v>
      </c>
      <c r="F13" s="2" t="s">
        <v>992</v>
      </c>
      <c r="G13" s="116" t="s">
        <v>732</v>
      </c>
      <c r="H13" s="33">
        <v>0.644</v>
      </c>
      <c r="I13" s="33">
        <v>21.0</v>
      </c>
      <c r="J13" s="33">
        <v>38.0</v>
      </c>
      <c r="K13" s="60">
        <f t="shared" si="1"/>
        <v>59</v>
      </c>
      <c r="L13" s="158" t="s">
        <v>993</v>
      </c>
      <c r="M13" s="14" t="s">
        <v>738</v>
      </c>
      <c r="O13" s="150"/>
      <c r="P13" s="7"/>
      <c r="Q13" s="33"/>
      <c r="R13" s="153"/>
    </row>
    <row r="14">
      <c r="A14" s="14" t="s">
        <v>82</v>
      </c>
      <c r="B14" s="14">
        <v>2.10654109E8</v>
      </c>
      <c r="C14" s="14">
        <v>2.10654109E8</v>
      </c>
      <c r="D14" s="14" t="s">
        <v>68</v>
      </c>
      <c r="E14" s="14">
        <v>3391.0</v>
      </c>
      <c r="F14" s="2" t="s">
        <v>994</v>
      </c>
      <c r="G14" s="116" t="s">
        <v>735</v>
      </c>
      <c r="H14" s="33">
        <v>1.0</v>
      </c>
      <c r="I14" s="33">
        <v>0.0</v>
      </c>
      <c r="J14" s="33">
        <v>55.0</v>
      </c>
      <c r="K14" s="60">
        <f t="shared" si="1"/>
        <v>55</v>
      </c>
      <c r="L14" s="158" t="s">
        <v>995</v>
      </c>
      <c r="M14" s="14" t="s">
        <v>738</v>
      </c>
      <c r="O14" s="150"/>
      <c r="P14" s="7"/>
      <c r="Q14" s="33"/>
      <c r="R14" s="153"/>
    </row>
    <row r="15">
      <c r="A15" s="14" t="s">
        <v>82</v>
      </c>
      <c r="B15" s="14">
        <v>2.36714891E8</v>
      </c>
      <c r="C15" s="14">
        <v>2.36714891E8</v>
      </c>
      <c r="D15" s="14" t="s">
        <v>68</v>
      </c>
      <c r="E15" s="14">
        <v>4569.0</v>
      </c>
      <c r="F15" s="2" t="s">
        <v>996</v>
      </c>
      <c r="G15" s="116" t="s">
        <v>735</v>
      </c>
      <c r="H15" s="33">
        <v>1.0</v>
      </c>
      <c r="I15" s="33">
        <v>0.0</v>
      </c>
      <c r="J15" s="33">
        <v>43.0</v>
      </c>
      <c r="K15" s="60">
        <f t="shared" si="1"/>
        <v>43</v>
      </c>
      <c r="L15" s="158" t="s">
        <v>997</v>
      </c>
      <c r="M15" s="14" t="s">
        <v>738</v>
      </c>
      <c r="O15" s="150"/>
      <c r="P15" s="7"/>
      <c r="Q15" s="33"/>
      <c r="R15" s="153"/>
    </row>
    <row r="16">
      <c r="A16" s="14" t="s">
        <v>82</v>
      </c>
      <c r="B16" s="14">
        <v>2.47891061E8</v>
      </c>
      <c r="C16" s="14">
        <v>2.47892079E8</v>
      </c>
      <c r="D16" s="14" t="s">
        <v>69</v>
      </c>
      <c r="E16" s="14">
        <v>-1018.0</v>
      </c>
      <c r="F16" s="2" t="s">
        <v>998</v>
      </c>
      <c r="G16" s="116" t="s">
        <v>732</v>
      </c>
      <c r="H16" s="33">
        <v>0.262</v>
      </c>
      <c r="I16" s="33">
        <v>31.0</v>
      </c>
      <c r="J16" s="33">
        <v>11.0</v>
      </c>
      <c r="K16" s="60">
        <f t="shared" si="1"/>
        <v>42</v>
      </c>
      <c r="L16" s="33" t="s">
        <v>85</v>
      </c>
      <c r="M16" s="14" t="s">
        <v>738</v>
      </c>
      <c r="O16" s="150"/>
      <c r="P16" s="7"/>
      <c r="Q16" s="33"/>
      <c r="R16" s="153"/>
    </row>
    <row r="17">
      <c r="A17" s="14" t="s">
        <v>82</v>
      </c>
      <c r="B17" s="14">
        <v>2.47891968E8</v>
      </c>
      <c r="C17" s="14">
        <v>2.47894328E8</v>
      </c>
      <c r="D17" s="14" t="s">
        <v>69</v>
      </c>
      <c r="E17" s="14">
        <v>-2360.0</v>
      </c>
      <c r="F17" s="2" t="s">
        <v>999</v>
      </c>
      <c r="G17" s="116" t="s">
        <v>732</v>
      </c>
      <c r="H17" s="33">
        <v>0.238</v>
      </c>
      <c r="I17" s="33">
        <v>32.0</v>
      </c>
      <c r="J17" s="33">
        <v>10.0</v>
      </c>
      <c r="K17" s="60">
        <f t="shared" si="1"/>
        <v>42</v>
      </c>
      <c r="L17" s="33" t="s">
        <v>85</v>
      </c>
      <c r="M17" s="14" t="s">
        <v>738</v>
      </c>
      <c r="O17" s="150"/>
      <c r="P17" s="7"/>
      <c r="Q17" s="33"/>
      <c r="R17" s="153"/>
    </row>
    <row r="18">
      <c r="A18" s="14" t="s">
        <v>428</v>
      </c>
      <c r="B18" s="14">
        <v>740580.0</v>
      </c>
      <c r="C18" s="14">
        <v>740580.0</v>
      </c>
      <c r="D18" s="14" t="s">
        <v>68</v>
      </c>
      <c r="E18" s="14">
        <v>2942.0</v>
      </c>
      <c r="F18" s="2" t="s">
        <v>1000</v>
      </c>
      <c r="G18" s="116" t="s">
        <v>732</v>
      </c>
      <c r="H18" s="33">
        <v>0.492</v>
      </c>
      <c r="I18" s="33">
        <v>32.0</v>
      </c>
      <c r="J18" s="33">
        <v>31.0</v>
      </c>
      <c r="K18" s="60">
        <f t="shared" si="1"/>
        <v>63</v>
      </c>
      <c r="L18" s="33" t="s">
        <v>85</v>
      </c>
      <c r="M18" s="14" t="s">
        <v>738</v>
      </c>
      <c r="O18" s="150"/>
      <c r="P18" s="7"/>
      <c r="Q18" s="33"/>
      <c r="R18" s="153"/>
    </row>
    <row r="19">
      <c r="A19" s="14" t="s">
        <v>428</v>
      </c>
      <c r="B19" s="14">
        <v>1.5014435E7</v>
      </c>
      <c r="C19" s="14">
        <v>2.2377073E7</v>
      </c>
      <c r="D19" s="14" t="s">
        <v>69</v>
      </c>
      <c r="E19" s="14">
        <v>-7362638.0</v>
      </c>
      <c r="F19" s="2" t="s">
        <v>1001</v>
      </c>
      <c r="G19" s="116" t="s">
        <v>732</v>
      </c>
      <c r="H19" s="33">
        <v>0.692</v>
      </c>
      <c r="I19" s="33">
        <v>8.0</v>
      </c>
      <c r="J19" s="33">
        <v>18.0</v>
      </c>
      <c r="K19" s="60">
        <f t="shared" si="1"/>
        <v>26</v>
      </c>
      <c r="L19" s="33" t="s">
        <v>85</v>
      </c>
      <c r="M19" s="14" t="s">
        <v>789</v>
      </c>
      <c r="O19" s="150"/>
      <c r="P19" s="7"/>
      <c r="Q19" s="33"/>
      <c r="R19" s="153"/>
    </row>
    <row r="20">
      <c r="A20" s="14" t="s">
        <v>428</v>
      </c>
      <c r="B20" s="14">
        <v>7.7197223E7</v>
      </c>
      <c r="C20" s="14">
        <v>7.7197344E7</v>
      </c>
      <c r="D20" s="14" t="s">
        <v>69</v>
      </c>
      <c r="E20" s="14">
        <v>-121.0</v>
      </c>
      <c r="F20" s="2" t="s">
        <v>1002</v>
      </c>
      <c r="G20" s="116" t="s">
        <v>732</v>
      </c>
      <c r="H20" s="33">
        <v>0.365</v>
      </c>
      <c r="I20" s="33">
        <v>33.0</v>
      </c>
      <c r="J20" s="33">
        <v>19.0</v>
      </c>
      <c r="K20" s="60">
        <f t="shared" si="1"/>
        <v>52</v>
      </c>
      <c r="L20" s="158" t="s">
        <v>1003</v>
      </c>
      <c r="O20" s="150"/>
      <c r="P20" s="7"/>
      <c r="Q20" s="33"/>
      <c r="R20" s="153"/>
    </row>
    <row r="21">
      <c r="A21" s="14" t="s">
        <v>428</v>
      </c>
      <c r="B21" s="14">
        <v>7.7634422E7</v>
      </c>
      <c r="C21" s="14">
        <v>7.7670781E7</v>
      </c>
      <c r="D21" s="14" t="s">
        <v>69</v>
      </c>
      <c r="E21" s="14">
        <v>-36359.0</v>
      </c>
      <c r="F21" s="2" t="s">
        <v>1004</v>
      </c>
      <c r="G21" s="116" t="s">
        <v>732</v>
      </c>
      <c r="H21" s="33">
        <v>0.455</v>
      </c>
      <c r="I21" s="33">
        <v>18.0</v>
      </c>
      <c r="J21" s="33">
        <v>15.0</v>
      </c>
      <c r="K21" s="60">
        <f t="shared" si="1"/>
        <v>33</v>
      </c>
      <c r="L21" s="33" t="s">
        <v>85</v>
      </c>
      <c r="M21" s="14" t="s">
        <v>789</v>
      </c>
      <c r="O21" s="150"/>
      <c r="P21" s="7"/>
      <c r="Q21" s="33"/>
      <c r="R21" s="153"/>
    </row>
    <row r="22">
      <c r="A22" s="14" t="s">
        <v>428</v>
      </c>
      <c r="B22" s="14">
        <v>8.8861924E7</v>
      </c>
      <c r="C22" s="14">
        <v>8.8886156E7</v>
      </c>
      <c r="D22" s="14" t="s">
        <v>71</v>
      </c>
      <c r="E22" s="14">
        <v>24232.0</v>
      </c>
      <c r="F22" s="2" t="s">
        <v>1005</v>
      </c>
      <c r="G22" s="116" t="s">
        <v>732</v>
      </c>
      <c r="H22" s="33">
        <v>0.404</v>
      </c>
      <c r="I22" s="33">
        <v>31.0</v>
      </c>
      <c r="J22" s="33">
        <v>21.0</v>
      </c>
      <c r="K22" s="60">
        <f t="shared" si="1"/>
        <v>52</v>
      </c>
      <c r="L22" s="158" t="s">
        <v>1006</v>
      </c>
      <c r="O22" s="150"/>
      <c r="P22" s="7"/>
      <c r="Q22" s="33"/>
      <c r="R22" s="153"/>
    </row>
    <row r="23">
      <c r="A23" s="14" t="s">
        <v>428</v>
      </c>
      <c r="B23" s="14">
        <v>9.1571707E7</v>
      </c>
      <c r="C23" s="14">
        <v>9.1571707E7</v>
      </c>
      <c r="D23" s="14" t="s">
        <v>68</v>
      </c>
      <c r="E23" s="14">
        <v>8677.0</v>
      </c>
      <c r="F23" s="2" t="s">
        <v>1007</v>
      </c>
      <c r="G23" s="116" t="s">
        <v>732</v>
      </c>
      <c r="H23" s="33">
        <v>0.233</v>
      </c>
      <c r="I23" s="33">
        <v>66.0</v>
      </c>
      <c r="J23" s="33">
        <v>20.0</v>
      </c>
      <c r="K23" s="60">
        <f t="shared" si="1"/>
        <v>86</v>
      </c>
      <c r="L23" s="33" t="s">
        <v>85</v>
      </c>
      <c r="M23" s="14" t="s">
        <v>738</v>
      </c>
      <c r="O23" s="150"/>
      <c r="P23" s="7"/>
      <c r="Q23" s="33"/>
      <c r="R23" s="153"/>
    </row>
    <row r="24">
      <c r="A24" s="14" t="s">
        <v>428</v>
      </c>
      <c r="B24" s="14">
        <v>9.7150886E7</v>
      </c>
      <c r="C24" s="14">
        <v>9.715979E7</v>
      </c>
      <c r="D24" s="14" t="s">
        <v>69</v>
      </c>
      <c r="E24" s="14">
        <v>-8904.0</v>
      </c>
      <c r="F24" s="2" t="s">
        <v>1008</v>
      </c>
      <c r="G24" s="116" t="s">
        <v>732</v>
      </c>
      <c r="H24" s="33">
        <v>0.302</v>
      </c>
      <c r="I24" s="33">
        <v>30.0</v>
      </c>
      <c r="J24" s="33">
        <v>13.0</v>
      </c>
      <c r="K24" s="60">
        <f t="shared" si="1"/>
        <v>43</v>
      </c>
      <c r="L24" s="158" t="s">
        <v>1009</v>
      </c>
      <c r="M24" s="14" t="s">
        <v>738</v>
      </c>
      <c r="O24" s="150"/>
      <c r="P24" s="7"/>
      <c r="Q24" s="33"/>
      <c r="R24" s="153"/>
    </row>
    <row r="25">
      <c r="A25" s="14" t="s">
        <v>428</v>
      </c>
      <c r="B25" s="14">
        <v>1.68867269E8</v>
      </c>
      <c r="C25" s="14">
        <v>1.68867269E8</v>
      </c>
      <c r="D25" s="14" t="s">
        <v>68</v>
      </c>
      <c r="E25" s="14">
        <v>12677.0</v>
      </c>
      <c r="F25" s="2" t="s">
        <v>1010</v>
      </c>
      <c r="G25" s="116" t="s">
        <v>732</v>
      </c>
      <c r="H25" s="33">
        <v>0.321</v>
      </c>
      <c r="I25" s="33">
        <v>36.0</v>
      </c>
      <c r="J25" s="33">
        <v>17.0</v>
      </c>
      <c r="K25" s="60">
        <f t="shared" si="1"/>
        <v>53</v>
      </c>
      <c r="L25" s="33" t="s">
        <v>85</v>
      </c>
      <c r="M25" s="14" t="s">
        <v>738</v>
      </c>
      <c r="O25" s="150"/>
      <c r="P25" s="7"/>
      <c r="Q25" s="33"/>
      <c r="R25" s="153"/>
    </row>
    <row r="26">
      <c r="A26" s="14" t="s">
        <v>428</v>
      </c>
      <c r="B26" s="14">
        <v>2.31825057E8</v>
      </c>
      <c r="C26" s="14">
        <v>2.31825057E8</v>
      </c>
      <c r="D26" s="14" t="s">
        <v>68</v>
      </c>
      <c r="E26" s="14">
        <v>267.0</v>
      </c>
      <c r="F26" s="2" t="s">
        <v>1011</v>
      </c>
      <c r="G26" s="116" t="s">
        <v>732</v>
      </c>
      <c r="H26" s="33">
        <v>0.308</v>
      </c>
      <c r="I26" s="33">
        <v>36.0</v>
      </c>
      <c r="J26" s="33">
        <v>16.0</v>
      </c>
      <c r="K26" s="60">
        <f t="shared" si="1"/>
        <v>52</v>
      </c>
      <c r="L26" s="33" t="s">
        <v>85</v>
      </c>
      <c r="M26" s="14" t="s">
        <v>738</v>
      </c>
      <c r="O26" s="150"/>
      <c r="P26" s="7"/>
      <c r="Q26" s="33"/>
      <c r="R26" s="153"/>
    </row>
    <row r="27">
      <c r="A27" s="14" t="s">
        <v>428</v>
      </c>
      <c r="B27" s="14">
        <v>2.38871077E8</v>
      </c>
      <c r="C27" s="14">
        <v>2.38871077E8</v>
      </c>
      <c r="D27" s="14" t="s">
        <v>68</v>
      </c>
      <c r="E27" s="14">
        <v>1556.0</v>
      </c>
      <c r="F27" s="2" t="s">
        <v>1012</v>
      </c>
      <c r="G27" s="116" t="s">
        <v>732</v>
      </c>
      <c r="H27" s="33">
        <v>0.462</v>
      </c>
      <c r="I27" s="33">
        <v>21.0</v>
      </c>
      <c r="J27" s="33">
        <v>18.0</v>
      </c>
      <c r="K27" s="60">
        <f t="shared" si="1"/>
        <v>39</v>
      </c>
      <c r="L27" s="158" t="s">
        <v>1013</v>
      </c>
      <c r="M27" s="14" t="s">
        <v>738</v>
      </c>
      <c r="O27" s="150"/>
      <c r="P27" s="7"/>
      <c r="Q27" s="33"/>
      <c r="R27" s="153"/>
    </row>
    <row r="28">
      <c r="A28" s="14" t="s">
        <v>428</v>
      </c>
      <c r="B28" s="14">
        <v>2.41590983E8</v>
      </c>
      <c r="C28" s="14">
        <v>2.41590983E8</v>
      </c>
      <c r="D28" s="14" t="s">
        <v>68</v>
      </c>
      <c r="E28" s="14">
        <v>3273.0</v>
      </c>
      <c r="F28" s="2" t="s">
        <v>1014</v>
      </c>
      <c r="G28" s="116" t="s">
        <v>732</v>
      </c>
      <c r="H28" s="33">
        <v>0.581</v>
      </c>
      <c r="I28" s="33">
        <v>18.0</v>
      </c>
      <c r="J28" s="33">
        <v>25.0</v>
      </c>
      <c r="K28" s="60">
        <f t="shared" si="1"/>
        <v>43</v>
      </c>
      <c r="L28" s="158" t="s">
        <v>1015</v>
      </c>
      <c r="M28" s="14" t="s">
        <v>738</v>
      </c>
      <c r="O28" s="150"/>
      <c r="P28" s="7"/>
      <c r="Q28" s="33"/>
      <c r="R28" s="153"/>
    </row>
    <row r="29">
      <c r="A29" s="14" t="s">
        <v>428</v>
      </c>
      <c r="B29" s="14">
        <v>2.41896879E8</v>
      </c>
      <c r="C29" s="14">
        <v>2.41896879E8</v>
      </c>
      <c r="D29" s="14" t="s">
        <v>68</v>
      </c>
      <c r="E29" s="14">
        <v>4678.0</v>
      </c>
      <c r="F29" s="2" t="s">
        <v>1016</v>
      </c>
      <c r="G29" s="116" t="s">
        <v>732</v>
      </c>
      <c r="H29" s="33">
        <v>0.364</v>
      </c>
      <c r="I29" s="33">
        <v>35.0</v>
      </c>
      <c r="J29" s="33">
        <v>20.0</v>
      </c>
      <c r="K29" s="60">
        <f t="shared" si="1"/>
        <v>55</v>
      </c>
      <c r="L29" s="33" t="s">
        <v>85</v>
      </c>
      <c r="M29" s="14" t="s">
        <v>738</v>
      </c>
      <c r="O29" s="150"/>
      <c r="P29" s="7"/>
      <c r="Q29" s="33"/>
      <c r="R29" s="153"/>
    </row>
    <row r="30">
      <c r="A30" s="14" t="s">
        <v>91</v>
      </c>
      <c r="B30" s="14">
        <v>7.1129701E7</v>
      </c>
      <c r="C30" s="14">
        <v>7.112983E7</v>
      </c>
      <c r="D30" s="14" t="s">
        <v>69</v>
      </c>
      <c r="E30" s="14">
        <v>-129.0</v>
      </c>
      <c r="F30" s="2" t="s">
        <v>1017</v>
      </c>
      <c r="G30" s="116" t="s">
        <v>732</v>
      </c>
      <c r="H30" s="33">
        <v>0.271</v>
      </c>
      <c r="I30" s="33">
        <v>43.0</v>
      </c>
      <c r="J30" s="33">
        <v>16.0</v>
      </c>
      <c r="K30" s="60">
        <f t="shared" si="1"/>
        <v>59</v>
      </c>
      <c r="L30" s="158" t="s">
        <v>1018</v>
      </c>
      <c r="O30" s="150"/>
      <c r="P30" s="7"/>
      <c r="Q30" s="33"/>
      <c r="R30" s="153"/>
    </row>
    <row r="31">
      <c r="A31" s="14" t="s">
        <v>91</v>
      </c>
      <c r="B31" s="14">
        <v>7.1175588E7</v>
      </c>
      <c r="C31" s="14">
        <v>7.1233519E7</v>
      </c>
      <c r="D31" s="14" t="s">
        <v>69</v>
      </c>
      <c r="E31" s="14">
        <v>-57931.0</v>
      </c>
      <c r="F31" s="2" t="s">
        <v>1019</v>
      </c>
      <c r="G31" s="116" t="s">
        <v>735</v>
      </c>
      <c r="H31" s="33">
        <v>0.889</v>
      </c>
      <c r="I31" s="33">
        <v>4.0</v>
      </c>
      <c r="J31" s="33">
        <v>32.0</v>
      </c>
      <c r="K31" s="60">
        <f t="shared" si="1"/>
        <v>36</v>
      </c>
      <c r="L31" s="158" t="s">
        <v>1018</v>
      </c>
      <c r="O31" s="150"/>
      <c r="P31" s="7"/>
      <c r="Q31" s="33"/>
      <c r="R31" s="153"/>
    </row>
    <row r="32">
      <c r="A32" s="14" t="s">
        <v>91</v>
      </c>
      <c r="B32" s="14">
        <v>7.4529293E7</v>
      </c>
      <c r="C32" s="14">
        <v>7.4531572E7</v>
      </c>
      <c r="D32" s="14" t="s">
        <v>69</v>
      </c>
      <c r="E32" s="14">
        <v>-2279.0</v>
      </c>
      <c r="F32" s="2" t="s">
        <v>1020</v>
      </c>
      <c r="G32" s="116" t="s">
        <v>732</v>
      </c>
      <c r="H32" s="33">
        <v>0.47</v>
      </c>
      <c r="I32" s="33">
        <v>35.0</v>
      </c>
      <c r="J32" s="33">
        <v>31.0</v>
      </c>
      <c r="K32" s="60">
        <f t="shared" si="1"/>
        <v>66</v>
      </c>
      <c r="L32" s="33" t="s">
        <v>85</v>
      </c>
      <c r="O32" s="150"/>
      <c r="P32" s="7"/>
      <c r="Q32" s="33"/>
      <c r="R32" s="153"/>
    </row>
    <row r="33">
      <c r="A33" s="14" t="s">
        <v>102</v>
      </c>
      <c r="B33" s="14">
        <v>6004405.0</v>
      </c>
      <c r="C33" s="14">
        <v>6004405.0</v>
      </c>
      <c r="D33" s="14" t="s">
        <v>68</v>
      </c>
      <c r="E33" s="14">
        <v>1826.0</v>
      </c>
      <c r="F33" s="2" t="s">
        <v>1021</v>
      </c>
      <c r="G33" s="116" t="s">
        <v>735</v>
      </c>
      <c r="H33" s="33">
        <v>0.8</v>
      </c>
      <c r="I33" s="33">
        <v>11.0</v>
      </c>
      <c r="J33" s="33">
        <v>44.0</v>
      </c>
      <c r="K33" s="60">
        <f t="shared" si="1"/>
        <v>55</v>
      </c>
      <c r="L33" s="33" t="s">
        <v>85</v>
      </c>
      <c r="M33" s="14" t="s">
        <v>738</v>
      </c>
      <c r="O33" s="150"/>
      <c r="P33" s="7"/>
      <c r="Q33" s="33"/>
      <c r="R33" s="153"/>
    </row>
    <row r="34">
      <c r="A34" s="14" t="s">
        <v>102</v>
      </c>
      <c r="B34" s="14">
        <v>4.0295524E7</v>
      </c>
      <c r="C34" s="14">
        <v>4.0295524E7</v>
      </c>
      <c r="D34" s="14" t="s">
        <v>68</v>
      </c>
      <c r="E34" s="14">
        <v>3263.0</v>
      </c>
      <c r="F34" s="2" t="s">
        <v>1022</v>
      </c>
      <c r="G34" s="116" t="s">
        <v>735</v>
      </c>
      <c r="H34" s="33">
        <v>1.0</v>
      </c>
      <c r="I34" s="33">
        <v>0.0</v>
      </c>
      <c r="J34" s="33">
        <v>67.0</v>
      </c>
      <c r="K34" s="60">
        <f t="shared" si="1"/>
        <v>67</v>
      </c>
      <c r="L34" s="33" t="s">
        <v>85</v>
      </c>
      <c r="M34" s="14" t="s">
        <v>738</v>
      </c>
      <c r="O34" s="150"/>
      <c r="P34" s="7"/>
      <c r="Q34" s="33"/>
      <c r="R34" s="153"/>
    </row>
    <row r="35">
      <c r="A35" s="14" t="s">
        <v>102</v>
      </c>
      <c r="B35" s="14">
        <v>5.3426397E7</v>
      </c>
      <c r="C35" s="14">
        <v>6.3498578E7</v>
      </c>
      <c r="D35" s="14" t="s">
        <v>69</v>
      </c>
      <c r="E35" s="14">
        <v>-1.0072181E7</v>
      </c>
      <c r="F35" s="2" t="s">
        <v>1023</v>
      </c>
      <c r="G35" s="116" t="s">
        <v>732</v>
      </c>
      <c r="H35" s="33">
        <v>0.5</v>
      </c>
      <c r="I35" s="33">
        <v>16.0</v>
      </c>
      <c r="J35" s="33">
        <v>16.0</v>
      </c>
      <c r="K35" s="60">
        <f t="shared" si="1"/>
        <v>32</v>
      </c>
      <c r="L35" s="158" t="s">
        <v>1024</v>
      </c>
      <c r="M35" s="14" t="s">
        <v>789</v>
      </c>
      <c r="O35" s="150"/>
      <c r="P35" s="7"/>
      <c r="Q35" s="33"/>
      <c r="R35" s="153"/>
    </row>
    <row r="36">
      <c r="A36" s="14" t="s">
        <v>102</v>
      </c>
      <c r="B36" s="14">
        <v>1.30334391E8</v>
      </c>
      <c r="C36" s="14">
        <v>1.30347071E8</v>
      </c>
      <c r="D36" s="14" t="s">
        <v>69</v>
      </c>
      <c r="E36" s="14">
        <v>-12680.0</v>
      </c>
      <c r="F36" s="2" t="s">
        <v>1025</v>
      </c>
      <c r="G36" s="116" t="s">
        <v>732</v>
      </c>
      <c r="H36" s="33">
        <v>0.262</v>
      </c>
      <c r="I36" s="33">
        <v>31.0</v>
      </c>
      <c r="J36" s="33">
        <v>11.0</v>
      </c>
      <c r="K36" s="60">
        <f t="shared" si="1"/>
        <v>42</v>
      </c>
      <c r="L36" s="33" t="s">
        <v>85</v>
      </c>
      <c r="O36" s="150"/>
      <c r="P36" s="7"/>
      <c r="Q36" s="33"/>
      <c r="R36" s="153"/>
    </row>
    <row r="37">
      <c r="A37" s="14" t="s">
        <v>102</v>
      </c>
      <c r="B37" s="14">
        <v>1.4628644E8</v>
      </c>
      <c r="C37" s="14">
        <v>1.4628644E8</v>
      </c>
      <c r="D37" s="14" t="s">
        <v>68</v>
      </c>
      <c r="E37" s="14">
        <v>1749.0</v>
      </c>
      <c r="F37" s="2" t="s">
        <v>1026</v>
      </c>
      <c r="G37" s="116" t="s">
        <v>732</v>
      </c>
      <c r="H37" s="33">
        <v>0.343</v>
      </c>
      <c r="I37" s="33">
        <v>23.0</v>
      </c>
      <c r="J37" s="33">
        <v>12.0</v>
      </c>
      <c r="K37" s="60">
        <f t="shared" si="1"/>
        <v>35</v>
      </c>
      <c r="L37" s="158" t="s">
        <v>1027</v>
      </c>
      <c r="M37" s="14" t="s">
        <v>738</v>
      </c>
      <c r="O37" s="150"/>
      <c r="P37" s="7"/>
      <c r="Q37" s="33"/>
      <c r="R37" s="153"/>
    </row>
    <row r="38">
      <c r="A38" s="14" t="s">
        <v>102</v>
      </c>
      <c r="B38" s="14">
        <v>1.50251148E8</v>
      </c>
      <c r="C38" s="14">
        <v>1.50251148E8</v>
      </c>
      <c r="D38" s="14" t="s">
        <v>68</v>
      </c>
      <c r="E38" s="14">
        <v>5548.0</v>
      </c>
      <c r="F38" s="2" t="s">
        <v>1028</v>
      </c>
      <c r="G38" s="116" t="s">
        <v>735</v>
      </c>
      <c r="H38" s="33">
        <v>0.862</v>
      </c>
      <c r="I38" s="33">
        <v>8.0</v>
      </c>
      <c r="J38" s="33">
        <v>50.0</v>
      </c>
      <c r="K38" s="60">
        <f t="shared" si="1"/>
        <v>58</v>
      </c>
      <c r="L38" s="158" t="s">
        <v>1029</v>
      </c>
      <c r="M38" s="14" t="s">
        <v>738</v>
      </c>
      <c r="O38" s="150"/>
      <c r="P38" s="7"/>
      <c r="Q38" s="33"/>
      <c r="R38" s="153"/>
    </row>
    <row r="39">
      <c r="A39" s="14" t="s">
        <v>102</v>
      </c>
      <c r="B39" s="14">
        <v>1.82833982E8</v>
      </c>
      <c r="C39" s="14">
        <v>1.82833982E8</v>
      </c>
      <c r="D39" s="14" t="s">
        <v>68</v>
      </c>
      <c r="E39" s="14">
        <v>3378.0</v>
      </c>
      <c r="F39" s="2" t="s">
        <v>1030</v>
      </c>
      <c r="G39" s="116" t="s">
        <v>732</v>
      </c>
      <c r="H39" s="33">
        <v>0.521</v>
      </c>
      <c r="I39" s="33">
        <v>23.0</v>
      </c>
      <c r="J39" s="33">
        <v>25.0</v>
      </c>
      <c r="K39" s="60">
        <f t="shared" si="1"/>
        <v>48</v>
      </c>
      <c r="L39" s="33" t="s">
        <v>85</v>
      </c>
      <c r="M39" s="14" t="s">
        <v>738</v>
      </c>
      <c r="O39" s="150"/>
      <c r="P39" s="7"/>
      <c r="Q39" s="33"/>
      <c r="R39" s="153"/>
    </row>
    <row r="40">
      <c r="A40" s="14" t="s">
        <v>102</v>
      </c>
      <c r="B40" s="14">
        <v>1.88505819E8</v>
      </c>
      <c r="C40" s="14">
        <v>1.88505819E8</v>
      </c>
      <c r="D40" s="14" t="s">
        <v>68</v>
      </c>
      <c r="E40" s="14">
        <v>89.0</v>
      </c>
      <c r="F40" s="2" t="s">
        <v>1031</v>
      </c>
      <c r="G40" s="116" t="s">
        <v>735</v>
      </c>
      <c r="H40" s="33">
        <v>0.857</v>
      </c>
      <c r="I40" s="33">
        <v>9.0</v>
      </c>
      <c r="J40" s="33">
        <v>54.0</v>
      </c>
      <c r="K40" s="60">
        <f t="shared" si="1"/>
        <v>63</v>
      </c>
      <c r="L40" s="33" t="s">
        <v>85</v>
      </c>
      <c r="M40" s="14" t="s">
        <v>738</v>
      </c>
      <c r="O40" s="150"/>
      <c r="P40" s="7"/>
      <c r="Q40" s="33"/>
      <c r="R40" s="153"/>
    </row>
    <row r="41">
      <c r="A41" s="14" t="s">
        <v>102</v>
      </c>
      <c r="B41" s="14">
        <v>1.89847089E8</v>
      </c>
      <c r="C41" s="14">
        <v>1.89847089E8</v>
      </c>
      <c r="D41" s="14" t="s">
        <v>68</v>
      </c>
      <c r="E41" s="14">
        <v>8140.0</v>
      </c>
      <c r="F41" s="2" t="s">
        <v>1032</v>
      </c>
      <c r="G41" s="116" t="s">
        <v>735</v>
      </c>
      <c r="H41" s="33">
        <v>1.0</v>
      </c>
      <c r="I41" s="33">
        <v>0.0</v>
      </c>
      <c r="J41" s="33">
        <v>60.0</v>
      </c>
      <c r="K41" s="60">
        <f t="shared" si="1"/>
        <v>60</v>
      </c>
      <c r="L41" s="33" t="s">
        <v>85</v>
      </c>
      <c r="M41" s="14" t="s">
        <v>738</v>
      </c>
      <c r="O41" s="150"/>
      <c r="P41" s="7"/>
      <c r="Q41" s="33"/>
      <c r="R41" s="153"/>
    </row>
    <row r="42">
      <c r="A42" s="14" t="s">
        <v>109</v>
      </c>
      <c r="B42" s="14">
        <v>1070363.0</v>
      </c>
      <c r="C42" s="14">
        <v>1070474.0</v>
      </c>
      <c r="D42" s="14" t="s">
        <v>69</v>
      </c>
      <c r="E42" s="14">
        <v>-111.0</v>
      </c>
      <c r="F42" s="2" t="s">
        <v>1033</v>
      </c>
      <c r="G42" s="116" t="s">
        <v>732</v>
      </c>
      <c r="H42" s="33">
        <v>0.59</v>
      </c>
      <c r="I42" s="33">
        <v>16.0</v>
      </c>
      <c r="J42" s="33">
        <v>23.0</v>
      </c>
      <c r="K42" s="60">
        <f t="shared" si="1"/>
        <v>39</v>
      </c>
      <c r="L42" s="158" t="s">
        <v>1034</v>
      </c>
      <c r="M42" s="14" t="s">
        <v>738</v>
      </c>
      <c r="O42" s="150"/>
      <c r="P42" s="7"/>
      <c r="Q42" s="33"/>
      <c r="R42" s="153"/>
    </row>
    <row r="43">
      <c r="A43" s="14" t="s">
        <v>109</v>
      </c>
      <c r="B43" s="14">
        <v>2146212.0</v>
      </c>
      <c r="C43" s="14">
        <v>2146212.0</v>
      </c>
      <c r="D43" s="14" t="s">
        <v>68</v>
      </c>
      <c r="E43" s="14">
        <v>4210.0</v>
      </c>
      <c r="F43" s="2" t="s">
        <v>1035</v>
      </c>
      <c r="G43" s="116" t="s">
        <v>732</v>
      </c>
      <c r="H43" s="33">
        <v>0.68</v>
      </c>
      <c r="I43" s="33">
        <v>24.0</v>
      </c>
      <c r="J43" s="33">
        <v>51.0</v>
      </c>
      <c r="K43" s="60">
        <f t="shared" si="1"/>
        <v>75</v>
      </c>
      <c r="L43" s="33" t="s">
        <v>85</v>
      </c>
      <c r="M43" s="14" t="s">
        <v>738</v>
      </c>
      <c r="O43" s="150"/>
      <c r="P43" s="7"/>
      <c r="Q43" s="33"/>
      <c r="R43" s="153"/>
    </row>
    <row r="44">
      <c r="A44" s="14" t="s">
        <v>109</v>
      </c>
      <c r="B44" s="14">
        <v>5305034.0</v>
      </c>
      <c r="C44" s="14">
        <v>5305034.0</v>
      </c>
      <c r="D44" s="14" t="s">
        <v>68</v>
      </c>
      <c r="E44" s="14">
        <v>2918.0</v>
      </c>
      <c r="F44" s="2" t="s">
        <v>1036</v>
      </c>
      <c r="G44" s="116" t="s">
        <v>735</v>
      </c>
      <c r="H44" s="33">
        <v>0.804</v>
      </c>
      <c r="I44" s="33">
        <v>9.0</v>
      </c>
      <c r="J44" s="33">
        <v>37.0</v>
      </c>
      <c r="K44" s="60">
        <f t="shared" si="1"/>
        <v>46</v>
      </c>
      <c r="L44" s="158" t="s">
        <v>1037</v>
      </c>
      <c r="M44" s="14" t="s">
        <v>738</v>
      </c>
      <c r="O44" s="150"/>
      <c r="P44" s="7"/>
      <c r="Q44" s="33"/>
      <c r="R44" s="153"/>
    </row>
    <row r="45">
      <c r="A45" s="14" t="s">
        <v>109</v>
      </c>
      <c r="B45" s="14">
        <v>7.918054E7</v>
      </c>
      <c r="C45" s="14">
        <v>7.918054E7</v>
      </c>
      <c r="D45" s="14" t="s">
        <v>68</v>
      </c>
      <c r="E45" s="14">
        <v>1569.0</v>
      </c>
      <c r="F45" s="2" t="s">
        <v>1038</v>
      </c>
      <c r="G45" s="116" t="s">
        <v>732</v>
      </c>
      <c r="H45" s="33">
        <v>0.235</v>
      </c>
      <c r="I45" s="33">
        <v>26.0</v>
      </c>
      <c r="J45" s="33">
        <v>8.0</v>
      </c>
      <c r="K45" s="60">
        <f t="shared" si="1"/>
        <v>34</v>
      </c>
      <c r="L45" s="33" t="s">
        <v>85</v>
      </c>
      <c r="M45" s="14" t="s">
        <v>738</v>
      </c>
      <c r="O45" s="150"/>
      <c r="P45" s="7"/>
      <c r="Q45" s="33"/>
      <c r="R45" s="153"/>
    </row>
    <row r="46">
      <c r="A46" s="14" t="s">
        <v>109</v>
      </c>
      <c r="B46" s="14">
        <v>1.29404573E8</v>
      </c>
      <c r="C46" s="14">
        <v>1.29405238E8</v>
      </c>
      <c r="D46" s="14" t="s">
        <v>69</v>
      </c>
      <c r="E46" s="14">
        <v>-665.0</v>
      </c>
      <c r="F46" s="2" t="s">
        <v>1039</v>
      </c>
      <c r="G46" s="116" t="s">
        <v>732</v>
      </c>
      <c r="H46" s="33">
        <v>0.256</v>
      </c>
      <c r="I46" s="33">
        <v>32.0</v>
      </c>
      <c r="J46" s="33">
        <v>11.0</v>
      </c>
      <c r="K46" s="60">
        <f t="shared" si="1"/>
        <v>43</v>
      </c>
      <c r="L46" s="33" t="s">
        <v>85</v>
      </c>
      <c r="O46" s="150"/>
      <c r="P46" s="7"/>
      <c r="Q46" s="33"/>
      <c r="R46" s="153"/>
    </row>
    <row r="47">
      <c r="A47" s="14" t="s">
        <v>109</v>
      </c>
      <c r="B47" s="14">
        <v>1.49651499E8</v>
      </c>
      <c r="C47" s="14">
        <v>1.49651499E8</v>
      </c>
      <c r="D47" s="14" t="s">
        <v>68</v>
      </c>
      <c r="E47" s="14">
        <v>1197.0</v>
      </c>
      <c r="F47" s="2" t="s">
        <v>1040</v>
      </c>
      <c r="G47" s="116" t="s">
        <v>732</v>
      </c>
      <c r="H47" s="33">
        <v>0.29</v>
      </c>
      <c r="I47" s="33">
        <v>22.0</v>
      </c>
      <c r="J47" s="33">
        <v>9.0</v>
      </c>
      <c r="K47" s="60">
        <f t="shared" si="1"/>
        <v>31</v>
      </c>
      <c r="L47" s="33" t="s">
        <v>85</v>
      </c>
      <c r="M47" s="14" t="s">
        <v>738</v>
      </c>
      <c r="O47" s="150"/>
      <c r="P47" s="7"/>
      <c r="Q47" s="33"/>
      <c r="R47" s="153"/>
    </row>
    <row r="48">
      <c r="A48" s="14" t="s">
        <v>109</v>
      </c>
      <c r="B48" s="14">
        <v>1.81436528E8</v>
      </c>
      <c r="C48" s="14">
        <v>1.81436528E8</v>
      </c>
      <c r="D48" s="14" t="s">
        <v>68</v>
      </c>
      <c r="E48" s="14">
        <v>1891.0</v>
      </c>
      <c r="F48" s="2" t="s">
        <v>1041</v>
      </c>
      <c r="G48" s="116" t="s">
        <v>732</v>
      </c>
      <c r="H48" s="33">
        <v>0.292</v>
      </c>
      <c r="I48" s="33">
        <v>17.0</v>
      </c>
      <c r="J48" s="33">
        <v>7.0</v>
      </c>
      <c r="K48" s="60">
        <f t="shared" si="1"/>
        <v>24</v>
      </c>
      <c r="L48" s="33" t="s">
        <v>85</v>
      </c>
      <c r="M48" s="14" t="s">
        <v>738</v>
      </c>
      <c r="O48" s="150"/>
      <c r="P48" s="7"/>
      <c r="Q48" s="33"/>
      <c r="R48" s="153"/>
    </row>
    <row r="49">
      <c r="A49" s="14" t="s">
        <v>109</v>
      </c>
      <c r="B49" s="14">
        <v>1.8143657E8</v>
      </c>
      <c r="C49" s="14">
        <v>1.8143657E8</v>
      </c>
      <c r="D49" s="14" t="s">
        <v>68</v>
      </c>
      <c r="E49" s="14">
        <v>3663.0</v>
      </c>
      <c r="F49" s="2" t="s">
        <v>1042</v>
      </c>
      <c r="G49" s="116" t="s">
        <v>732</v>
      </c>
      <c r="H49" s="33">
        <v>0.25</v>
      </c>
      <c r="I49" s="33">
        <v>18.0</v>
      </c>
      <c r="J49" s="33">
        <v>6.0</v>
      </c>
      <c r="K49" s="60">
        <f t="shared" si="1"/>
        <v>24</v>
      </c>
      <c r="L49" s="33" t="s">
        <v>85</v>
      </c>
      <c r="M49" s="14" t="s">
        <v>738</v>
      </c>
      <c r="O49" s="150"/>
      <c r="P49" s="7"/>
      <c r="Q49" s="33"/>
      <c r="R49" s="153"/>
    </row>
    <row r="50">
      <c r="A50" s="14" t="s">
        <v>394</v>
      </c>
      <c r="B50" s="14">
        <v>3145169.0</v>
      </c>
      <c r="C50" s="14">
        <v>3145311.0</v>
      </c>
      <c r="D50" s="14" t="s">
        <v>69</v>
      </c>
      <c r="E50" s="14">
        <v>-142.0</v>
      </c>
      <c r="F50" s="2" t="s">
        <v>1043</v>
      </c>
      <c r="G50" s="116" t="s">
        <v>735</v>
      </c>
      <c r="H50" s="33">
        <v>1.0</v>
      </c>
      <c r="I50" s="33">
        <v>0.0</v>
      </c>
      <c r="J50" s="33">
        <v>56.0</v>
      </c>
      <c r="K50" s="60">
        <f t="shared" si="1"/>
        <v>56</v>
      </c>
      <c r="L50" s="158" t="s">
        <v>1044</v>
      </c>
      <c r="M50" s="14" t="s">
        <v>738</v>
      </c>
      <c r="O50" s="150"/>
      <c r="P50" s="7"/>
      <c r="Q50" s="33"/>
      <c r="R50" s="153"/>
    </row>
    <row r="51">
      <c r="A51" s="14" t="s">
        <v>394</v>
      </c>
      <c r="B51" s="14">
        <v>2.4355496E7</v>
      </c>
      <c r="C51" s="14">
        <v>2.6070823E7</v>
      </c>
      <c r="D51" s="14" t="s">
        <v>71</v>
      </c>
      <c r="E51" s="14">
        <v>1715327.0</v>
      </c>
      <c r="F51" s="2" t="s">
        <v>1045</v>
      </c>
      <c r="G51" s="116" t="s">
        <v>732</v>
      </c>
      <c r="H51" s="33">
        <v>0.295</v>
      </c>
      <c r="I51" s="33">
        <v>31.0</v>
      </c>
      <c r="J51" s="33">
        <v>13.0</v>
      </c>
      <c r="K51" s="60">
        <f t="shared" si="1"/>
        <v>44</v>
      </c>
      <c r="L51" s="158" t="s">
        <v>1046</v>
      </c>
      <c r="M51" s="14" t="s">
        <v>789</v>
      </c>
      <c r="O51" s="150"/>
      <c r="P51" s="7"/>
      <c r="Q51" s="33"/>
      <c r="R51" s="153"/>
    </row>
    <row r="52">
      <c r="A52" s="14" t="s">
        <v>394</v>
      </c>
      <c r="B52" s="14">
        <v>2.5858697E7</v>
      </c>
      <c r="C52" s="14">
        <v>3.1832415E7</v>
      </c>
      <c r="D52" s="14" t="s">
        <v>71</v>
      </c>
      <c r="E52" s="14">
        <v>5973718.0</v>
      </c>
      <c r="F52" s="2" t="s">
        <v>1047</v>
      </c>
      <c r="G52" s="116" t="s">
        <v>732</v>
      </c>
      <c r="H52" s="33">
        <v>0.32</v>
      </c>
      <c r="I52" s="33">
        <v>34.0</v>
      </c>
      <c r="J52" s="33">
        <v>16.0</v>
      </c>
      <c r="K52" s="60">
        <f t="shared" si="1"/>
        <v>50</v>
      </c>
      <c r="L52" s="158" t="s">
        <v>1048</v>
      </c>
      <c r="M52" s="14" t="s">
        <v>789</v>
      </c>
      <c r="O52" s="150"/>
      <c r="P52" s="7"/>
      <c r="Q52" s="33"/>
      <c r="R52" s="153"/>
    </row>
    <row r="53">
      <c r="A53" s="14" t="s">
        <v>394</v>
      </c>
      <c r="B53" s="14">
        <v>3.238419E7</v>
      </c>
      <c r="C53" s="14">
        <v>3.238419E7</v>
      </c>
      <c r="D53" s="14" t="s">
        <v>68</v>
      </c>
      <c r="E53" s="14">
        <v>15718.0</v>
      </c>
      <c r="F53" s="2" t="s">
        <v>1049</v>
      </c>
      <c r="G53" s="116" t="s">
        <v>735</v>
      </c>
      <c r="H53" s="33">
        <v>1.0</v>
      </c>
      <c r="I53" s="33">
        <v>0.0</v>
      </c>
      <c r="J53" s="33">
        <v>56.0</v>
      </c>
      <c r="K53" s="60">
        <f t="shared" si="1"/>
        <v>56</v>
      </c>
      <c r="L53" s="33" t="s">
        <v>85</v>
      </c>
      <c r="M53" s="14" t="s">
        <v>789</v>
      </c>
      <c r="O53" s="150"/>
      <c r="P53" s="7"/>
      <c r="Q53" s="33"/>
      <c r="R53" s="153"/>
    </row>
    <row r="54">
      <c r="A54" s="14" t="s">
        <v>394</v>
      </c>
      <c r="B54" s="14">
        <v>6.3021224E7</v>
      </c>
      <c r="C54" s="14">
        <v>6.3033915E7</v>
      </c>
      <c r="D54" s="14" t="s">
        <v>69</v>
      </c>
      <c r="E54" s="14">
        <v>-12691.0</v>
      </c>
      <c r="F54" s="2" t="s">
        <v>1050</v>
      </c>
      <c r="G54" s="116" t="s">
        <v>732</v>
      </c>
      <c r="H54" s="33">
        <v>0.452</v>
      </c>
      <c r="I54" s="33">
        <v>23.0</v>
      </c>
      <c r="J54" s="33">
        <v>19.0</v>
      </c>
      <c r="K54" s="60">
        <f t="shared" si="1"/>
        <v>42</v>
      </c>
      <c r="L54" s="33" t="s">
        <v>85</v>
      </c>
      <c r="O54" s="150"/>
      <c r="P54" s="7"/>
      <c r="Q54" s="33"/>
      <c r="R54" s="153"/>
    </row>
    <row r="55">
      <c r="A55" s="14" t="s">
        <v>394</v>
      </c>
      <c r="B55" s="14">
        <v>9.550243E7</v>
      </c>
      <c r="C55" s="14">
        <v>9.550243E7</v>
      </c>
      <c r="D55" s="14" t="s">
        <v>68</v>
      </c>
      <c r="E55" s="14">
        <v>1164.0</v>
      </c>
      <c r="F55" s="2" t="s">
        <v>1051</v>
      </c>
      <c r="G55" s="116" t="s">
        <v>732</v>
      </c>
      <c r="H55" s="33">
        <v>0.66</v>
      </c>
      <c r="I55" s="33">
        <v>16.0</v>
      </c>
      <c r="J55" s="33">
        <v>31.0</v>
      </c>
      <c r="K55" s="60">
        <f t="shared" si="1"/>
        <v>47</v>
      </c>
      <c r="L55" s="33" t="s">
        <v>85</v>
      </c>
      <c r="M55" s="14" t="s">
        <v>738</v>
      </c>
      <c r="O55" s="150"/>
      <c r="P55" s="7"/>
      <c r="Q55" s="33"/>
      <c r="R55" s="153"/>
    </row>
    <row r="56">
      <c r="A56" s="14" t="s">
        <v>394</v>
      </c>
      <c r="B56" s="14">
        <v>1.70377915E8</v>
      </c>
      <c r="C56" s="14">
        <v>1.70377915E8</v>
      </c>
      <c r="D56" s="14" t="s">
        <v>68</v>
      </c>
      <c r="E56" s="14">
        <v>1545.0</v>
      </c>
      <c r="F56" s="2" t="s">
        <v>1052</v>
      </c>
      <c r="G56" s="116" t="s">
        <v>732</v>
      </c>
      <c r="H56" s="33">
        <v>0.362</v>
      </c>
      <c r="I56" s="33">
        <v>30.0</v>
      </c>
      <c r="J56" s="33">
        <v>17.0</v>
      </c>
      <c r="K56" s="60">
        <f t="shared" si="1"/>
        <v>47</v>
      </c>
      <c r="L56" s="158" t="s">
        <v>1053</v>
      </c>
      <c r="M56" s="14" t="s">
        <v>738</v>
      </c>
      <c r="O56" s="150"/>
      <c r="P56" s="7"/>
      <c r="Q56" s="33"/>
      <c r="R56" s="153"/>
    </row>
    <row r="57">
      <c r="A57" s="14" t="s">
        <v>112</v>
      </c>
      <c r="B57" s="14">
        <v>494652.0</v>
      </c>
      <c r="C57" s="14">
        <v>494652.0</v>
      </c>
      <c r="D57" s="14" t="s">
        <v>68</v>
      </c>
      <c r="E57" s="14">
        <v>2913.0</v>
      </c>
      <c r="F57" s="2" t="s">
        <v>1054</v>
      </c>
      <c r="G57" s="116" t="s">
        <v>732</v>
      </c>
      <c r="H57" s="33">
        <v>0.486</v>
      </c>
      <c r="I57" s="33">
        <v>19.0</v>
      </c>
      <c r="J57" s="33">
        <v>18.0</v>
      </c>
      <c r="K57" s="60">
        <f t="shared" si="1"/>
        <v>37</v>
      </c>
      <c r="L57" s="33" t="s">
        <v>85</v>
      </c>
      <c r="M57" s="14" t="s">
        <v>738</v>
      </c>
      <c r="O57" s="150"/>
      <c r="P57" s="7"/>
      <c r="Q57" s="33"/>
      <c r="R57" s="153"/>
    </row>
    <row r="58">
      <c r="A58" s="14" t="s">
        <v>112</v>
      </c>
      <c r="B58" s="14">
        <v>6.2441855E7</v>
      </c>
      <c r="C58" s="14">
        <v>6.2442083E7</v>
      </c>
      <c r="D58" s="14" t="s">
        <v>69</v>
      </c>
      <c r="E58" s="14">
        <v>-228.0</v>
      </c>
      <c r="F58" s="2" t="s">
        <v>1055</v>
      </c>
      <c r="G58" s="116" t="s">
        <v>732</v>
      </c>
      <c r="H58" s="33">
        <v>0.253</v>
      </c>
      <c r="I58" s="33">
        <v>56.0</v>
      </c>
      <c r="J58" s="33">
        <v>19.0</v>
      </c>
      <c r="K58" s="60">
        <f t="shared" si="1"/>
        <v>75</v>
      </c>
      <c r="L58" s="33" t="s">
        <v>85</v>
      </c>
      <c r="M58" s="14" t="s">
        <v>738</v>
      </c>
      <c r="O58" s="150"/>
      <c r="P58" s="7"/>
      <c r="Q58" s="33"/>
      <c r="R58" s="153"/>
    </row>
    <row r="59">
      <c r="A59" s="14" t="s">
        <v>112</v>
      </c>
      <c r="B59" s="14">
        <v>8.05002E7</v>
      </c>
      <c r="C59" s="14">
        <v>8.0549429E7</v>
      </c>
      <c r="D59" s="14" t="s">
        <v>69</v>
      </c>
      <c r="E59" s="14">
        <v>-49229.0</v>
      </c>
      <c r="F59" s="2" t="s">
        <v>1056</v>
      </c>
      <c r="G59" s="116" t="s">
        <v>732</v>
      </c>
      <c r="H59" s="33">
        <v>0.321</v>
      </c>
      <c r="I59" s="33">
        <v>19.0</v>
      </c>
      <c r="J59" s="33">
        <v>9.0</v>
      </c>
      <c r="K59" s="60">
        <f t="shared" si="1"/>
        <v>28</v>
      </c>
      <c r="L59" s="158" t="s">
        <v>1057</v>
      </c>
      <c r="O59" s="150"/>
      <c r="P59" s="7"/>
      <c r="Q59" s="33"/>
      <c r="R59" s="153"/>
    </row>
    <row r="60">
      <c r="A60" s="14" t="s">
        <v>112</v>
      </c>
      <c r="B60" s="14">
        <v>1.03160137E8</v>
      </c>
      <c r="C60" s="14">
        <v>1.03160137E8</v>
      </c>
      <c r="D60" s="14" t="s">
        <v>68</v>
      </c>
      <c r="E60" s="14">
        <v>438.0</v>
      </c>
      <c r="F60" s="2" t="s">
        <v>1058</v>
      </c>
      <c r="G60" s="116" t="s">
        <v>732</v>
      </c>
      <c r="H60" s="33">
        <v>0.575</v>
      </c>
      <c r="I60" s="33">
        <v>17.0</v>
      </c>
      <c r="J60" s="33">
        <v>23.0</v>
      </c>
      <c r="K60" s="60">
        <f t="shared" si="1"/>
        <v>40</v>
      </c>
      <c r="L60" s="33" t="s">
        <v>85</v>
      </c>
      <c r="M60" s="14" t="s">
        <v>738</v>
      </c>
      <c r="O60" s="150"/>
      <c r="P60" s="7"/>
      <c r="Q60" s="33"/>
      <c r="R60" s="153"/>
    </row>
    <row r="61">
      <c r="A61" s="14" t="s">
        <v>112</v>
      </c>
      <c r="B61" s="14">
        <v>1.03160749E8</v>
      </c>
      <c r="C61" s="14">
        <v>1.03160749E8</v>
      </c>
      <c r="D61" s="14" t="s">
        <v>68</v>
      </c>
      <c r="E61" s="14">
        <v>3355.0</v>
      </c>
      <c r="F61" s="2" t="s">
        <v>1059</v>
      </c>
      <c r="G61" s="116" t="s">
        <v>732</v>
      </c>
      <c r="H61" s="33">
        <v>0.595</v>
      </c>
      <c r="I61" s="33">
        <v>17.0</v>
      </c>
      <c r="J61" s="33">
        <v>25.0</v>
      </c>
      <c r="K61" s="60">
        <f t="shared" si="1"/>
        <v>42</v>
      </c>
      <c r="L61" s="33" t="s">
        <v>85</v>
      </c>
      <c r="M61" s="14" t="s">
        <v>738</v>
      </c>
      <c r="O61" s="150"/>
      <c r="P61" s="7"/>
      <c r="Q61" s="33"/>
      <c r="R61" s="153"/>
    </row>
    <row r="62">
      <c r="A62" s="14" t="s">
        <v>112</v>
      </c>
      <c r="B62" s="14">
        <v>1.04956139E8</v>
      </c>
      <c r="C62" s="14">
        <v>1.04956139E8</v>
      </c>
      <c r="D62" s="14" t="s">
        <v>68</v>
      </c>
      <c r="E62" s="14">
        <v>66.0</v>
      </c>
      <c r="F62" s="2" t="s">
        <v>1060</v>
      </c>
      <c r="G62" s="116" t="s">
        <v>732</v>
      </c>
      <c r="H62" s="33">
        <v>0.293</v>
      </c>
      <c r="I62" s="33">
        <v>29.0</v>
      </c>
      <c r="J62" s="33">
        <v>12.0</v>
      </c>
      <c r="K62" s="60">
        <f t="shared" si="1"/>
        <v>41</v>
      </c>
      <c r="L62" s="33" t="s">
        <v>85</v>
      </c>
      <c r="O62" s="150"/>
      <c r="P62" s="7"/>
      <c r="Q62" s="33"/>
      <c r="R62" s="153"/>
    </row>
    <row r="63">
      <c r="A63" s="14" t="s">
        <v>112</v>
      </c>
      <c r="B63" s="14">
        <v>1.42511087E8</v>
      </c>
      <c r="C63" s="14">
        <v>1.42511087E8</v>
      </c>
      <c r="D63" s="14" t="s">
        <v>68</v>
      </c>
      <c r="E63" s="14">
        <v>4966.0</v>
      </c>
      <c r="F63" s="2" t="s">
        <v>1061</v>
      </c>
      <c r="G63" s="116" t="s">
        <v>732</v>
      </c>
      <c r="H63" s="33">
        <v>0.265</v>
      </c>
      <c r="I63" s="33">
        <v>25.0</v>
      </c>
      <c r="J63" s="33">
        <v>9.0</v>
      </c>
      <c r="K63" s="60">
        <f t="shared" si="1"/>
        <v>34</v>
      </c>
      <c r="L63" s="33" t="s">
        <v>85</v>
      </c>
      <c r="M63" s="14" t="s">
        <v>789</v>
      </c>
      <c r="O63" s="150"/>
      <c r="P63" s="7"/>
      <c r="Q63" s="33"/>
      <c r="R63" s="153"/>
    </row>
    <row r="64">
      <c r="A64" s="14" t="s">
        <v>112</v>
      </c>
      <c r="B64" s="14">
        <v>1.58089459E8</v>
      </c>
      <c r="C64" s="14">
        <v>1.58089576E8</v>
      </c>
      <c r="D64" s="14" t="s">
        <v>69</v>
      </c>
      <c r="E64" s="14">
        <v>-117.0</v>
      </c>
      <c r="F64" s="2" t="s">
        <v>1062</v>
      </c>
      <c r="G64" s="116" t="s">
        <v>735</v>
      </c>
      <c r="H64" s="33">
        <v>0.906</v>
      </c>
      <c r="I64" s="33">
        <v>3.0</v>
      </c>
      <c r="J64" s="33">
        <v>29.0</v>
      </c>
      <c r="K64" s="60">
        <f t="shared" si="1"/>
        <v>32</v>
      </c>
      <c r="L64" s="158" t="s">
        <v>588</v>
      </c>
      <c r="M64" s="14" t="s">
        <v>738</v>
      </c>
      <c r="O64" s="150"/>
      <c r="P64" s="7"/>
      <c r="Q64" s="33"/>
      <c r="R64" s="153"/>
    </row>
    <row r="65">
      <c r="A65" s="14" t="s">
        <v>112</v>
      </c>
      <c r="B65" s="14">
        <v>1.58151429E8</v>
      </c>
      <c r="C65" s="14">
        <v>1.58151429E8</v>
      </c>
      <c r="D65" s="14" t="s">
        <v>68</v>
      </c>
      <c r="E65" s="14">
        <v>3813.0</v>
      </c>
      <c r="F65" s="2" t="s">
        <v>1063</v>
      </c>
      <c r="G65" s="116" t="s">
        <v>732</v>
      </c>
      <c r="H65" s="33">
        <v>0.774</v>
      </c>
      <c r="I65" s="33">
        <v>7.0</v>
      </c>
      <c r="J65" s="33">
        <v>24.0</v>
      </c>
      <c r="K65" s="60">
        <f t="shared" si="1"/>
        <v>31</v>
      </c>
      <c r="L65" s="158" t="s">
        <v>588</v>
      </c>
      <c r="M65" s="14" t="s">
        <v>738</v>
      </c>
      <c r="O65" s="150"/>
      <c r="P65" s="7"/>
      <c r="Q65" s="33"/>
      <c r="R65" s="153"/>
    </row>
    <row r="66">
      <c r="A66" s="14" t="s">
        <v>112</v>
      </c>
      <c r="B66" s="14">
        <v>1.58412165E8</v>
      </c>
      <c r="C66" s="14">
        <v>1.58412165E8</v>
      </c>
      <c r="D66" s="14" t="s">
        <v>68</v>
      </c>
      <c r="E66" s="14">
        <v>58.0</v>
      </c>
      <c r="F66" s="2" t="s">
        <v>1064</v>
      </c>
      <c r="G66" s="116" t="s">
        <v>732</v>
      </c>
      <c r="H66" s="33">
        <v>0.328</v>
      </c>
      <c r="I66" s="33">
        <v>39.0</v>
      </c>
      <c r="J66" s="33">
        <v>19.0</v>
      </c>
      <c r="K66" s="60">
        <f t="shared" si="1"/>
        <v>58</v>
      </c>
      <c r="L66" s="158" t="s">
        <v>588</v>
      </c>
      <c r="O66" s="150"/>
      <c r="P66" s="7"/>
      <c r="Q66" s="33"/>
      <c r="R66" s="153"/>
    </row>
    <row r="67">
      <c r="A67" s="14" t="s">
        <v>112</v>
      </c>
      <c r="B67" s="14">
        <v>1.58595237E8</v>
      </c>
      <c r="C67" s="14">
        <v>1.58595237E8</v>
      </c>
      <c r="D67" s="14" t="s">
        <v>68</v>
      </c>
      <c r="E67" s="14">
        <v>10378.0</v>
      </c>
      <c r="F67" s="2" t="s">
        <v>1065</v>
      </c>
      <c r="G67" s="116" t="s">
        <v>735</v>
      </c>
      <c r="H67" s="33">
        <v>1.0</v>
      </c>
      <c r="I67" s="33">
        <v>0.0</v>
      </c>
      <c r="J67" s="33">
        <v>30.0</v>
      </c>
      <c r="K67" s="60">
        <f t="shared" si="1"/>
        <v>30</v>
      </c>
      <c r="L67" s="33" t="s">
        <v>85</v>
      </c>
      <c r="M67" s="14" t="s">
        <v>738</v>
      </c>
      <c r="O67" s="150"/>
      <c r="P67" s="7"/>
      <c r="Q67" s="33"/>
      <c r="R67" s="153"/>
    </row>
    <row r="68">
      <c r="A68" s="14" t="s">
        <v>112</v>
      </c>
      <c r="B68" s="14">
        <v>1.58916028E8</v>
      </c>
      <c r="C68" s="14">
        <v>1.58916028E8</v>
      </c>
      <c r="D68" s="14" t="s">
        <v>68</v>
      </c>
      <c r="E68" s="14">
        <v>4207.0</v>
      </c>
      <c r="F68" s="2" t="s">
        <v>1066</v>
      </c>
      <c r="G68" s="116" t="s">
        <v>732</v>
      </c>
      <c r="H68" s="33">
        <v>0.346</v>
      </c>
      <c r="I68" s="33">
        <v>51.0</v>
      </c>
      <c r="J68" s="33">
        <v>27.0</v>
      </c>
      <c r="K68" s="60">
        <f t="shared" si="1"/>
        <v>78</v>
      </c>
      <c r="L68" s="158" t="s">
        <v>1067</v>
      </c>
      <c r="M68" s="14" t="s">
        <v>738</v>
      </c>
      <c r="O68" s="150"/>
      <c r="P68" s="7"/>
      <c r="Q68" s="33"/>
      <c r="R68" s="153"/>
    </row>
    <row r="69">
      <c r="A69" s="14" t="s">
        <v>146</v>
      </c>
      <c r="B69" s="14">
        <v>95484.0</v>
      </c>
      <c r="C69" s="14">
        <v>95484.0</v>
      </c>
      <c r="D69" s="14" t="s">
        <v>68</v>
      </c>
      <c r="E69" s="14">
        <v>1402.0</v>
      </c>
      <c r="F69" s="2" t="s">
        <v>1068</v>
      </c>
      <c r="G69" s="116" t="s">
        <v>732</v>
      </c>
      <c r="H69" s="33">
        <v>0.467</v>
      </c>
      <c r="I69" s="33">
        <v>8.0</v>
      </c>
      <c r="J69" s="33">
        <v>7.0</v>
      </c>
      <c r="K69" s="60">
        <f t="shared" si="1"/>
        <v>15</v>
      </c>
      <c r="L69" s="33" t="s">
        <v>85</v>
      </c>
      <c r="M69" s="14" t="s">
        <v>738</v>
      </c>
      <c r="O69" s="150"/>
      <c r="P69" s="7"/>
      <c r="Q69" s="33"/>
      <c r="R69" s="153"/>
    </row>
    <row r="70">
      <c r="A70" s="14" t="s">
        <v>146</v>
      </c>
      <c r="B70" s="14">
        <v>1840352.0</v>
      </c>
      <c r="C70" s="14">
        <v>1840352.0</v>
      </c>
      <c r="D70" s="14" t="s">
        <v>68</v>
      </c>
      <c r="E70" s="14">
        <v>537.0</v>
      </c>
      <c r="F70" s="2" t="s">
        <v>1069</v>
      </c>
      <c r="G70" s="116" t="s">
        <v>732</v>
      </c>
      <c r="H70" s="33">
        <v>0.515</v>
      </c>
      <c r="I70" s="33">
        <v>32.0</v>
      </c>
      <c r="J70" s="33">
        <v>34.0</v>
      </c>
      <c r="K70" s="60">
        <f t="shared" si="1"/>
        <v>66</v>
      </c>
      <c r="L70" s="158" t="s">
        <v>1070</v>
      </c>
      <c r="M70" s="14" t="s">
        <v>738</v>
      </c>
      <c r="O70" s="150"/>
      <c r="P70" s="7"/>
      <c r="Q70" s="33"/>
      <c r="R70" s="153"/>
    </row>
    <row r="71">
      <c r="A71" s="14" t="s">
        <v>146</v>
      </c>
      <c r="B71" s="14">
        <v>2475209.0</v>
      </c>
      <c r="C71" s="14">
        <v>2475209.0</v>
      </c>
      <c r="D71" s="14" t="s">
        <v>68</v>
      </c>
      <c r="E71" s="14">
        <v>5057.0</v>
      </c>
      <c r="F71" s="2" t="s">
        <v>1071</v>
      </c>
      <c r="G71" s="116" t="s">
        <v>732</v>
      </c>
      <c r="H71" s="33">
        <v>0.257</v>
      </c>
      <c r="I71" s="33">
        <v>26.0</v>
      </c>
      <c r="J71" s="33">
        <v>9.0</v>
      </c>
      <c r="K71" s="60">
        <f t="shared" si="1"/>
        <v>35</v>
      </c>
      <c r="L71" s="33" t="s">
        <v>85</v>
      </c>
      <c r="M71" s="14" t="s">
        <v>738</v>
      </c>
      <c r="O71" s="150"/>
      <c r="P71" s="7"/>
      <c r="Q71" s="33"/>
      <c r="R71" s="153"/>
    </row>
    <row r="72">
      <c r="A72" s="14" t="s">
        <v>146</v>
      </c>
      <c r="B72" s="14">
        <v>1.2425404E7</v>
      </c>
      <c r="C72" s="14">
        <v>1.2425507E7</v>
      </c>
      <c r="D72" s="14" t="s">
        <v>69</v>
      </c>
      <c r="E72" s="14">
        <v>-103.0</v>
      </c>
      <c r="F72" s="2" t="s">
        <v>1072</v>
      </c>
      <c r="G72" s="116" t="s">
        <v>732</v>
      </c>
      <c r="H72" s="33">
        <v>0.455</v>
      </c>
      <c r="I72" s="33">
        <v>12.0</v>
      </c>
      <c r="J72" s="33">
        <v>10.0</v>
      </c>
      <c r="K72" s="60">
        <f t="shared" si="1"/>
        <v>22</v>
      </c>
      <c r="L72" s="33" t="s">
        <v>85</v>
      </c>
      <c r="M72" s="14" t="s">
        <v>738</v>
      </c>
      <c r="O72" s="150"/>
      <c r="P72" s="7"/>
      <c r="Q72" s="33"/>
      <c r="R72" s="153"/>
    </row>
    <row r="73">
      <c r="A73" s="14" t="s">
        <v>146</v>
      </c>
      <c r="B73" s="14">
        <v>8.2115775E7</v>
      </c>
      <c r="C73" s="14">
        <v>8.2115926E7</v>
      </c>
      <c r="D73" s="14" t="s">
        <v>69</v>
      </c>
      <c r="E73" s="14">
        <v>-151.0</v>
      </c>
      <c r="F73" s="2" t="s">
        <v>1073</v>
      </c>
      <c r="G73" s="116" t="s">
        <v>732</v>
      </c>
      <c r="H73" s="33">
        <v>0.296</v>
      </c>
      <c r="I73" s="33">
        <v>38.0</v>
      </c>
      <c r="J73" s="33">
        <v>16.0</v>
      </c>
      <c r="K73" s="60">
        <f t="shared" si="1"/>
        <v>54</v>
      </c>
      <c r="L73" s="33" t="s">
        <v>85</v>
      </c>
      <c r="O73" s="150"/>
      <c r="P73" s="7"/>
      <c r="Q73" s="33"/>
      <c r="R73" s="153"/>
    </row>
    <row r="74">
      <c r="A74" s="14" t="s">
        <v>146</v>
      </c>
      <c r="B74" s="14">
        <v>1.4222697E8</v>
      </c>
      <c r="C74" s="14">
        <v>1.4222697E8</v>
      </c>
      <c r="D74" s="14" t="s">
        <v>68</v>
      </c>
      <c r="E74" s="14">
        <v>68.0</v>
      </c>
      <c r="F74" s="2" t="s">
        <v>1074</v>
      </c>
      <c r="G74" s="116" t="s">
        <v>732</v>
      </c>
      <c r="H74" s="33">
        <v>0.278</v>
      </c>
      <c r="I74" s="33">
        <v>39.0</v>
      </c>
      <c r="J74" s="33">
        <v>15.0</v>
      </c>
      <c r="K74" s="60">
        <f t="shared" si="1"/>
        <v>54</v>
      </c>
      <c r="L74" s="158" t="s">
        <v>1075</v>
      </c>
      <c r="M74" s="14" t="s">
        <v>738</v>
      </c>
      <c r="O74" s="150"/>
      <c r="P74" s="7"/>
      <c r="Q74" s="33"/>
      <c r="R74" s="153"/>
    </row>
    <row r="75">
      <c r="A75" s="14" t="s">
        <v>146</v>
      </c>
      <c r="B75" s="14">
        <v>1.43073602E8</v>
      </c>
      <c r="C75" s="14">
        <v>1.43073602E8</v>
      </c>
      <c r="D75" s="14" t="s">
        <v>68</v>
      </c>
      <c r="E75" s="14">
        <v>2896.0</v>
      </c>
      <c r="F75" s="2" t="s">
        <v>1076</v>
      </c>
      <c r="G75" s="116" t="s">
        <v>732</v>
      </c>
      <c r="H75" s="33">
        <v>0.377</v>
      </c>
      <c r="I75" s="33">
        <v>33.0</v>
      </c>
      <c r="J75" s="33">
        <v>20.0</v>
      </c>
      <c r="K75" s="60">
        <f t="shared" si="1"/>
        <v>53</v>
      </c>
      <c r="L75" s="33" t="s">
        <v>85</v>
      </c>
      <c r="M75" s="14" t="s">
        <v>738</v>
      </c>
      <c r="O75" s="150"/>
      <c r="P75" s="7"/>
      <c r="Q75" s="33"/>
      <c r="R75" s="153"/>
    </row>
    <row r="76">
      <c r="A76" s="14" t="s">
        <v>151</v>
      </c>
      <c r="B76" s="14">
        <v>1.1110629E7</v>
      </c>
      <c r="C76" s="14">
        <v>1.1110629E7</v>
      </c>
      <c r="D76" s="14" t="s">
        <v>68</v>
      </c>
      <c r="E76" s="14">
        <v>52.0</v>
      </c>
      <c r="F76" s="2" t="s">
        <v>1077</v>
      </c>
      <c r="G76" s="116" t="s">
        <v>732</v>
      </c>
      <c r="H76" s="33">
        <v>0.375</v>
      </c>
      <c r="I76" s="33">
        <v>30.0</v>
      </c>
      <c r="J76" s="33">
        <v>18.0</v>
      </c>
      <c r="K76" s="60">
        <f t="shared" si="1"/>
        <v>48</v>
      </c>
      <c r="L76" s="33" t="s">
        <v>85</v>
      </c>
      <c r="M76" s="14" t="s">
        <v>738</v>
      </c>
      <c r="O76" s="150"/>
      <c r="P76" s="7"/>
      <c r="Q76" s="33"/>
      <c r="R76" s="153"/>
    </row>
    <row r="77">
      <c r="A77" s="14" t="s">
        <v>151</v>
      </c>
      <c r="B77" s="14">
        <v>1.9568086E7</v>
      </c>
      <c r="C77" s="14">
        <v>2.2896911E7</v>
      </c>
      <c r="D77" s="14" t="s">
        <v>69</v>
      </c>
      <c r="E77" s="14">
        <v>-3328825.0</v>
      </c>
      <c r="F77" s="2" t="s">
        <v>1078</v>
      </c>
      <c r="G77" s="116" t="s">
        <v>735</v>
      </c>
      <c r="H77" s="33">
        <v>1.0</v>
      </c>
      <c r="I77" s="33">
        <v>0.0</v>
      </c>
      <c r="J77" s="33">
        <v>34.0</v>
      </c>
      <c r="K77" s="60">
        <f t="shared" si="1"/>
        <v>34</v>
      </c>
      <c r="L77" s="158" t="s">
        <v>1079</v>
      </c>
      <c r="O77" s="150"/>
      <c r="P77" s="7"/>
      <c r="Q77" s="33"/>
      <c r="R77" s="153"/>
    </row>
    <row r="78">
      <c r="A78" s="14" t="s">
        <v>151</v>
      </c>
      <c r="B78" s="14">
        <v>4.064044E7</v>
      </c>
      <c r="C78" s="14">
        <v>4.064044E7</v>
      </c>
      <c r="D78" s="14" t="s">
        <v>68</v>
      </c>
      <c r="E78" s="14">
        <v>56.0</v>
      </c>
      <c r="F78" s="2" t="s">
        <v>1080</v>
      </c>
      <c r="G78" s="116" t="s">
        <v>732</v>
      </c>
      <c r="H78" s="33">
        <v>0.273</v>
      </c>
      <c r="I78" s="33">
        <v>8.0</v>
      </c>
      <c r="J78" s="33">
        <v>3.0</v>
      </c>
      <c r="K78" s="60">
        <f t="shared" si="1"/>
        <v>11</v>
      </c>
      <c r="L78" s="33" t="s">
        <v>85</v>
      </c>
      <c r="M78" s="14" t="s">
        <v>738</v>
      </c>
      <c r="O78" s="150"/>
      <c r="P78" s="7"/>
      <c r="Q78" s="33"/>
      <c r="R78" s="153"/>
    </row>
    <row r="79">
      <c r="A79" s="14" t="s">
        <v>151</v>
      </c>
      <c r="B79" s="14">
        <v>6.0561501E7</v>
      </c>
      <c r="C79" s="14">
        <v>6.0561501E7</v>
      </c>
      <c r="D79" s="14" t="s">
        <v>68</v>
      </c>
      <c r="E79" s="14">
        <v>1191.0</v>
      </c>
      <c r="F79" s="2" t="s">
        <v>1081</v>
      </c>
      <c r="G79" s="116" t="s">
        <v>732</v>
      </c>
      <c r="H79" s="33">
        <v>0.273</v>
      </c>
      <c r="I79" s="33">
        <v>8.0</v>
      </c>
      <c r="J79" s="33">
        <v>3.0</v>
      </c>
      <c r="K79" s="60">
        <f t="shared" si="1"/>
        <v>11</v>
      </c>
      <c r="L79" s="33" t="s">
        <v>85</v>
      </c>
      <c r="M79" s="14" t="s">
        <v>738</v>
      </c>
      <c r="O79" s="150"/>
      <c r="P79" s="7"/>
      <c r="Q79" s="33"/>
      <c r="R79" s="153"/>
    </row>
    <row r="80">
      <c r="A80" s="14" t="s">
        <v>151</v>
      </c>
      <c r="B80" s="14">
        <v>6.4991819E7</v>
      </c>
      <c r="C80" s="14">
        <v>6.4991997E7</v>
      </c>
      <c r="D80" s="14" t="s">
        <v>69</v>
      </c>
      <c r="E80" s="14">
        <v>-178.0</v>
      </c>
      <c r="F80" s="2" t="s">
        <v>1082</v>
      </c>
      <c r="G80" s="116" t="s">
        <v>732</v>
      </c>
      <c r="H80" s="33">
        <v>0.267</v>
      </c>
      <c r="I80" s="33">
        <v>11.0</v>
      </c>
      <c r="J80" s="33">
        <v>4.0</v>
      </c>
      <c r="K80" s="60">
        <f t="shared" si="1"/>
        <v>15</v>
      </c>
      <c r="L80" s="33" t="s">
        <v>85</v>
      </c>
      <c r="M80" s="14" t="s">
        <v>738</v>
      </c>
      <c r="O80" s="150"/>
      <c r="P80" s="7"/>
      <c r="Q80" s="33"/>
      <c r="R80" s="153"/>
    </row>
    <row r="81">
      <c r="A81" s="14" t="s">
        <v>151</v>
      </c>
      <c r="B81" s="14">
        <v>1.33668569E8</v>
      </c>
      <c r="C81" s="14">
        <v>1.33668569E8</v>
      </c>
      <c r="D81" s="14" t="s">
        <v>68</v>
      </c>
      <c r="E81" s="14">
        <v>903.0</v>
      </c>
      <c r="F81" s="2" t="s">
        <v>1083</v>
      </c>
      <c r="G81" s="116" t="s">
        <v>732</v>
      </c>
      <c r="H81" s="33">
        <v>0.5</v>
      </c>
      <c r="I81" s="33">
        <v>19.0</v>
      </c>
      <c r="J81" s="33">
        <v>19.0</v>
      </c>
      <c r="K81" s="60">
        <f t="shared" si="1"/>
        <v>38</v>
      </c>
      <c r="L81" s="158" t="s">
        <v>1084</v>
      </c>
      <c r="M81" s="14" t="s">
        <v>738</v>
      </c>
      <c r="O81" s="150"/>
      <c r="P81" s="7"/>
      <c r="Q81" s="33"/>
      <c r="R81" s="153"/>
    </row>
    <row r="82">
      <c r="A82" s="14" t="s">
        <v>151</v>
      </c>
      <c r="B82" s="14">
        <v>1.33755698E8</v>
      </c>
      <c r="C82" s="14">
        <v>1.33755698E8</v>
      </c>
      <c r="D82" s="14" t="s">
        <v>68</v>
      </c>
      <c r="E82" s="14">
        <v>2755.0</v>
      </c>
      <c r="F82" s="2" t="s">
        <v>1085</v>
      </c>
      <c r="G82" s="116" t="s">
        <v>732</v>
      </c>
      <c r="H82" s="33">
        <v>0.303</v>
      </c>
      <c r="I82" s="33">
        <v>23.0</v>
      </c>
      <c r="J82" s="33">
        <v>10.0</v>
      </c>
      <c r="K82" s="60">
        <f t="shared" si="1"/>
        <v>33</v>
      </c>
      <c r="L82" s="33" t="s">
        <v>85</v>
      </c>
      <c r="M82" s="14" t="s">
        <v>738</v>
      </c>
      <c r="O82" s="150"/>
      <c r="P82" s="7"/>
      <c r="Q82" s="33"/>
      <c r="R82" s="153"/>
    </row>
    <row r="83">
      <c r="A83" s="14" t="s">
        <v>159</v>
      </c>
      <c r="B83" s="14">
        <v>418182.0</v>
      </c>
      <c r="C83" s="14">
        <v>418182.0</v>
      </c>
      <c r="D83" s="14" t="s">
        <v>68</v>
      </c>
      <c r="E83" s="14">
        <v>4920.0</v>
      </c>
      <c r="F83" s="2" t="s">
        <v>1086</v>
      </c>
      <c r="G83" s="116" t="s">
        <v>732</v>
      </c>
      <c r="H83" s="33">
        <v>0.517</v>
      </c>
      <c r="I83" s="33">
        <v>28.0</v>
      </c>
      <c r="J83" s="33">
        <v>30.0</v>
      </c>
      <c r="K83" s="60">
        <f t="shared" si="1"/>
        <v>58</v>
      </c>
      <c r="L83" s="158" t="s">
        <v>1087</v>
      </c>
      <c r="M83" s="14" t="s">
        <v>738</v>
      </c>
      <c r="O83" s="150"/>
      <c r="P83" s="7"/>
      <c r="Q83" s="33"/>
      <c r="R83" s="153"/>
    </row>
    <row r="84">
      <c r="A84" s="14" t="s">
        <v>159</v>
      </c>
      <c r="B84" s="14">
        <v>1.5863442E7</v>
      </c>
      <c r="C84" s="14">
        <v>1.5863442E7</v>
      </c>
      <c r="D84" s="14" t="s">
        <v>68</v>
      </c>
      <c r="E84" s="14">
        <v>319.0</v>
      </c>
      <c r="F84" s="2" t="s">
        <v>1088</v>
      </c>
      <c r="G84" s="116" t="s">
        <v>732</v>
      </c>
      <c r="H84" s="33">
        <v>0.393</v>
      </c>
      <c r="I84" s="33">
        <v>34.0</v>
      </c>
      <c r="J84" s="33">
        <v>22.0</v>
      </c>
      <c r="K84" s="60">
        <f t="shared" si="1"/>
        <v>56</v>
      </c>
      <c r="L84" s="33" t="s">
        <v>85</v>
      </c>
      <c r="O84" s="150"/>
      <c r="P84" s="7"/>
      <c r="Q84" s="33"/>
      <c r="R84" s="153"/>
    </row>
    <row r="85">
      <c r="A85" s="14" t="s">
        <v>159</v>
      </c>
      <c r="B85" s="14">
        <v>4.2103694E7</v>
      </c>
      <c r="C85" s="14">
        <v>4.210393E7</v>
      </c>
      <c r="D85" s="14" t="s">
        <v>69</v>
      </c>
      <c r="E85" s="14">
        <v>-236.0</v>
      </c>
      <c r="F85" s="2" t="s">
        <v>1089</v>
      </c>
      <c r="G85" s="116" t="s">
        <v>732</v>
      </c>
      <c r="H85" s="33">
        <v>0.65</v>
      </c>
      <c r="I85" s="33">
        <v>180.0</v>
      </c>
      <c r="J85" s="33">
        <v>335.0</v>
      </c>
      <c r="K85" s="60">
        <f t="shared" si="1"/>
        <v>515</v>
      </c>
      <c r="L85" s="33" t="s">
        <v>85</v>
      </c>
      <c r="O85" s="150"/>
      <c r="P85" s="7"/>
      <c r="Q85" s="33"/>
      <c r="R85" s="153"/>
    </row>
    <row r="86">
      <c r="A86" s="14" t="s">
        <v>159</v>
      </c>
      <c r="B86" s="14">
        <v>6.2370783E7</v>
      </c>
      <c r="C86" s="14">
        <v>6.2370783E7</v>
      </c>
      <c r="D86" s="14" t="s">
        <v>68</v>
      </c>
      <c r="E86" s="14">
        <v>977.0</v>
      </c>
      <c r="F86" s="2" t="s">
        <v>1090</v>
      </c>
      <c r="G86" s="116" t="s">
        <v>732</v>
      </c>
      <c r="H86" s="33">
        <v>0.423</v>
      </c>
      <c r="I86" s="33">
        <v>45.0</v>
      </c>
      <c r="J86" s="33">
        <v>33.0</v>
      </c>
      <c r="K86" s="60">
        <f t="shared" si="1"/>
        <v>78</v>
      </c>
      <c r="L86" s="33" t="s">
        <v>85</v>
      </c>
      <c r="M86" s="14" t="s">
        <v>738</v>
      </c>
      <c r="O86" s="150"/>
      <c r="P86" s="7"/>
      <c r="Q86" s="33"/>
      <c r="R86" s="153"/>
    </row>
    <row r="87">
      <c r="A87" s="14" t="s">
        <v>159</v>
      </c>
      <c r="B87" s="14">
        <v>1.24610864E8</v>
      </c>
      <c r="C87" s="14">
        <v>1.24610864E8</v>
      </c>
      <c r="D87" s="14" t="s">
        <v>68</v>
      </c>
      <c r="E87" s="14">
        <v>1458.0</v>
      </c>
      <c r="F87" s="2" t="s">
        <v>1091</v>
      </c>
      <c r="G87" s="116" t="s">
        <v>732</v>
      </c>
      <c r="H87" s="33">
        <v>0.292</v>
      </c>
      <c r="I87" s="33">
        <v>46.0</v>
      </c>
      <c r="J87" s="33">
        <v>19.0</v>
      </c>
      <c r="K87" s="60">
        <f t="shared" si="1"/>
        <v>65</v>
      </c>
      <c r="L87" s="158" t="s">
        <v>1092</v>
      </c>
      <c r="M87" s="14" t="s">
        <v>738</v>
      </c>
      <c r="O87" s="150"/>
      <c r="P87" s="7"/>
      <c r="Q87" s="33"/>
      <c r="R87" s="153"/>
    </row>
    <row r="88">
      <c r="A88" s="14" t="s">
        <v>159</v>
      </c>
      <c r="B88" s="14">
        <v>1.29236339E8</v>
      </c>
      <c r="C88" s="14">
        <v>1.29297933E8</v>
      </c>
      <c r="D88" s="14" t="s">
        <v>69</v>
      </c>
      <c r="E88" s="14">
        <v>-61594.0</v>
      </c>
      <c r="F88" s="2" t="s">
        <v>1093</v>
      </c>
      <c r="G88" s="116" t="s">
        <v>732</v>
      </c>
      <c r="H88" s="33">
        <v>0.24</v>
      </c>
      <c r="I88" s="33">
        <v>38.0</v>
      </c>
      <c r="J88" s="33">
        <v>12.0</v>
      </c>
      <c r="K88" s="60">
        <f t="shared" si="1"/>
        <v>50</v>
      </c>
      <c r="L88" s="33" t="s">
        <v>85</v>
      </c>
      <c r="O88" s="150"/>
      <c r="P88" s="7"/>
      <c r="Q88" s="33"/>
      <c r="R88" s="153"/>
    </row>
    <row r="89">
      <c r="A89" s="14" t="s">
        <v>159</v>
      </c>
      <c r="B89" s="14">
        <v>1.31394667E8</v>
      </c>
      <c r="C89" s="14">
        <v>1.3139472E8</v>
      </c>
      <c r="D89" s="14" t="s">
        <v>69</v>
      </c>
      <c r="E89" s="14">
        <v>-53.0</v>
      </c>
      <c r="F89" s="2" t="s">
        <v>1094</v>
      </c>
      <c r="G89" s="116" t="s">
        <v>732</v>
      </c>
      <c r="H89" s="33">
        <v>0.317</v>
      </c>
      <c r="I89" s="33">
        <v>43.0</v>
      </c>
      <c r="J89" s="33">
        <v>20.0</v>
      </c>
      <c r="K89" s="60">
        <f t="shared" si="1"/>
        <v>63</v>
      </c>
      <c r="L89" s="33" t="s">
        <v>85</v>
      </c>
      <c r="M89" s="14" t="s">
        <v>738</v>
      </c>
      <c r="O89" s="150"/>
      <c r="P89" s="7"/>
      <c r="Q89" s="33"/>
      <c r="R89" s="153"/>
    </row>
    <row r="90">
      <c r="A90" s="14" t="s">
        <v>159</v>
      </c>
      <c r="B90" s="14">
        <v>1.31822967E8</v>
      </c>
      <c r="C90" s="14">
        <v>1.31822967E8</v>
      </c>
      <c r="D90" s="14" t="s">
        <v>68</v>
      </c>
      <c r="E90" s="14">
        <v>270.0</v>
      </c>
      <c r="F90" s="2" t="s">
        <v>1095</v>
      </c>
      <c r="G90" s="116" t="s">
        <v>732</v>
      </c>
      <c r="H90" s="33">
        <v>0.35</v>
      </c>
      <c r="I90" s="33">
        <v>39.0</v>
      </c>
      <c r="J90" s="33">
        <v>21.0</v>
      </c>
      <c r="K90" s="60">
        <f t="shared" si="1"/>
        <v>60</v>
      </c>
      <c r="L90" s="33" t="s">
        <v>85</v>
      </c>
      <c r="M90" s="14" t="s">
        <v>738</v>
      </c>
      <c r="O90" s="150"/>
      <c r="P90" s="7"/>
      <c r="Q90" s="33"/>
      <c r="R90" s="153"/>
    </row>
    <row r="91">
      <c r="A91" s="14" t="s">
        <v>172</v>
      </c>
      <c r="B91" s="14">
        <v>1096723.0</v>
      </c>
      <c r="C91" s="14">
        <v>1096723.0</v>
      </c>
      <c r="D91" s="14" t="s">
        <v>68</v>
      </c>
      <c r="E91" s="14">
        <v>2705.0</v>
      </c>
      <c r="F91" s="2" t="s">
        <v>1096</v>
      </c>
      <c r="G91" s="116" t="s">
        <v>735</v>
      </c>
      <c r="H91" s="33">
        <v>1.0</v>
      </c>
      <c r="I91" s="33">
        <v>0.0</v>
      </c>
      <c r="J91" s="33">
        <v>50.0</v>
      </c>
      <c r="K91" s="60">
        <f t="shared" si="1"/>
        <v>50</v>
      </c>
      <c r="L91" s="33" t="s">
        <v>85</v>
      </c>
      <c r="M91" s="14" t="s">
        <v>738</v>
      </c>
      <c r="O91" s="150"/>
      <c r="P91" s="7"/>
      <c r="Q91" s="33"/>
      <c r="R91" s="153"/>
    </row>
    <row r="92">
      <c r="A92" s="14" t="s">
        <v>172</v>
      </c>
      <c r="B92" s="14">
        <v>8237773.0</v>
      </c>
      <c r="C92" s="14">
        <v>8238030.0</v>
      </c>
      <c r="D92" s="14" t="s">
        <v>69</v>
      </c>
      <c r="E92" s="14">
        <v>-257.0</v>
      </c>
      <c r="F92" s="2" t="s">
        <v>1097</v>
      </c>
      <c r="G92" s="116" t="s">
        <v>732</v>
      </c>
      <c r="H92" s="33">
        <v>0.367</v>
      </c>
      <c r="I92" s="33">
        <v>31.0</v>
      </c>
      <c r="J92" s="33">
        <v>18.0</v>
      </c>
      <c r="K92" s="60">
        <f t="shared" si="1"/>
        <v>49</v>
      </c>
      <c r="L92" s="158" t="s">
        <v>1098</v>
      </c>
      <c r="O92" s="150"/>
      <c r="P92" s="7"/>
      <c r="Q92" s="33"/>
      <c r="R92" s="153"/>
    </row>
    <row r="93">
      <c r="A93" s="14" t="s">
        <v>172</v>
      </c>
      <c r="B93" s="14">
        <v>1.1247152E7</v>
      </c>
      <c r="C93" s="14">
        <v>1.1247152E7</v>
      </c>
      <c r="D93" s="14" t="s">
        <v>68</v>
      </c>
      <c r="E93" s="14">
        <v>1523.0</v>
      </c>
      <c r="F93" s="2" t="s">
        <v>1099</v>
      </c>
      <c r="G93" s="116" t="s">
        <v>732</v>
      </c>
      <c r="H93" s="33">
        <v>0.429</v>
      </c>
      <c r="I93" s="33">
        <v>28.0</v>
      </c>
      <c r="J93" s="33">
        <v>21.0</v>
      </c>
      <c r="K93" s="60">
        <f t="shared" si="1"/>
        <v>49</v>
      </c>
      <c r="L93" s="33" t="s">
        <v>85</v>
      </c>
      <c r="M93" s="14" t="s">
        <v>738</v>
      </c>
      <c r="O93" s="150"/>
      <c r="P93" s="7"/>
      <c r="Q93" s="33"/>
      <c r="R93" s="153"/>
    </row>
    <row r="94">
      <c r="A94" s="14" t="s">
        <v>172</v>
      </c>
      <c r="B94" s="14">
        <v>1.837834E7</v>
      </c>
      <c r="C94" s="14">
        <v>1.837834E7</v>
      </c>
      <c r="D94" s="14" t="s">
        <v>68</v>
      </c>
      <c r="E94" s="14">
        <v>5234.0</v>
      </c>
      <c r="F94" s="2" t="s">
        <v>1100</v>
      </c>
      <c r="G94" s="116" t="s">
        <v>735</v>
      </c>
      <c r="H94" s="33">
        <v>1.0</v>
      </c>
      <c r="I94" s="33">
        <v>0.0</v>
      </c>
      <c r="J94" s="33">
        <v>45.0</v>
      </c>
      <c r="K94" s="60">
        <f t="shared" si="1"/>
        <v>45</v>
      </c>
      <c r="L94" s="33" t="s">
        <v>85</v>
      </c>
      <c r="M94" s="14" t="s">
        <v>738</v>
      </c>
      <c r="O94" s="150"/>
      <c r="P94" s="7"/>
      <c r="Q94" s="33"/>
      <c r="R94" s="153"/>
    </row>
    <row r="95">
      <c r="A95" s="14" t="s">
        <v>172</v>
      </c>
      <c r="B95" s="14">
        <v>3.5531244E7</v>
      </c>
      <c r="C95" s="14">
        <v>3.5532082E7</v>
      </c>
      <c r="D95" s="14" t="s">
        <v>69</v>
      </c>
      <c r="E95" s="14">
        <v>-838.0</v>
      </c>
      <c r="F95" s="2" t="s">
        <v>1101</v>
      </c>
      <c r="G95" s="116" t="s">
        <v>732</v>
      </c>
      <c r="H95" s="33">
        <v>0.321</v>
      </c>
      <c r="I95" s="33">
        <v>36.0</v>
      </c>
      <c r="J95" s="33">
        <v>17.0</v>
      </c>
      <c r="K95" s="60">
        <f t="shared" si="1"/>
        <v>53</v>
      </c>
      <c r="L95" s="33" t="s">
        <v>85</v>
      </c>
      <c r="O95" s="150"/>
      <c r="P95" s="7"/>
      <c r="Q95" s="33"/>
      <c r="R95" s="153"/>
    </row>
    <row r="96">
      <c r="A96" s="14" t="s">
        <v>172</v>
      </c>
      <c r="B96" s="14">
        <v>3.5570796E7</v>
      </c>
      <c r="C96" s="14">
        <v>3.5571001E7</v>
      </c>
      <c r="D96" s="14" t="s">
        <v>69</v>
      </c>
      <c r="E96" s="14">
        <v>-205.0</v>
      </c>
      <c r="F96" s="2" t="s">
        <v>1102</v>
      </c>
      <c r="G96" s="116" t="s">
        <v>732</v>
      </c>
      <c r="H96" s="33">
        <v>0.289</v>
      </c>
      <c r="I96" s="33">
        <v>32.0</v>
      </c>
      <c r="J96" s="33">
        <v>13.0</v>
      </c>
      <c r="K96" s="60">
        <f t="shared" si="1"/>
        <v>45</v>
      </c>
      <c r="L96" s="33" t="s">
        <v>85</v>
      </c>
      <c r="O96" s="150"/>
      <c r="P96" s="7"/>
      <c r="Q96" s="33"/>
      <c r="R96" s="153"/>
    </row>
    <row r="97">
      <c r="A97" s="14" t="s">
        <v>172</v>
      </c>
      <c r="B97" s="14">
        <v>6.7233494E7</v>
      </c>
      <c r="C97" s="14">
        <v>6.7233494E7</v>
      </c>
      <c r="D97" s="14" t="s">
        <v>68</v>
      </c>
      <c r="E97" s="14">
        <v>50.0</v>
      </c>
      <c r="F97" s="2" t="s">
        <v>1103</v>
      </c>
      <c r="G97" s="116" t="s">
        <v>732</v>
      </c>
      <c r="H97" s="33">
        <v>0.29</v>
      </c>
      <c r="I97" s="33">
        <v>22.0</v>
      </c>
      <c r="J97" s="33">
        <v>9.0</v>
      </c>
      <c r="K97" s="60">
        <f t="shared" si="1"/>
        <v>31</v>
      </c>
      <c r="L97" s="158" t="s">
        <v>1104</v>
      </c>
      <c r="O97" s="150"/>
      <c r="P97" s="7"/>
      <c r="Q97" s="33"/>
      <c r="R97" s="153"/>
    </row>
    <row r="98">
      <c r="A98" s="14" t="s">
        <v>172</v>
      </c>
      <c r="B98" s="14">
        <v>1.28311674E8</v>
      </c>
      <c r="C98" s="14">
        <v>1.28531354E8</v>
      </c>
      <c r="D98" s="14" t="s">
        <v>69</v>
      </c>
      <c r="E98" s="14">
        <v>-219680.0</v>
      </c>
      <c r="F98" s="2" t="s">
        <v>1105</v>
      </c>
      <c r="G98" s="116" t="s">
        <v>732</v>
      </c>
      <c r="H98" s="33">
        <v>0.404</v>
      </c>
      <c r="I98" s="33">
        <v>28.0</v>
      </c>
      <c r="J98" s="33">
        <v>19.0</v>
      </c>
      <c r="K98" s="60">
        <f t="shared" si="1"/>
        <v>47</v>
      </c>
      <c r="L98" s="158" t="s">
        <v>1106</v>
      </c>
      <c r="O98" s="150"/>
      <c r="P98" s="7"/>
      <c r="Q98" s="33"/>
      <c r="R98" s="153"/>
    </row>
    <row r="99">
      <c r="A99" s="14" t="s">
        <v>175</v>
      </c>
      <c r="B99" s="14">
        <v>5932527.0</v>
      </c>
      <c r="C99" s="14">
        <v>5932527.0</v>
      </c>
      <c r="D99" s="14" t="s">
        <v>68</v>
      </c>
      <c r="E99" s="14">
        <v>1137.0</v>
      </c>
      <c r="F99" s="2" t="s">
        <v>1107</v>
      </c>
      <c r="G99" s="116" t="s">
        <v>735</v>
      </c>
      <c r="H99" s="33">
        <v>0.822</v>
      </c>
      <c r="I99" s="33">
        <v>8.0</v>
      </c>
      <c r="J99" s="33">
        <v>37.0</v>
      </c>
      <c r="K99" s="60">
        <f t="shared" si="1"/>
        <v>45</v>
      </c>
      <c r="L99" s="158" t="s">
        <v>1108</v>
      </c>
      <c r="M99" s="14" t="s">
        <v>738</v>
      </c>
      <c r="O99" s="150"/>
      <c r="P99" s="7"/>
      <c r="Q99" s="33"/>
      <c r="R99" s="153"/>
    </row>
    <row r="100">
      <c r="A100" s="14" t="s">
        <v>175</v>
      </c>
      <c r="B100" s="14">
        <v>8442103.0</v>
      </c>
      <c r="C100" s="14">
        <v>8442103.0</v>
      </c>
      <c r="D100" s="14" t="s">
        <v>68</v>
      </c>
      <c r="E100" s="14">
        <v>4405.0</v>
      </c>
      <c r="F100" s="2" t="s">
        <v>1109</v>
      </c>
      <c r="G100" s="116" t="s">
        <v>732</v>
      </c>
      <c r="H100" s="33">
        <v>0.41</v>
      </c>
      <c r="I100" s="33">
        <v>23.0</v>
      </c>
      <c r="J100" s="33">
        <v>16.0</v>
      </c>
      <c r="K100" s="60">
        <f t="shared" si="1"/>
        <v>39</v>
      </c>
      <c r="L100" s="33" t="s">
        <v>85</v>
      </c>
      <c r="M100" s="14" t="s">
        <v>738</v>
      </c>
      <c r="O100" s="150"/>
      <c r="P100" s="7"/>
      <c r="Q100" s="33"/>
      <c r="R100" s="153"/>
    </row>
    <row r="101">
      <c r="A101" s="14" t="s">
        <v>175</v>
      </c>
      <c r="B101" s="14">
        <v>2.6039768E7</v>
      </c>
      <c r="C101" s="14">
        <v>2.6039867E7</v>
      </c>
      <c r="D101" s="14" t="s">
        <v>69</v>
      </c>
      <c r="E101" s="14">
        <v>-99.0</v>
      </c>
      <c r="F101" s="2" t="s">
        <v>1110</v>
      </c>
      <c r="G101" s="116" t="s">
        <v>732</v>
      </c>
      <c r="H101" s="33">
        <v>0.509</v>
      </c>
      <c r="I101" s="33">
        <v>28.0</v>
      </c>
      <c r="J101" s="33">
        <v>29.0</v>
      </c>
      <c r="K101" s="60">
        <f t="shared" si="1"/>
        <v>57</v>
      </c>
      <c r="L101" s="158" t="s">
        <v>1111</v>
      </c>
      <c r="O101" s="150"/>
      <c r="P101" s="7"/>
      <c r="Q101" s="33"/>
      <c r="R101" s="153"/>
    </row>
    <row r="102">
      <c r="A102" s="14" t="s">
        <v>175</v>
      </c>
      <c r="B102" s="14">
        <v>1.21399537E8</v>
      </c>
      <c r="C102" s="14">
        <v>1.235459E8</v>
      </c>
      <c r="D102" s="14" t="s">
        <v>69</v>
      </c>
      <c r="E102" s="14">
        <v>-2146363.0</v>
      </c>
      <c r="F102" s="2" t="s">
        <v>1112</v>
      </c>
      <c r="G102" s="116" t="s">
        <v>732</v>
      </c>
      <c r="H102" s="33">
        <v>0.727</v>
      </c>
      <c r="I102" s="33">
        <v>9.0</v>
      </c>
      <c r="J102" s="33">
        <v>24.0</v>
      </c>
      <c r="K102" s="60">
        <f t="shared" si="1"/>
        <v>33</v>
      </c>
      <c r="L102" s="158" t="s">
        <v>1113</v>
      </c>
      <c r="O102" s="150"/>
      <c r="P102" s="7"/>
      <c r="Q102" s="33"/>
      <c r="R102" s="153"/>
    </row>
    <row r="103">
      <c r="A103" s="14" t="s">
        <v>175</v>
      </c>
      <c r="B103" s="14">
        <v>1.24438996E8</v>
      </c>
      <c r="C103" s="14">
        <v>1.24438996E8</v>
      </c>
      <c r="D103" s="14" t="s">
        <v>68</v>
      </c>
      <c r="E103" s="14">
        <v>243.0</v>
      </c>
      <c r="F103" s="2" t="s">
        <v>1114</v>
      </c>
      <c r="G103" s="116" t="s">
        <v>732</v>
      </c>
      <c r="H103" s="33">
        <v>0.276</v>
      </c>
      <c r="I103" s="33">
        <v>42.0</v>
      </c>
      <c r="J103" s="33">
        <v>16.0</v>
      </c>
      <c r="K103" s="60">
        <f t="shared" si="1"/>
        <v>58</v>
      </c>
      <c r="L103" s="158" t="s">
        <v>1115</v>
      </c>
      <c r="M103" s="14" t="s">
        <v>738</v>
      </c>
      <c r="O103" s="150"/>
      <c r="P103" s="7"/>
      <c r="Q103" s="33"/>
      <c r="R103" s="153"/>
    </row>
    <row r="104">
      <c r="A104" s="14" t="s">
        <v>175</v>
      </c>
      <c r="B104" s="14">
        <v>1.26180443E8</v>
      </c>
      <c r="C104" s="14">
        <v>1.26180515E8</v>
      </c>
      <c r="D104" s="14" t="s">
        <v>69</v>
      </c>
      <c r="E104" s="14">
        <v>-72.0</v>
      </c>
      <c r="F104" s="2" t="s">
        <v>1116</v>
      </c>
      <c r="G104" s="116" t="s">
        <v>732</v>
      </c>
      <c r="H104" s="33">
        <v>0.237</v>
      </c>
      <c r="I104" s="33">
        <v>45.0</v>
      </c>
      <c r="J104" s="33">
        <v>14.0</v>
      </c>
      <c r="K104" s="60">
        <f t="shared" si="1"/>
        <v>59</v>
      </c>
      <c r="L104" s="33" t="s">
        <v>85</v>
      </c>
      <c r="O104" s="150"/>
      <c r="P104" s="7"/>
      <c r="Q104" s="33"/>
      <c r="R104" s="153"/>
    </row>
    <row r="105">
      <c r="A105" s="14" t="s">
        <v>429</v>
      </c>
      <c r="B105" s="14">
        <v>3.8083481E7</v>
      </c>
      <c r="C105" s="14">
        <v>3.8089241E7</v>
      </c>
      <c r="D105" s="14" t="s">
        <v>69</v>
      </c>
      <c r="E105" s="14">
        <v>-5760.0</v>
      </c>
      <c r="F105" s="2" t="s">
        <v>1117</v>
      </c>
      <c r="G105" s="116" t="s">
        <v>732</v>
      </c>
      <c r="H105" s="33">
        <v>0.357</v>
      </c>
      <c r="I105" s="33">
        <v>27.0</v>
      </c>
      <c r="J105" s="33">
        <v>15.0</v>
      </c>
      <c r="K105" s="60">
        <f t="shared" si="1"/>
        <v>42</v>
      </c>
      <c r="L105" s="33" t="s">
        <v>85</v>
      </c>
      <c r="O105" s="150"/>
      <c r="P105" s="7"/>
      <c r="Q105" s="33"/>
      <c r="R105" s="153"/>
    </row>
    <row r="106">
      <c r="A106" s="14" t="s">
        <v>429</v>
      </c>
      <c r="B106" s="14">
        <v>3.8138125E7</v>
      </c>
      <c r="C106" s="14">
        <v>7.2790937E7</v>
      </c>
      <c r="D106" s="14" t="s">
        <v>71</v>
      </c>
      <c r="E106" s="14">
        <v>3.4652812E7</v>
      </c>
      <c r="F106" s="2" t="s">
        <v>1118</v>
      </c>
      <c r="G106" s="116" t="s">
        <v>732</v>
      </c>
      <c r="H106" s="33">
        <v>0.292</v>
      </c>
      <c r="I106" s="33">
        <v>34.0</v>
      </c>
      <c r="J106" s="33">
        <v>14.0</v>
      </c>
      <c r="K106" s="60">
        <f t="shared" si="1"/>
        <v>48</v>
      </c>
      <c r="L106" s="158" t="s">
        <v>1119</v>
      </c>
      <c r="O106" s="150"/>
      <c r="P106" s="7"/>
      <c r="Q106" s="33"/>
      <c r="R106" s="153"/>
    </row>
    <row r="107">
      <c r="A107" s="14" t="s">
        <v>429</v>
      </c>
      <c r="B107" s="14">
        <v>3.8348785E7</v>
      </c>
      <c r="C107" s="14">
        <v>7.275771E7</v>
      </c>
      <c r="D107" s="14" t="s">
        <v>69</v>
      </c>
      <c r="E107" s="14">
        <v>-3.4408925E7</v>
      </c>
      <c r="F107" s="2" t="s">
        <v>1120</v>
      </c>
      <c r="G107" s="116" t="s">
        <v>732</v>
      </c>
      <c r="H107" s="33">
        <v>0.567</v>
      </c>
      <c r="I107" s="33">
        <v>13.0</v>
      </c>
      <c r="J107" s="33">
        <v>17.0</v>
      </c>
      <c r="K107" s="60">
        <f t="shared" si="1"/>
        <v>30</v>
      </c>
      <c r="L107" s="158" t="s">
        <v>1121</v>
      </c>
      <c r="O107" s="150"/>
      <c r="P107" s="7"/>
      <c r="Q107" s="33"/>
      <c r="R107" s="153"/>
    </row>
    <row r="108">
      <c r="A108" s="14" t="s">
        <v>429</v>
      </c>
      <c r="B108" s="14">
        <v>8.4345418E7</v>
      </c>
      <c r="C108" s="14">
        <v>8.4345418E7</v>
      </c>
      <c r="D108" s="14" t="s">
        <v>68</v>
      </c>
      <c r="E108" s="14">
        <v>5319.0</v>
      </c>
      <c r="F108" s="2" t="s">
        <v>1122</v>
      </c>
      <c r="G108" s="116" t="s">
        <v>735</v>
      </c>
      <c r="H108" s="33">
        <v>0.895</v>
      </c>
      <c r="I108" s="33">
        <v>2.0</v>
      </c>
      <c r="J108" s="33">
        <v>17.0</v>
      </c>
      <c r="K108" s="60">
        <f t="shared" si="1"/>
        <v>19</v>
      </c>
      <c r="L108" s="33" t="s">
        <v>85</v>
      </c>
      <c r="M108" s="14" t="s">
        <v>738</v>
      </c>
      <c r="O108" s="150"/>
      <c r="P108" s="7"/>
      <c r="Q108" s="33"/>
      <c r="R108" s="153"/>
    </row>
    <row r="109">
      <c r="A109" s="14" t="s">
        <v>429</v>
      </c>
      <c r="B109" s="14">
        <v>8.4345518E7</v>
      </c>
      <c r="C109" s="14">
        <v>8.4345518E7</v>
      </c>
      <c r="D109" s="14" t="s">
        <v>68</v>
      </c>
      <c r="E109" s="14">
        <v>3020.0</v>
      </c>
      <c r="F109" s="2" t="s">
        <v>1123</v>
      </c>
      <c r="G109" s="116" t="s">
        <v>732</v>
      </c>
      <c r="H109" s="33">
        <v>0.737</v>
      </c>
      <c r="I109" s="33">
        <v>5.0</v>
      </c>
      <c r="J109" s="33">
        <v>14.0</v>
      </c>
      <c r="K109" s="60">
        <f t="shared" si="1"/>
        <v>19</v>
      </c>
      <c r="L109" s="33" t="s">
        <v>85</v>
      </c>
      <c r="M109" s="14" t="s">
        <v>738</v>
      </c>
      <c r="O109" s="150"/>
      <c r="P109" s="7"/>
      <c r="Q109" s="33"/>
      <c r="R109" s="153"/>
    </row>
    <row r="110">
      <c r="A110" s="14" t="s">
        <v>180</v>
      </c>
      <c r="B110" s="14">
        <v>1.00686635E8</v>
      </c>
      <c r="C110" s="14">
        <v>1.00686635E8</v>
      </c>
      <c r="D110" s="14" t="s">
        <v>68</v>
      </c>
      <c r="E110" s="14">
        <v>4561.0</v>
      </c>
      <c r="F110" s="2" t="s">
        <v>1124</v>
      </c>
      <c r="G110" s="116" t="s">
        <v>732</v>
      </c>
      <c r="H110" s="33">
        <v>0.588</v>
      </c>
      <c r="I110" s="33">
        <v>14.0</v>
      </c>
      <c r="J110" s="33">
        <v>20.0</v>
      </c>
      <c r="K110" s="60">
        <f t="shared" si="1"/>
        <v>34</v>
      </c>
      <c r="L110" s="33" t="s">
        <v>85</v>
      </c>
      <c r="M110" s="14" t="s">
        <v>738</v>
      </c>
      <c r="O110" s="150"/>
      <c r="P110" s="7"/>
      <c r="Q110" s="33"/>
      <c r="R110" s="153"/>
    </row>
    <row r="111">
      <c r="A111" s="14" t="s">
        <v>180</v>
      </c>
      <c r="B111" s="14">
        <v>1.0562751E8</v>
      </c>
      <c r="C111" s="14">
        <v>1.05628807E8</v>
      </c>
      <c r="D111" s="14" t="s">
        <v>69</v>
      </c>
      <c r="E111" s="14">
        <v>-1297.0</v>
      </c>
      <c r="F111" s="2" t="s">
        <v>1125</v>
      </c>
      <c r="G111" s="116" t="s">
        <v>732</v>
      </c>
      <c r="H111" s="33">
        <v>0.25</v>
      </c>
      <c r="I111" s="33">
        <v>36.0</v>
      </c>
      <c r="J111" s="33">
        <v>12.0</v>
      </c>
      <c r="K111" s="60">
        <f t="shared" si="1"/>
        <v>48</v>
      </c>
      <c r="L111" s="33" t="s">
        <v>85</v>
      </c>
      <c r="O111" s="150"/>
      <c r="P111" s="7"/>
      <c r="Q111" s="33"/>
      <c r="R111" s="153"/>
    </row>
    <row r="112">
      <c r="A112" s="14" t="s">
        <v>180</v>
      </c>
      <c r="B112" s="14">
        <v>1.0564274E8</v>
      </c>
      <c r="C112" s="14">
        <v>1.05642836E8</v>
      </c>
      <c r="D112" s="14" t="s">
        <v>69</v>
      </c>
      <c r="E112" s="14">
        <v>-96.0</v>
      </c>
      <c r="F112" s="2" t="s">
        <v>1126</v>
      </c>
      <c r="G112" s="116" t="s">
        <v>732</v>
      </c>
      <c r="H112" s="33">
        <v>0.273</v>
      </c>
      <c r="I112" s="33">
        <v>24.0</v>
      </c>
      <c r="J112" s="33">
        <v>9.0</v>
      </c>
      <c r="K112" s="60">
        <f t="shared" si="1"/>
        <v>33</v>
      </c>
      <c r="L112" s="33" t="s">
        <v>85</v>
      </c>
      <c r="O112" s="150"/>
      <c r="P112" s="7"/>
      <c r="Q112" s="33"/>
      <c r="R112" s="153"/>
    </row>
    <row r="113">
      <c r="A113" s="14" t="s">
        <v>180</v>
      </c>
      <c r="B113" s="14">
        <v>1.05728836E8</v>
      </c>
      <c r="C113" s="14">
        <v>1.05728836E8</v>
      </c>
      <c r="D113" s="14" t="s">
        <v>68</v>
      </c>
      <c r="E113" s="14">
        <v>18978.0</v>
      </c>
      <c r="F113" s="2" t="s">
        <v>1127</v>
      </c>
      <c r="G113" s="116" t="s">
        <v>732</v>
      </c>
      <c r="H113" s="33">
        <v>0.222</v>
      </c>
      <c r="I113" s="33">
        <v>14.0</v>
      </c>
      <c r="J113" s="33">
        <v>4.0</v>
      </c>
      <c r="K113" s="60">
        <f t="shared" si="1"/>
        <v>18</v>
      </c>
      <c r="L113" s="158" t="s">
        <v>1128</v>
      </c>
      <c r="O113" s="150"/>
      <c r="P113" s="7"/>
      <c r="Q113" s="33"/>
      <c r="R113" s="153"/>
    </row>
    <row r="114">
      <c r="A114" s="14" t="s">
        <v>180</v>
      </c>
      <c r="B114" s="14">
        <v>1.05732566E8</v>
      </c>
      <c r="C114" s="14">
        <v>1.05732566E8</v>
      </c>
      <c r="D114" s="14" t="s">
        <v>68</v>
      </c>
      <c r="E114" s="14">
        <v>14010.0</v>
      </c>
      <c r="F114" s="2" t="s">
        <v>1129</v>
      </c>
      <c r="G114" s="116" t="s">
        <v>732</v>
      </c>
      <c r="H114" s="33">
        <v>0.286</v>
      </c>
      <c r="I114" s="33">
        <v>10.0</v>
      </c>
      <c r="J114" s="33">
        <v>4.0</v>
      </c>
      <c r="K114" s="60">
        <f t="shared" si="1"/>
        <v>14</v>
      </c>
      <c r="L114" s="158" t="s">
        <v>1128</v>
      </c>
      <c r="O114" s="150"/>
      <c r="P114" s="7"/>
      <c r="Q114" s="33"/>
      <c r="R114" s="153"/>
    </row>
    <row r="115">
      <c r="A115" s="14" t="s">
        <v>180</v>
      </c>
      <c r="B115" s="14">
        <v>1.05771636E8</v>
      </c>
      <c r="C115" s="14">
        <v>1.05774067E8</v>
      </c>
      <c r="D115" s="14" t="s">
        <v>69</v>
      </c>
      <c r="E115" s="14">
        <v>-2431.0</v>
      </c>
      <c r="F115" s="2" t="s">
        <v>1130</v>
      </c>
      <c r="G115" s="116" t="s">
        <v>732</v>
      </c>
      <c r="H115" s="33">
        <v>0.303</v>
      </c>
      <c r="I115" s="33">
        <v>23.0</v>
      </c>
      <c r="J115" s="33">
        <v>10.0</v>
      </c>
      <c r="K115" s="60">
        <f t="shared" si="1"/>
        <v>33</v>
      </c>
      <c r="L115" s="158" t="s">
        <v>1128</v>
      </c>
      <c r="O115" s="150"/>
      <c r="P115" s="7"/>
      <c r="Q115" s="33"/>
      <c r="R115" s="153"/>
    </row>
    <row r="116">
      <c r="A116" s="14" t="s">
        <v>180</v>
      </c>
      <c r="B116" s="14">
        <v>1.05858337E8</v>
      </c>
      <c r="C116" s="14">
        <v>1.05863768E8</v>
      </c>
      <c r="D116" s="14" t="s">
        <v>69</v>
      </c>
      <c r="E116" s="14">
        <v>-5431.0</v>
      </c>
      <c r="F116" s="2" t="s">
        <v>1131</v>
      </c>
      <c r="G116" s="116" t="s">
        <v>732</v>
      </c>
      <c r="H116" s="33">
        <v>0.414</v>
      </c>
      <c r="I116" s="33">
        <v>17.0</v>
      </c>
      <c r="J116" s="33">
        <v>12.0</v>
      </c>
      <c r="K116" s="60">
        <f t="shared" si="1"/>
        <v>29</v>
      </c>
      <c r="L116" s="158" t="s">
        <v>1128</v>
      </c>
      <c r="O116" s="150"/>
      <c r="P116" s="7"/>
      <c r="Q116" s="33"/>
      <c r="R116" s="153"/>
    </row>
    <row r="117">
      <c r="A117" s="14" t="s">
        <v>180</v>
      </c>
      <c r="B117" s="14">
        <v>1.05864252E8</v>
      </c>
      <c r="C117" s="14">
        <v>1.06257923E8</v>
      </c>
      <c r="D117" s="14" t="s">
        <v>69</v>
      </c>
      <c r="E117" s="14">
        <v>-393671.0</v>
      </c>
      <c r="F117" s="2" t="s">
        <v>1132</v>
      </c>
      <c r="G117" s="116" t="s">
        <v>732</v>
      </c>
      <c r="H117" s="33">
        <v>0.233</v>
      </c>
      <c r="I117" s="33">
        <v>23.0</v>
      </c>
      <c r="J117" s="33">
        <v>7.0</v>
      </c>
      <c r="K117" s="60">
        <f t="shared" si="1"/>
        <v>30</v>
      </c>
      <c r="L117" s="158" t="s">
        <v>1128</v>
      </c>
      <c r="O117" s="150"/>
      <c r="P117" s="7"/>
      <c r="Q117" s="33"/>
      <c r="R117" s="153"/>
    </row>
    <row r="118">
      <c r="A118" s="14" t="s">
        <v>180</v>
      </c>
      <c r="B118" s="14">
        <v>1.05864261E8</v>
      </c>
      <c r="C118" s="14">
        <v>1.0591436E8</v>
      </c>
      <c r="D118" s="14" t="s">
        <v>69</v>
      </c>
      <c r="E118" s="14">
        <v>-50099.0</v>
      </c>
      <c r="F118" s="2" t="s">
        <v>1133</v>
      </c>
      <c r="G118" s="116" t="s">
        <v>732</v>
      </c>
      <c r="H118" s="33">
        <v>0.444</v>
      </c>
      <c r="I118" s="33">
        <v>10.0</v>
      </c>
      <c r="J118" s="33">
        <v>8.0</v>
      </c>
      <c r="K118" s="60">
        <f t="shared" si="1"/>
        <v>18</v>
      </c>
      <c r="L118" s="158" t="s">
        <v>1128</v>
      </c>
      <c r="M118" s="14" t="s">
        <v>738</v>
      </c>
      <c r="O118" s="150"/>
      <c r="P118" s="7"/>
      <c r="Q118" s="33"/>
      <c r="R118" s="153"/>
    </row>
    <row r="119">
      <c r="A119" s="14" t="s">
        <v>187</v>
      </c>
      <c r="B119" s="14">
        <v>2.1112783E7</v>
      </c>
      <c r="C119" s="14">
        <v>2.1112783E7</v>
      </c>
      <c r="D119" s="14" t="s">
        <v>68</v>
      </c>
      <c r="E119" s="14">
        <v>3980.0</v>
      </c>
      <c r="F119" s="2" t="s">
        <v>1134</v>
      </c>
      <c r="G119" s="116" t="s">
        <v>735</v>
      </c>
      <c r="H119" s="33">
        <v>1.0</v>
      </c>
      <c r="I119" s="33">
        <v>0.0</v>
      </c>
      <c r="J119" s="33">
        <v>33.0</v>
      </c>
      <c r="K119" s="60">
        <f t="shared" si="1"/>
        <v>33</v>
      </c>
      <c r="L119" s="33" t="s">
        <v>85</v>
      </c>
      <c r="M119" s="14" t="s">
        <v>738</v>
      </c>
      <c r="O119" s="150"/>
      <c r="P119" s="7"/>
      <c r="Q119" s="33"/>
      <c r="R119" s="153"/>
    </row>
    <row r="120">
      <c r="A120" s="14" t="s">
        <v>187</v>
      </c>
      <c r="B120" s="14">
        <v>3.8542823E7</v>
      </c>
      <c r="C120" s="14">
        <v>3.8542885E7</v>
      </c>
      <c r="D120" s="14" t="s">
        <v>69</v>
      </c>
      <c r="E120" s="14">
        <v>-62.0</v>
      </c>
      <c r="F120" s="2" t="s">
        <v>1135</v>
      </c>
      <c r="G120" s="116" t="s">
        <v>732</v>
      </c>
      <c r="H120" s="33">
        <v>0.42</v>
      </c>
      <c r="I120" s="33">
        <v>29.0</v>
      </c>
      <c r="J120" s="33">
        <v>21.0</v>
      </c>
      <c r="K120" s="60">
        <f t="shared" si="1"/>
        <v>50</v>
      </c>
      <c r="L120" s="158" t="s">
        <v>1136</v>
      </c>
      <c r="M120" s="14" t="s">
        <v>738</v>
      </c>
      <c r="O120" s="150"/>
      <c r="P120" s="7"/>
      <c r="Q120" s="33"/>
      <c r="R120" s="153"/>
    </row>
    <row r="121">
      <c r="A121" s="14" t="s">
        <v>187</v>
      </c>
      <c r="B121" s="14">
        <v>7.4552326E7</v>
      </c>
      <c r="C121" s="14">
        <v>7.4552326E7</v>
      </c>
      <c r="D121" s="14" t="s">
        <v>68</v>
      </c>
      <c r="E121" s="14">
        <v>4264.0</v>
      </c>
      <c r="F121" s="2" t="s">
        <v>1137</v>
      </c>
      <c r="G121" s="116" t="s">
        <v>732</v>
      </c>
      <c r="H121" s="33">
        <v>0.725</v>
      </c>
      <c r="I121" s="33">
        <v>11.0</v>
      </c>
      <c r="J121" s="33">
        <v>29.0</v>
      </c>
      <c r="K121" s="60">
        <f t="shared" si="1"/>
        <v>40</v>
      </c>
      <c r="L121" s="158" t="s">
        <v>1138</v>
      </c>
      <c r="M121" s="14" t="s">
        <v>738</v>
      </c>
      <c r="O121" s="150"/>
      <c r="P121" s="7"/>
      <c r="Q121" s="33"/>
      <c r="R121" s="153"/>
    </row>
    <row r="122">
      <c r="A122" s="14" t="s">
        <v>187</v>
      </c>
      <c r="B122" s="14">
        <v>7.709826E7</v>
      </c>
      <c r="C122" s="14">
        <v>7.7098331E7</v>
      </c>
      <c r="D122" s="14" t="s">
        <v>69</v>
      </c>
      <c r="E122" s="14">
        <v>-71.0</v>
      </c>
      <c r="F122" s="2" t="s">
        <v>1139</v>
      </c>
      <c r="G122" s="116" t="s">
        <v>732</v>
      </c>
      <c r="H122" s="33">
        <v>0.4</v>
      </c>
      <c r="I122" s="33">
        <v>15.0</v>
      </c>
      <c r="J122" s="33">
        <v>10.0</v>
      </c>
      <c r="K122" s="60">
        <f t="shared" si="1"/>
        <v>25</v>
      </c>
      <c r="L122" s="33" t="s">
        <v>85</v>
      </c>
      <c r="O122" s="150"/>
      <c r="P122" s="7"/>
      <c r="Q122" s="33"/>
      <c r="R122" s="153"/>
    </row>
    <row r="123">
      <c r="A123" s="14" t="s">
        <v>187</v>
      </c>
      <c r="B123" s="14">
        <v>1.01755329E8</v>
      </c>
      <c r="C123" s="14">
        <v>1.01756044E8</v>
      </c>
      <c r="D123" s="14" t="s">
        <v>69</v>
      </c>
      <c r="E123" s="14">
        <v>-715.0</v>
      </c>
      <c r="F123" s="2" t="s">
        <v>1140</v>
      </c>
      <c r="G123" s="116" t="s">
        <v>732</v>
      </c>
      <c r="H123" s="33">
        <v>0.333</v>
      </c>
      <c r="I123" s="33">
        <v>30.0</v>
      </c>
      <c r="J123" s="33">
        <v>15.0</v>
      </c>
      <c r="K123" s="60">
        <f t="shared" si="1"/>
        <v>45</v>
      </c>
      <c r="L123" s="33" t="s">
        <v>85</v>
      </c>
      <c r="M123" s="14" t="s">
        <v>738</v>
      </c>
      <c r="O123" s="150"/>
      <c r="P123" s="7"/>
      <c r="Q123" s="33"/>
      <c r="R123" s="153"/>
    </row>
    <row r="124">
      <c r="A124" s="14" t="s">
        <v>187</v>
      </c>
      <c r="B124" s="14">
        <v>1.01894457E8</v>
      </c>
      <c r="C124" s="14">
        <v>1.01894457E8</v>
      </c>
      <c r="D124" s="14" t="s">
        <v>68</v>
      </c>
      <c r="E124" s="14">
        <v>594.0</v>
      </c>
      <c r="F124" s="2" t="s">
        <v>1141</v>
      </c>
      <c r="G124" s="116" t="s">
        <v>735</v>
      </c>
      <c r="H124" s="33">
        <v>1.0</v>
      </c>
      <c r="I124" s="33">
        <v>0.0</v>
      </c>
      <c r="J124" s="33">
        <v>30.0</v>
      </c>
      <c r="K124" s="60">
        <f t="shared" si="1"/>
        <v>30</v>
      </c>
      <c r="L124" s="33" t="s">
        <v>85</v>
      </c>
      <c r="M124" s="14" t="s">
        <v>738</v>
      </c>
      <c r="O124" s="150"/>
      <c r="P124" s="7"/>
      <c r="Q124" s="33"/>
      <c r="R124" s="153"/>
    </row>
    <row r="125">
      <c r="A125" s="14" t="s">
        <v>197</v>
      </c>
      <c r="B125" s="14">
        <v>857693.0</v>
      </c>
      <c r="C125" s="14">
        <v>857693.0</v>
      </c>
      <c r="D125" s="14" t="s">
        <v>68</v>
      </c>
      <c r="E125" s="14">
        <v>232.0</v>
      </c>
      <c r="F125" s="2" t="s">
        <v>1142</v>
      </c>
      <c r="G125" s="116" t="s">
        <v>735</v>
      </c>
      <c r="H125" s="33">
        <v>1.0</v>
      </c>
      <c r="I125" s="33">
        <v>0.0</v>
      </c>
      <c r="J125" s="33">
        <v>59.0</v>
      </c>
      <c r="K125" s="60">
        <f t="shared" si="1"/>
        <v>59</v>
      </c>
      <c r="L125" s="158" t="s">
        <v>1143</v>
      </c>
      <c r="M125" s="14" t="s">
        <v>738</v>
      </c>
      <c r="O125" s="150"/>
      <c r="P125" s="7"/>
      <c r="Q125" s="33"/>
      <c r="R125" s="153"/>
    </row>
    <row r="126">
      <c r="A126" s="14" t="s">
        <v>197</v>
      </c>
      <c r="B126" s="14">
        <v>1871895.0</v>
      </c>
      <c r="C126" s="14">
        <v>1871895.0</v>
      </c>
      <c r="D126" s="14" t="s">
        <v>68</v>
      </c>
      <c r="E126" s="14">
        <v>3898.0</v>
      </c>
      <c r="F126" s="2" t="s">
        <v>1144</v>
      </c>
      <c r="G126" s="116" t="s">
        <v>735</v>
      </c>
      <c r="H126" s="33">
        <v>0.943</v>
      </c>
      <c r="I126" s="33">
        <v>2.0</v>
      </c>
      <c r="J126" s="33">
        <v>33.0</v>
      </c>
      <c r="K126" s="60">
        <f t="shared" si="1"/>
        <v>35</v>
      </c>
      <c r="L126" s="158" t="s">
        <v>1145</v>
      </c>
      <c r="M126" s="14" t="s">
        <v>738</v>
      </c>
      <c r="O126" s="150"/>
      <c r="P126" s="7"/>
      <c r="Q126" s="33"/>
      <c r="R126" s="153"/>
    </row>
    <row r="127">
      <c r="A127" s="14" t="s">
        <v>197</v>
      </c>
      <c r="B127" s="14">
        <v>3.2285513E7</v>
      </c>
      <c r="C127" s="14">
        <v>3.2285513E7</v>
      </c>
      <c r="D127" s="14" t="s">
        <v>68</v>
      </c>
      <c r="E127" s="14">
        <v>26363.0</v>
      </c>
      <c r="F127" s="2" t="s">
        <v>1146</v>
      </c>
      <c r="G127" s="116" t="s">
        <v>735</v>
      </c>
      <c r="H127" s="33">
        <v>1.0</v>
      </c>
      <c r="I127" s="33">
        <v>0.0</v>
      </c>
      <c r="J127" s="33">
        <v>57.0</v>
      </c>
      <c r="K127" s="60">
        <f t="shared" si="1"/>
        <v>57</v>
      </c>
      <c r="L127" s="33" t="s">
        <v>85</v>
      </c>
      <c r="M127" s="14" t="s">
        <v>738</v>
      </c>
      <c r="O127" s="150"/>
      <c r="P127" s="7"/>
      <c r="Q127" s="33"/>
      <c r="R127" s="153"/>
    </row>
    <row r="128">
      <c r="A128" s="14" t="s">
        <v>197</v>
      </c>
      <c r="B128" s="14">
        <v>3.2811739E7</v>
      </c>
      <c r="C128" s="14">
        <v>3.2811739E7</v>
      </c>
      <c r="D128" s="14" t="s">
        <v>68</v>
      </c>
      <c r="E128" s="14">
        <v>1713.0</v>
      </c>
      <c r="F128" s="2" t="s">
        <v>1147</v>
      </c>
      <c r="G128" s="116" t="s">
        <v>732</v>
      </c>
      <c r="H128" s="33">
        <v>0.303</v>
      </c>
      <c r="I128" s="33">
        <v>131.0</v>
      </c>
      <c r="J128" s="33">
        <v>57.0</v>
      </c>
      <c r="K128" s="60">
        <f t="shared" si="1"/>
        <v>188</v>
      </c>
      <c r="L128" s="33" t="s">
        <v>85</v>
      </c>
      <c r="M128" s="14" t="s">
        <v>738</v>
      </c>
      <c r="O128" s="150"/>
      <c r="P128" s="7"/>
      <c r="Q128" s="33"/>
      <c r="R128" s="153"/>
    </row>
    <row r="129">
      <c r="A129" s="14" t="s">
        <v>197</v>
      </c>
      <c r="B129" s="14">
        <v>3.349127E7</v>
      </c>
      <c r="C129" s="14">
        <v>3.349127E7</v>
      </c>
      <c r="D129" s="14" t="s">
        <v>68</v>
      </c>
      <c r="E129" s="14">
        <v>23447.0</v>
      </c>
      <c r="F129" s="2" t="s">
        <v>1148</v>
      </c>
      <c r="G129" s="116" t="s">
        <v>735</v>
      </c>
      <c r="H129" s="33">
        <v>1.0</v>
      </c>
      <c r="I129" s="33">
        <v>0.0</v>
      </c>
      <c r="J129" s="33">
        <v>43.0</v>
      </c>
      <c r="K129" s="60">
        <f t="shared" si="1"/>
        <v>43</v>
      </c>
      <c r="L129" s="33" t="s">
        <v>85</v>
      </c>
      <c r="M129" s="14" t="s">
        <v>738</v>
      </c>
      <c r="O129" s="150"/>
      <c r="P129" s="7"/>
      <c r="Q129" s="33"/>
      <c r="R129" s="153"/>
    </row>
    <row r="130">
      <c r="A130" s="14" t="s">
        <v>197</v>
      </c>
      <c r="B130" s="14">
        <v>3.4671801E7</v>
      </c>
      <c r="C130" s="14">
        <v>3.4671801E7</v>
      </c>
      <c r="D130" s="14" t="s">
        <v>68</v>
      </c>
      <c r="E130" s="14">
        <v>11586.0</v>
      </c>
      <c r="F130" s="2" t="s">
        <v>1149</v>
      </c>
      <c r="G130" s="116" t="s">
        <v>732</v>
      </c>
      <c r="H130" s="33">
        <v>0.227</v>
      </c>
      <c r="I130" s="33">
        <v>34.0</v>
      </c>
      <c r="J130" s="33">
        <v>10.0</v>
      </c>
      <c r="K130" s="60">
        <f t="shared" si="1"/>
        <v>44</v>
      </c>
      <c r="L130" s="33" t="s">
        <v>85</v>
      </c>
      <c r="M130" s="14" t="s">
        <v>738</v>
      </c>
      <c r="O130" s="150"/>
      <c r="P130" s="7"/>
      <c r="Q130" s="33"/>
      <c r="R130" s="153"/>
    </row>
    <row r="131">
      <c r="A131" s="14" t="s">
        <v>430</v>
      </c>
      <c r="B131" s="14">
        <v>117598.0</v>
      </c>
      <c r="C131" s="14">
        <v>117598.0</v>
      </c>
      <c r="D131" s="14" t="s">
        <v>68</v>
      </c>
      <c r="E131" s="14">
        <v>151.0</v>
      </c>
      <c r="F131" s="2" t="s">
        <v>1150</v>
      </c>
      <c r="G131" s="116" t="s">
        <v>732</v>
      </c>
      <c r="H131" s="33">
        <v>0.34</v>
      </c>
      <c r="I131" s="33">
        <v>31.0</v>
      </c>
      <c r="J131" s="33">
        <v>16.0</v>
      </c>
      <c r="K131" s="60">
        <f t="shared" si="1"/>
        <v>47</v>
      </c>
      <c r="L131" s="33" t="s">
        <v>85</v>
      </c>
      <c r="M131" s="14" t="s">
        <v>738</v>
      </c>
      <c r="O131" s="150"/>
      <c r="P131" s="7"/>
      <c r="Q131" s="33"/>
      <c r="R131" s="153"/>
    </row>
    <row r="132">
      <c r="A132" s="14" t="s">
        <v>430</v>
      </c>
      <c r="B132" s="14">
        <v>127974.0</v>
      </c>
      <c r="C132" s="14">
        <v>127974.0</v>
      </c>
      <c r="D132" s="14" t="s">
        <v>68</v>
      </c>
      <c r="E132" s="14">
        <v>2735.0</v>
      </c>
      <c r="F132" s="2" t="s">
        <v>1151</v>
      </c>
      <c r="G132" s="116" t="s">
        <v>732</v>
      </c>
      <c r="H132" s="33">
        <v>0.226</v>
      </c>
      <c r="I132" s="33">
        <v>41.0</v>
      </c>
      <c r="J132" s="33">
        <v>12.0</v>
      </c>
      <c r="K132" s="60">
        <f t="shared" si="1"/>
        <v>53</v>
      </c>
      <c r="L132" s="33" t="s">
        <v>85</v>
      </c>
      <c r="M132" s="14" t="s">
        <v>738</v>
      </c>
      <c r="O132" s="150"/>
      <c r="P132" s="7"/>
      <c r="Q132" s="33"/>
      <c r="R132" s="153"/>
    </row>
    <row r="133">
      <c r="A133" s="14" t="s">
        <v>430</v>
      </c>
      <c r="B133" s="14">
        <v>952241.0</v>
      </c>
      <c r="C133" s="14">
        <v>952241.0</v>
      </c>
      <c r="D133" s="14" t="s">
        <v>68</v>
      </c>
      <c r="E133" s="14">
        <v>1946.0</v>
      </c>
      <c r="F133" s="2" t="s">
        <v>1152</v>
      </c>
      <c r="G133" s="116" t="s">
        <v>732</v>
      </c>
      <c r="H133" s="33">
        <v>0.432</v>
      </c>
      <c r="I133" s="33">
        <v>21.0</v>
      </c>
      <c r="J133" s="33">
        <v>16.0</v>
      </c>
      <c r="K133" s="60">
        <f t="shared" si="1"/>
        <v>37</v>
      </c>
      <c r="L133" s="158" t="s">
        <v>1153</v>
      </c>
      <c r="M133" s="14" t="s">
        <v>738</v>
      </c>
      <c r="O133" s="150"/>
      <c r="P133" s="7"/>
      <c r="Q133" s="33"/>
      <c r="R133" s="153"/>
    </row>
    <row r="134">
      <c r="A134" s="14" t="s">
        <v>430</v>
      </c>
      <c r="B134" s="14">
        <v>1311609.0</v>
      </c>
      <c r="C134" s="14">
        <v>1311609.0</v>
      </c>
      <c r="D134" s="14" t="s">
        <v>68</v>
      </c>
      <c r="E134" s="14">
        <v>321.0</v>
      </c>
      <c r="F134" s="2" t="s">
        <v>1154</v>
      </c>
      <c r="G134" s="116" t="s">
        <v>732</v>
      </c>
      <c r="H134" s="33">
        <v>0.333</v>
      </c>
      <c r="I134" s="33">
        <v>22.0</v>
      </c>
      <c r="J134" s="33">
        <v>11.0</v>
      </c>
      <c r="K134" s="60">
        <f t="shared" si="1"/>
        <v>33</v>
      </c>
      <c r="L134" s="33" t="s">
        <v>85</v>
      </c>
      <c r="M134" s="14" t="s">
        <v>738</v>
      </c>
      <c r="O134" s="150"/>
      <c r="P134" s="7"/>
      <c r="Q134" s="33"/>
      <c r="R134" s="153"/>
    </row>
    <row r="135">
      <c r="A135" s="14" t="s">
        <v>430</v>
      </c>
      <c r="B135" s="14">
        <v>6194368.0</v>
      </c>
      <c r="C135" s="14">
        <v>6194368.0</v>
      </c>
      <c r="D135" s="14" t="s">
        <v>68</v>
      </c>
      <c r="E135" s="14">
        <v>4429.0</v>
      </c>
      <c r="F135" s="2" t="s">
        <v>1155</v>
      </c>
      <c r="G135" s="116" t="s">
        <v>735</v>
      </c>
      <c r="H135" s="33">
        <v>0.918</v>
      </c>
      <c r="I135" s="33">
        <v>4.0</v>
      </c>
      <c r="J135" s="33">
        <v>45.0</v>
      </c>
      <c r="K135" s="60">
        <f t="shared" si="1"/>
        <v>49</v>
      </c>
      <c r="L135" s="33" t="s">
        <v>85</v>
      </c>
      <c r="M135" s="14" t="s">
        <v>738</v>
      </c>
      <c r="O135" s="150"/>
      <c r="P135" s="7"/>
      <c r="Q135" s="33"/>
      <c r="R135" s="153"/>
    </row>
    <row r="136">
      <c r="A136" s="14" t="s">
        <v>430</v>
      </c>
      <c r="B136" s="14">
        <v>1.6089053E7</v>
      </c>
      <c r="C136" s="14">
        <v>1.6099318E7</v>
      </c>
      <c r="D136" s="14" t="s">
        <v>69</v>
      </c>
      <c r="E136" s="14">
        <v>-10265.0</v>
      </c>
      <c r="F136" s="2" t="s">
        <v>1156</v>
      </c>
      <c r="G136" s="116" t="s">
        <v>732</v>
      </c>
      <c r="H136" s="33">
        <v>0.235</v>
      </c>
      <c r="I136" s="33">
        <v>39.0</v>
      </c>
      <c r="J136" s="33">
        <v>12.0</v>
      </c>
      <c r="K136" s="60">
        <f t="shared" si="1"/>
        <v>51</v>
      </c>
      <c r="L136" s="158" t="s">
        <v>1157</v>
      </c>
      <c r="O136" s="150"/>
      <c r="P136" s="7"/>
      <c r="Q136" s="33"/>
      <c r="R136" s="153"/>
    </row>
    <row r="137">
      <c r="A137" s="14" t="s">
        <v>430</v>
      </c>
      <c r="B137" s="14">
        <v>2.191789E7</v>
      </c>
      <c r="C137" s="14">
        <v>2.1917994E7</v>
      </c>
      <c r="D137" s="14" t="s">
        <v>69</v>
      </c>
      <c r="E137" s="14">
        <v>-104.0</v>
      </c>
      <c r="F137" s="2" t="s">
        <v>1158</v>
      </c>
      <c r="G137" s="116" t="s">
        <v>732</v>
      </c>
      <c r="H137" s="33">
        <v>0.409</v>
      </c>
      <c r="I137" s="33">
        <v>13.0</v>
      </c>
      <c r="J137" s="33">
        <v>9.0</v>
      </c>
      <c r="K137" s="60">
        <f t="shared" si="1"/>
        <v>22</v>
      </c>
      <c r="L137" s="33" t="s">
        <v>85</v>
      </c>
      <c r="M137" s="14" t="s">
        <v>738</v>
      </c>
      <c r="O137" s="150"/>
      <c r="P137" s="7"/>
      <c r="Q137" s="33"/>
      <c r="R137" s="153"/>
    </row>
    <row r="138">
      <c r="A138" s="14" t="s">
        <v>430</v>
      </c>
      <c r="B138" s="14">
        <v>2.1926942E7</v>
      </c>
      <c r="C138" s="14">
        <v>2.1926942E7</v>
      </c>
      <c r="D138" s="14" t="s">
        <v>68</v>
      </c>
      <c r="E138" s="14">
        <v>67.0</v>
      </c>
      <c r="F138" s="2" t="s">
        <v>1159</v>
      </c>
      <c r="G138" s="116" t="s">
        <v>732</v>
      </c>
      <c r="H138" s="33">
        <v>0.273</v>
      </c>
      <c r="I138" s="33">
        <v>8.0</v>
      </c>
      <c r="J138" s="33">
        <v>3.0</v>
      </c>
      <c r="K138" s="60">
        <f t="shared" si="1"/>
        <v>11</v>
      </c>
      <c r="L138" s="33" t="s">
        <v>85</v>
      </c>
      <c r="M138" s="14" t="s">
        <v>738</v>
      </c>
      <c r="O138" s="150"/>
      <c r="P138" s="7"/>
      <c r="Q138" s="33"/>
      <c r="R138" s="153"/>
    </row>
    <row r="139">
      <c r="A139" s="14" t="s">
        <v>430</v>
      </c>
      <c r="B139" s="14">
        <v>2.1940631E7</v>
      </c>
      <c r="C139" s="14">
        <v>2.1940631E7</v>
      </c>
      <c r="D139" s="14" t="s">
        <v>68</v>
      </c>
      <c r="E139" s="14">
        <v>89.0</v>
      </c>
      <c r="F139" s="2" t="s">
        <v>1160</v>
      </c>
      <c r="G139" s="116" t="s">
        <v>732</v>
      </c>
      <c r="H139" s="33">
        <v>0.455</v>
      </c>
      <c r="I139" s="33">
        <v>6.0</v>
      </c>
      <c r="J139" s="33">
        <v>5.0</v>
      </c>
      <c r="K139" s="60">
        <f t="shared" si="1"/>
        <v>11</v>
      </c>
      <c r="L139" s="33" t="s">
        <v>85</v>
      </c>
      <c r="M139" s="14" t="s">
        <v>738</v>
      </c>
      <c r="O139" s="150"/>
      <c r="P139" s="7"/>
      <c r="Q139" s="33"/>
      <c r="R139" s="153"/>
    </row>
    <row r="140">
      <c r="A140" s="14" t="s">
        <v>430</v>
      </c>
      <c r="B140" s="14">
        <v>4.3257955E7</v>
      </c>
      <c r="C140" s="14">
        <v>4.3258429E7</v>
      </c>
      <c r="D140" s="14" t="s">
        <v>69</v>
      </c>
      <c r="E140" s="14">
        <v>-474.0</v>
      </c>
      <c r="F140" s="2" t="s">
        <v>1161</v>
      </c>
      <c r="G140" s="116" t="s">
        <v>735</v>
      </c>
      <c r="H140" s="33">
        <v>0.912</v>
      </c>
      <c r="I140" s="33">
        <v>3.0</v>
      </c>
      <c r="J140" s="33">
        <v>31.0</v>
      </c>
      <c r="K140" s="60">
        <f t="shared" si="1"/>
        <v>34</v>
      </c>
      <c r="L140" s="33" t="s">
        <v>85</v>
      </c>
      <c r="M140" s="14" t="s">
        <v>738</v>
      </c>
      <c r="O140" s="150"/>
      <c r="P140" s="7"/>
      <c r="Q140" s="33"/>
      <c r="R140" s="153"/>
    </row>
    <row r="141">
      <c r="A141" s="14" t="s">
        <v>430</v>
      </c>
      <c r="B141" s="14">
        <v>8.0596393E7</v>
      </c>
      <c r="C141" s="14">
        <v>8.0596657E7</v>
      </c>
      <c r="D141" s="14" t="s">
        <v>69</v>
      </c>
      <c r="E141" s="14">
        <v>-264.0</v>
      </c>
      <c r="F141" s="2" t="s">
        <v>1162</v>
      </c>
      <c r="G141" s="116" t="s">
        <v>732</v>
      </c>
      <c r="H141" s="33">
        <v>0.333</v>
      </c>
      <c r="I141" s="33">
        <v>34.0</v>
      </c>
      <c r="J141" s="33">
        <v>17.0</v>
      </c>
      <c r="K141" s="60">
        <f t="shared" si="1"/>
        <v>51</v>
      </c>
      <c r="L141" s="158" t="s">
        <v>1163</v>
      </c>
      <c r="O141" s="150"/>
      <c r="P141" s="7"/>
      <c r="Q141" s="33"/>
      <c r="R141" s="153"/>
    </row>
    <row r="142">
      <c r="A142" s="14" t="s">
        <v>430</v>
      </c>
      <c r="B142" s="14">
        <v>8.3119948E7</v>
      </c>
      <c r="C142" s="14">
        <v>8.3119948E7</v>
      </c>
      <c r="D142" s="14" t="s">
        <v>68</v>
      </c>
      <c r="E142" s="14">
        <v>715.0</v>
      </c>
      <c r="F142" s="2" t="s">
        <v>1164</v>
      </c>
      <c r="G142" s="116" t="s">
        <v>732</v>
      </c>
      <c r="H142" s="33">
        <v>0.333</v>
      </c>
      <c r="I142" s="33">
        <v>20.0</v>
      </c>
      <c r="J142" s="33">
        <v>10.0</v>
      </c>
      <c r="K142" s="60">
        <f t="shared" si="1"/>
        <v>30</v>
      </c>
      <c r="L142" s="33" t="s">
        <v>85</v>
      </c>
      <c r="M142" s="14" t="s">
        <v>738</v>
      </c>
      <c r="O142" s="150"/>
      <c r="P142" s="7"/>
      <c r="Q142" s="33"/>
      <c r="R142" s="153"/>
    </row>
    <row r="143">
      <c r="A143" s="14" t="s">
        <v>211</v>
      </c>
      <c r="B143" s="14">
        <v>1073531.0</v>
      </c>
      <c r="C143" s="14">
        <v>1074013.0</v>
      </c>
      <c r="D143" s="14" t="s">
        <v>69</v>
      </c>
      <c r="E143" s="14">
        <v>-482.0</v>
      </c>
      <c r="F143" s="2" t="s">
        <v>1165</v>
      </c>
      <c r="G143" s="116" t="s">
        <v>732</v>
      </c>
      <c r="H143" s="33">
        <v>0.333</v>
      </c>
      <c r="I143" s="33">
        <v>24.0</v>
      </c>
      <c r="J143" s="33">
        <v>12.0</v>
      </c>
      <c r="K143" s="60">
        <f t="shared" si="1"/>
        <v>36</v>
      </c>
      <c r="L143" s="158" t="s">
        <v>1166</v>
      </c>
      <c r="O143" s="150"/>
      <c r="P143" s="7"/>
      <c r="Q143" s="33"/>
      <c r="R143" s="153"/>
    </row>
    <row r="144">
      <c r="A144" s="14" t="s">
        <v>211</v>
      </c>
      <c r="B144" s="14">
        <v>1640481.0</v>
      </c>
      <c r="C144" s="14">
        <v>1649692.0</v>
      </c>
      <c r="D144" s="14" t="s">
        <v>69</v>
      </c>
      <c r="E144" s="14">
        <v>-9211.0</v>
      </c>
      <c r="F144" s="2" t="s">
        <v>1167</v>
      </c>
      <c r="G144" s="116" t="s">
        <v>732</v>
      </c>
      <c r="H144" s="33">
        <v>0.304</v>
      </c>
      <c r="I144" s="33">
        <v>32.0</v>
      </c>
      <c r="J144" s="33">
        <v>14.0</v>
      </c>
      <c r="K144" s="60">
        <f t="shared" si="1"/>
        <v>46</v>
      </c>
      <c r="L144" s="158" t="s">
        <v>1168</v>
      </c>
      <c r="O144" s="150"/>
      <c r="P144" s="7"/>
      <c r="Q144" s="33"/>
      <c r="R144" s="153"/>
    </row>
    <row r="145">
      <c r="A145" s="14" t="s">
        <v>211</v>
      </c>
      <c r="B145" s="14">
        <v>8621708.0</v>
      </c>
      <c r="C145" s="14">
        <v>8621708.0</v>
      </c>
      <c r="D145" s="14" t="s">
        <v>68</v>
      </c>
      <c r="E145" s="14">
        <v>14680.0</v>
      </c>
      <c r="F145" s="2" t="s">
        <v>1169</v>
      </c>
      <c r="G145" s="116" t="s">
        <v>735</v>
      </c>
      <c r="H145" s="33">
        <v>1.0</v>
      </c>
      <c r="I145" s="33">
        <v>0.0</v>
      </c>
      <c r="J145" s="33">
        <v>68.0</v>
      </c>
      <c r="K145" s="60">
        <f t="shared" si="1"/>
        <v>68</v>
      </c>
      <c r="L145" s="33" t="s">
        <v>85</v>
      </c>
      <c r="M145" s="14" t="s">
        <v>738</v>
      </c>
      <c r="O145" s="150"/>
      <c r="P145" s="7"/>
      <c r="Q145" s="33"/>
      <c r="R145" s="153"/>
    </row>
    <row r="146">
      <c r="A146" s="14" t="s">
        <v>211</v>
      </c>
      <c r="B146" s="14">
        <v>5.8605629E7</v>
      </c>
      <c r="C146" s="14">
        <v>5.8605629E7</v>
      </c>
      <c r="D146" s="14" t="s">
        <v>68</v>
      </c>
      <c r="E146" s="14">
        <v>321.0</v>
      </c>
      <c r="F146" s="2" t="s">
        <v>1170</v>
      </c>
      <c r="G146" s="116" t="s">
        <v>732</v>
      </c>
      <c r="H146" s="33">
        <v>0.244</v>
      </c>
      <c r="I146" s="33">
        <v>31.0</v>
      </c>
      <c r="J146" s="33">
        <v>10.0</v>
      </c>
      <c r="K146" s="60">
        <f t="shared" si="1"/>
        <v>41</v>
      </c>
      <c r="L146" s="33" t="s">
        <v>85</v>
      </c>
      <c r="O146" s="150"/>
      <c r="P146" s="7"/>
      <c r="Q146" s="33"/>
      <c r="R146" s="153"/>
    </row>
    <row r="147">
      <c r="A147" s="14" t="s">
        <v>215</v>
      </c>
      <c r="B147" s="14">
        <v>2.0317044E7</v>
      </c>
      <c r="C147" s="14">
        <v>2.0317445E7</v>
      </c>
      <c r="D147" s="14" t="s">
        <v>69</v>
      </c>
      <c r="E147" s="14">
        <v>-401.0</v>
      </c>
      <c r="F147" s="2" t="s">
        <v>1171</v>
      </c>
      <c r="G147" s="116" t="s">
        <v>732</v>
      </c>
      <c r="H147" s="33">
        <v>0.261</v>
      </c>
      <c r="I147" s="33">
        <v>34.0</v>
      </c>
      <c r="J147" s="33">
        <v>12.0</v>
      </c>
      <c r="K147" s="60">
        <f t="shared" si="1"/>
        <v>46</v>
      </c>
      <c r="L147" s="158" t="s">
        <v>1172</v>
      </c>
      <c r="O147" s="150"/>
      <c r="P147" s="7"/>
      <c r="Q147" s="33"/>
      <c r="R147" s="153"/>
    </row>
    <row r="148">
      <c r="A148" s="14" t="s">
        <v>215</v>
      </c>
      <c r="B148" s="14">
        <v>3.1168211E7</v>
      </c>
      <c r="C148" s="14">
        <v>3.1168211E7</v>
      </c>
      <c r="D148" s="14" t="s">
        <v>68</v>
      </c>
      <c r="E148" s="14">
        <v>55.0</v>
      </c>
      <c r="F148" s="2" t="s">
        <v>1173</v>
      </c>
      <c r="G148" s="116" t="s">
        <v>732</v>
      </c>
      <c r="H148" s="33">
        <v>0.519</v>
      </c>
      <c r="I148" s="33">
        <v>25.0</v>
      </c>
      <c r="J148" s="33">
        <v>27.0</v>
      </c>
      <c r="K148" s="60">
        <f t="shared" si="1"/>
        <v>52</v>
      </c>
      <c r="L148" s="33" t="s">
        <v>85</v>
      </c>
      <c r="M148" s="14" t="s">
        <v>738</v>
      </c>
      <c r="O148" s="150"/>
      <c r="P148" s="7"/>
      <c r="Q148" s="33"/>
      <c r="R148" s="153"/>
    </row>
    <row r="149">
      <c r="A149" s="14" t="s">
        <v>215</v>
      </c>
      <c r="B149" s="14">
        <v>3.122492E7</v>
      </c>
      <c r="C149" s="14">
        <v>3.122492E7</v>
      </c>
      <c r="D149" s="14" t="s">
        <v>68</v>
      </c>
      <c r="E149" s="14">
        <v>51.0</v>
      </c>
      <c r="F149" s="2" t="s">
        <v>1174</v>
      </c>
      <c r="G149" s="116" t="s">
        <v>732</v>
      </c>
      <c r="H149" s="33">
        <v>0.365</v>
      </c>
      <c r="I149" s="33">
        <v>40.0</v>
      </c>
      <c r="J149" s="33">
        <v>23.0</v>
      </c>
      <c r="K149" s="60">
        <f t="shared" si="1"/>
        <v>63</v>
      </c>
      <c r="L149" s="33" t="s">
        <v>85</v>
      </c>
      <c r="M149" s="14" t="s">
        <v>738</v>
      </c>
      <c r="O149" s="150"/>
      <c r="P149" s="7"/>
      <c r="Q149" s="33"/>
      <c r="R149" s="153"/>
    </row>
    <row r="150">
      <c r="A150" s="14" t="s">
        <v>215</v>
      </c>
      <c r="B150" s="14">
        <v>4.4679003E7</v>
      </c>
      <c r="C150" s="14">
        <v>4.467939E7</v>
      </c>
      <c r="D150" s="14" t="s">
        <v>69</v>
      </c>
      <c r="E150" s="14">
        <v>-387.0</v>
      </c>
      <c r="F150" s="2" t="s">
        <v>1175</v>
      </c>
      <c r="G150" s="116" t="s">
        <v>732</v>
      </c>
      <c r="H150" s="33">
        <v>0.435</v>
      </c>
      <c r="I150" s="33">
        <v>26.0</v>
      </c>
      <c r="J150" s="33">
        <v>20.0</v>
      </c>
      <c r="K150" s="60">
        <f t="shared" si="1"/>
        <v>46</v>
      </c>
      <c r="L150" s="33" t="s">
        <v>85</v>
      </c>
      <c r="M150" s="14" t="s">
        <v>738</v>
      </c>
      <c r="O150" s="150"/>
      <c r="P150" s="7"/>
      <c r="Q150" s="33"/>
      <c r="R150" s="153"/>
    </row>
    <row r="151">
      <c r="A151" s="14" t="s">
        <v>215</v>
      </c>
      <c r="B151" s="14">
        <v>4.4680052E7</v>
      </c>
      <c r="C151" s="14">
        <v>4.4680208E7</v>
      </c>
      <c r="D151" s="14" t="s">
        <v>69</v>
      </c>
      <c r="E151" s="14">
        <v>-156.0</v>
      </c>
      <c r="F151" s="2" t="s">
        <v>1176</v>
      </c>
      <c r="G151" s="116" t="s">
        <v>732</v>
      </c>
      <c r="H151" s="33">
        <v>0.383</v>
      </c>
      <c r="I151" s="33">
        <v>29.0</v>
      </c>
      <c r="J151" s="33">
        <v>18.0</v>
      </c>
      <c r="K151" s="60">
        <f t="shared" si="1"/>
        <v>47</v>
      </c>
      <c r="L151" s="33" t="s">
        <v>85</v>
      </c>
      <c r="M151" s="14" t="s">
        <v>738</v>
      </c>
      <c r="O151" s="150"/>
      <c r="P151" s="7"/>
      <c r="Q151" s="33"/>
      <c r="R151" s="153"/>
    </row>
    <row r="152">
      <c r="A152" s="14" t="s">
        <v>215</v>
      </c>
      <c r="B152" s="14">
        <v>4.6788838E7</v>
      </c>
      <c r="C152" s="14">
        <v>4.6788838E7</v>
      </c>
      <c r="D152" s="14" t="s">
        <v>68</v>
      </c>
      <c r="E152" s="14">
        <v>1683.0</v>
      </c>
      <c r="F152" s="2" t="s">
        <v>1177</v>
      </c>
      <c r="G152" s="116" t="s">
        <v>732</v>
      </c>
      <c r="H152" s="33">
        <v>0.511</v>
      </c>
      <c r="I152" s="33">
        <v>22.0</v>
      </c>
      <c r="J152" s="33">
        <v>23.0</v>
      </c>
      <c r="K152" s="60">
        <f t="shared" si="1"/>
        <v>45</v>
      </c>
      <c r="L152" s="33" t="s">
        <v>85</v>
      </c>
      <c r="M152" s="14" t="s">
        <v>738</v>
      </c>
      <c r="O152" s="150"/>
      <c r="P152" s="7"/>
      <c r="Q152" s="33"/>
      <c r="R152" s="153"/>
    </row>
    <row r="153">
      <c r="A153" s="14" t="s">
        <v>215</v>
      </c>
      <c r="B153" s="14">
        <v>4.952545E7</v>
      </c>
      <c r="C153" s="14">
        <v>5.0134316E7</v>
      </c>
      <c r="D153" s="14" t="s">
        <v>69</v>
      </c>
      <c r="E153" s="14">
        <v>-608866.0</v>
      </c>
      <c r="F153" s="2" t="s">
        <v>1178</v>
      </c>
      <c r="G153" s="116" t="s">
        <v>735</v>
      </c>
      <c r="H153" s="33">
        <v>0.923</v>
      </c>
      <c r="I153" s="33">
        <v>2.0</v>
      </c>
      <c r="J153" s="33">
        <v>24.0</v>
      </c>
      <c r="K153" s="60">
        <f t="shared" si="1"/>
        <v>26</v>
      </c>
      <c r="L153" s="158" t="s">
        <v>1179</v>
      </c>
      <c r="O153" s="150"/>
      <c r="P153" s="7"/>
      <c r="Q153" s="33"/>
      <c r="R153" s="153"/>
    </row>
    <row r="154">
      <c r="A154" s="14" t="s">
        <v>431</v>
      </c>
      <c r="B154" s="14">
        <v>1.0785712E7</v>
      </c>
      <c r="C154" s="14">
        <v>1.0785712E7</v>
      </c>
      <c r="D154" s="14" t="s">
        <v>68</v>
      </c>
      <c r="E154" s="14">
        <v>420.0</v>
      </c>
      <c r="F154" s="2" t="s">
        <v>1180</v>
      </c>
      <c r="G154" s="116" t="s">
        <v>732</v>
      </c>
      <c r="H154" s="33">
        <v>0.232</v>
      </c>
      <c r="I154" s="33">
        <v>275.0</v>
      </c>
      <c r="J154" s="33">
        <v>83.0</v>
      </c>
      <c r="K154" s="60">
        <f t="shared" si="1"/>
        <v>358</v>
      </c>
      <c r="L154" s="33" t="s">
        <v>85</v>
      </c>
      <c r="M154" s="14" t="s">
        <v>738</v>
      </c>
      <c r="O154" s="150"/>
      <c r="P154" s="7"/>
      <c r="Q154" s="33"/>
      <c r="R154" s="153"/>
    </row>
    <row r="155">
      <c r="A155" s="14" t="s">
        <v>431</v>
      </c>
      <c r="B155" s="14">
        <v>4.2994295E7</v>
      </c>
      <c r="C155" s="14">
        <v>4.2994295E7</v>
      </c>
      <c r="D155" s="14" t="s">
        <v>68</v>
      </c>
      <c r="E155" s="14">
        <v>4285.0</v>
      </c>
      <c r="F155" s="2" t="s">
        <v>1181</v>
      </c>
      <c r="G155" s="116" t="s">
        <v>732</v>
      </c>
      <c r="H155" s="33">
        <v>0.604</v>
      </c>
      <c r="I155" s="33">
        <v>19.0</v>
      </c>
      <c r="J155" s="33">
        <v>29.0</v>
      </c>
      <c r="K155" s="60">
        <f t="shared" si="1"/>
        <v>48</v>
      </c>
      <c r="L155" s="158" t="s">
        <v>1182</v>
      </c>
      <c r="M155" s="14" t="s">
        <v>738</v>
      </c>
      <c r="O155" s="150"/>
      <c r="P155" s="7"/>
      <c r="Q155" s="33"/>
      <c r="R155" s="153"/>
    </row>
    <row r="156">
      <c r="A156" s="14" t="s">
        <v>431</v>
      </c>
      <c r="B156" s="14">
        <v>4.4407132E7</v>
      </c>
      <c r="C156" s="14">
        <v>4.4407132E7</v>
      </c>
      <c r="D156" s="14" t="s">
        <v>68</v>
      </c>
      <c r="E156" s="14">
        <v>5273.0</v>
      </c>
      <c r="F156" s="2" t="s">
        <v>1183</v>
      </c>
      <c r="G156" s="116" t="s">
        <v>735</v>
      </c>
      <c r="H156" s="33">
        <v>1.0</v>
      </c>
      <c r="I156" s="33">
        <v>0.0</v>
      </c>
      <c r="J156" s="33">
        <v>21.0</v>
      </c>
      <c r="K156" s="60">
        <f t="shared" si="1"/>
        <v>21</v>
      </c>
      <c r="L156" s="158" t="s">
        <v>1184</v>
      </c>
      <c r="M156" s="14" t="s">
        <v>738</v>
      </c>
      <c r="O156" s="150"/>
      <c r="P156" s="7"/>
      <c r="Q156" s="33"/>
      <c r="R156" s="153"/>
    </row>
    <row r="157">
      <c r="A157" s="14" t="s">
        <v>431</v>
      </c>
      <c r="B157" s="14">
        <v>4.4407132E7</v>
      </c>
      <c r="C157" s="14">
        <v>4.4407132E7</v>
      </c>
      <c r="D157" s="14" t="s">
        <v>68</v>
      </c>
      <c r="E157" s="14">
        <v>7831.0</v>
      </c>
      <c r="F157" s="2" t="s">
        <v>1185</v>
      </c>
      <c r="G157" s="116" t="s">
        <v>732</v>
      </c>
      <c r="H157" s="33">
        <v>0.615</v>
      </c>
      <c r="I157" s="33">
        <v>5.0</v>
      </c>
      <c r="J157" s="33">
        <v>8.0</v>
      </c>
      <c r="K157" s="60">
        <f t="shared" si="1"/>
        <v>13</v>
      </c>
      <c r="L157" s="158" t="s">
        <v>1184</v>
      </c>
      <c r="M157" s="14" t="s">
        <v>738</v>
      </c>
      <c r="O157" s="150"/>
      <c r="P157" s="7"/>
      <c r="Q157" s="33"/>
      <c r="R157" s="153"/>
    </row>
    <row r="158">
      <c r="A158" s="14" t="s">
        <v>431</v>
      </c>
      <c r="B158" s="14">
        <v>4.5923827E7</v>
      </c>
      <c r="C158" s="14">
        <v>4.5923827E7</v>
      </c>
      <c r="D158" s="14" t="s">
        <v>68</v>
      </c>
      <c r="E158" s="14">
        <v>262.0</v>
      </c>
      <c r="F158" s="2" t="s">
        <v>1186</v>
      </c>
      <c r="G158" s="116" t="s">
        <v>735</v>
      </c>
      <c r="H158" s="33">
        <v>1.0</v>
      </c>
      <c r="I158" s="33">
        <v>0.0</v>
      </c>
      <c r="J158" s="33">
        <v>44.0</v>
      </c>
      <c r="K158" s="60">
        <f t="shared" si="1"/>
        <v>44</v>
      </c>
      <c r="L158" s="158" t="s">
        <v>1187</v>
      </c>
      <c r="M158" s="14" t="s">
        <v>738</v>
      </c>
      <c r="O158" s="150"/>
      <c r="P158" s="7"/>
      <c r="Q158" s="33"/>
      <c r="R158" s="153"/>
    </row>
    <row r="159">
      <c r="A159" s="14" t="s">
        <v>431</v>
      </c>
      <c r="B159" s="14">
        <v>4.629414E7</v>
      </c>
      <c r="C159" s="14">
        <v>4.629414E7</v>
      </c>
      <c r="D159" s="14" t="s">
        <v>68</v>
      </c>
      <c r="E159" s="14">
        <v>186.0</v>
      </c>
      <c r="F159" s="2" t="s">
        <v>1188</v>
      </c>
      <c r="G159" s="116" t="s">
        <v>735</v>
      </c>
      <c r="H159" s="33">
        <v>0.947</v>
      </c>
      <c r="I159" s="33">
        <v>2.0</v>
      </c>
      <c r="J159" s="33">
        <v>36.0</v>
      </c>
      <c r="K159" s="60">
        <f t="shared" si="1"/>
        <v>38</v>
      </c>
      <c r="L159" s="158" t="s">
        <v>1189</v>
      </c>
      <c r="M159" s="14" t="s">
        <v>738</v>
      </c>
      <c r="O159" s="150"/>
      <c r="P159" s="7"/>
      <c r="Q159" s="33"/>
      <c r="R159" s="153"/>
    </row>
    <row r="160">
      <c r="A160" s="14" t="s">
        <v>223</v>
      </c>
      <c r="B160" s="14">
        <v>1.052574E7</v>
      </c>
      <c r="C160" s="14">
        <v>1.052574E7</v>
      </c>
      <c r="D160" s="14" t="s">
        <v>68</v>
      </c>
      <c r="E160" s="14">
        <v>49.0</v>
      </c>
      <c r="F160" s="2" t="s">
        <v>1190</v>
      </c>
      <c r="G160" s="116" t="s">
        <v>732</v>
      </c>
      <c r="H160" s="33">
        <v>0.529</v>
      </c>
      <c r="I160" s="33">
        <v>8.0</v>
      </c>
      <c r="J160" s="33">
        <v>9.0</v>
      </c>
      <c r="K160" s="60">
        <f t="shared" si="1"/>
        <v>17</v>
      </c>
      <c r="L160" s="33" t="s">
        <v>85</v>
      </c>
      <c r="M160" s="14" t="s">
        <v>738</v>
      </c>
      <c r="O160" s="150"/>
      <c r="P160" s="7"/>
      <c r="Q160" s="33"/>
      <c r="R160" s="153"/>
    </row>
    <row r="161">
      <c r="A161" s="14" t="s">
        <v>223</v>
      </c>
      <c r="B161" s="14">
        <v>1.0526219E7</v>
      </c>
      <c r="C161" s="14">
        <v>1.0526276E7</v>
      </c>
      <c r="D161" s="14" t="s">
        <v>69</v>
      </c>
      <c r="E161" s="14">
        <v>-57.0</v>
      </c>
      <c r="F161" s="2" t="s">
        <v>1191</v>
      </c>
      <c r="G161" s="116" t="s">
        <v>732</v>
      </c>
      <c r="H161" s="33">
        <v>0.333</v>
      </c>
      <c r="I161" s="33">
        <v>10.0</v>
      </c>
      <c r="J161" s="33">
        <v>5.0</v>
      </c>
      <c r="K161" s="60">
        <f t="shared" si="1"/>
        <v>15</v>
      </c>
      <c r="L161" s="33" t="s">
        <v>85</v>
      </c>
      <c r="M161" s="14" t="s">
        <v>738</v>
      </c>
      <c r="O161" s="150"/>
      <c r="P161" s="7"/>
      <c r="Q161" s="33"/>
      <c r="R161" s="153"/>
    </row>
    <row r="162">
      <c r="A162" s="14" t="s">
        <v>223</v>
      </c>
      <c r="B162" s="14">
        <v>1.0641208E7</v>
      </c>
      <c r="C162" s="14">
        <v>1.0641208E7</v>
      </c>
      <c r="D162" s="14" t="s">
        <v>68</v>
      </c>
      <c r="E162" s="14">
        <v>74.0</v>
      </c>
      <c r="F162" s="2" t="s">
        <v>1192</v>
      </c>
      <c r="G162" s="116" t="s">
        <v>732</v>
      </c>
      <c r="H162" s="33">
        <v>0.385</v>
      </c>
      <c r="I162" s="33">
        <v>8.0</v>
      </c>
      <c r="J162" s="33">
        <v>5.0</v>
      </c>
      <c r="K162" s="60">
        <f t="shared" si="1"/>
        <v>13</v>
      </c>
      <c r="L162" s="33" t="s">
        <v>85</v>
      </c>
      <c r="M162" s="14" t="s">
        <v>738</v>
      </c>
      <c r="O162" s="150"/>
      <c r="P162" s="7"/>
      <c r="Q162" s="33"/>
      <c r="R162" s="153"/>
    </row>
    <row r="163">
      <c r="A163" s="14" t="s">
        <v>223</v>
      </c>
      <c r="B163" s="14">
        <v>1.778131E7</v>
      </c>
      <c r="C163" s="14">
        <v>2.1617638E7</v>
      </c>
      <c r="D163" s="14" t="s">
        <v>69</v>
      </c>
      <c r="E163" s="14">
        <v>-3836328.0</v>
      </c>
      <c r="F163" s="2" t="s">
        <v>1193</v>
      </c>
      <c r="G163" s="116" t="s">
        <v>732</v>
      </c>
      <c r="H163" s="33">
        <v>0.257</v>
      </c>
      <c r="I163" s="33">
        <v>26.0</v>
      </c>
      <c r="J163" s="33">
        <v>9.0</v>
      </c>
      <c r="K163" s="60">
        <f t="shared" si="1"/>
        <v>35</v>
      </c>
      <c r="L163" s="158" t="s">
        <v>1194</v>
      </c>
      <c r="O163" s="150"/>
      <c r="P163" s="7"/>
      <c r="Q163" s="33"/>
      <c r="R163" s="153"/>
    </row>
    <row r="164">
      <c r="A164" s="14" t="s">
        <v>223</v>
      </c>
      <c r="B164" s="14">
        <v>2.0338496E7</v>
      </c>
      <c r="C164" s="14">
        <v>2.0338496E7</v>
      </c>
      <c r="D164" s="14" t="s">
        <v>68</v>
      </c>
      <c r="E164" s="14">
        <v>9285.0</v>
      </c>
      <c r="F164" s="2" t="s">
        <v>1195</v>
      </c>
      <c r="G164" s="116" t="s">
        <v>732</v>
      </c>
      <c r="H164" s="33">
        <v>0.474</v>
      </c>
      <c r="I164" s="33">
        <v>10.0</v>
      </c>
      <c r="J164" s="33">
        <v>9.0</v>
      </c>
      <c r="K164" s="60">
        <f t="shared" si="1"/>
        <v>19</v>
      </c>
      <c r="L164" s="33" t="s">
        <v>85</v>
      </c>
      <c r="M164" s="14" t="s">
        <v>738</v>
      </c>
      <c r="O164" s="150"/>
      <c r="P164" s="7"/>
      <c r="Q164" s="33"/>
      <c r="R164" s="153"/>
    </row>
    <row r="165">
      <c r="A165" s="14" t="s">
        <v>223</v>
      </c>
      <c r="B165" s="14">
        <v>2.033853E7</v>
      </c>
      <c r="C165" s="14">
        <v>2.033853E7</v>
      </c>
      <c r="D165" s="14" t="s">
        <v>68</v>
      </c>
      <c r="E165" s="14">
        <v>5270.0</v>
      </c>
      <c r="F165" s="2" t="s">
        <v>1196</v>
      </c>
      <c r="G165" s="116" t="s">
        <v>735</v>
      </c>
      <c r="H165" s="33">
        <v>0.8</v>
      </c>
      <c r="I165" s="33">
        <v>4.0</v>
      </c>
      <c r="J165" s="33">
        <v>16.0</v>
      </c>
      <c r="K165" s="60">
        <f t="shared" si="1"/>
        <v>20</v>
      </c>
      <c r="L165" s="33" t="s">
        <v>85</v>
      </c>
      <c r="M165" s="14" t="s">
        <v>738</v>
      </c>
      <c r="O165" s="150"/>
      <c r="P165" s="7"/>
      <c r="Q165" s="33"/>
      <c r="R165" s="153"/>
    </row>
    <row r="166">
      <c r="A166" s="14" t="s">
        <v>223</v>
      </c>
      <c r="B166" s="14">
        <v>2.2162687E7</v>
      </c>
      <c r="C166" s="14">
        <v>2.2168103E7</v>
      </c>
      <c r="D166" s="14" t="s">
        <v>69</v>
      </c>
      <c r="E166" s="14">
        <v>-5416.0</v>
      </c>
      <c r="F166" s="2" t="s">
        <v>1197</v>
      </c>
      <c r="G166" s="116" t="s">
        <v>732</v>
      </c>
      <c r="H166" s="33">
        <v>0.289</v>
      </c>
      <c r="I166" s="33">
        <v>27.0</v>
      </c>
      <c r="J166" s="33">
        <v>11.0</v>
      </c>
      <c r="K166" s="60">
        <f t="shared" si="1"/>
        <v>38</v>
      </c>
      <c r="L166" s="33" t="s">
        <v>85</v>
      </c>
      <c r="O166" s="150"/>
      <c r="P166" s="7"/>
      <c r="Q166" s="33"/>
      <c r="R166" s="153"/>
    </row>
    <row r="167">
      <c r="A167" s="14" t="s">
        <v>223</v>
      </c>
      <c r="B167" s="14">
        <v>2.2823283E7</v>
      </c>
      <c r="C167" s="14">
        <v>2.2893783E7</v>
      </c>
      <c r="D167" s="14" t="s">
        <v>69</v>
      </c>
      <c r="E167" s="14">
        <v>-70500.0</v>
      </c>
      <c r="F167" s="2" t="s">
        <v>1198</v>
      </c>
      <c r="G167" s="116" t="s">
        <v>735</v>
      </c>
      <c r="H167" s="33">
        <v>0.789</v>
      </c>
      <c r="I167" s="33">
        <v>4.0</v>
      </c>
      <c r="J167" s="33">
        <v>15.0</v>
      </c>
      <c r="K167" s="60">
        <f t="shared" si="1"/>
        <v>19</v>
      </c>
      <c r="L167" s="158" t="s">
        <v>1199</v>
      </c>
      <c r="M167" s="14" t="s">
        <v>738</v>
      </c>
      <c r="O167" s="150"/>
      <c r="P167" s="7"/>
      <c r="Q167" s="33"/>
      <c r="R167" s="153"/>
    </row>
    <row r="168">
      <c r="A168" s="14" t="s">
        <v>223</v>
      </c>
      <c r="B168" s="14">
        <v>2.2857061E7</v>
      </c>
      <c r="C168" s="14">
        <v>2.2893785E7</v>
      </c>
      <c r="D168" s="14" t="s">
        <v>69</v>
      </c>
      <c r="E168" s="14">
        <v>-36724.0</v>
      </c>
      <c r="F168" s="2" t="s">
        <v>1200</v>
      </c>
      <c r="G168" s="116" t="s">
        <v>732</v>
      </c>
      <c r="H168" s="33">
        <v>0.357</v>
      </c>
      <c r="I168" s="33">
        <v>9.0</v>
      </c>
      <c r="J168" s="33">
        <v>5.0</v>
      </c>
      <c r="K168" s="60">
        <f t="shared" si="1"/>
        <v>14</v>
      </c>
      <c r="L168" s="158" t="s">
        <v>1201</v>
      </c>
      <c r="O168" s="150"/>
      <c r="P168" s="7"/>
      <c r="Q168" s="33"/>
      <c r="R168" s="153"/>
    </row>
    <row r="169">
      <c r="A169" s="14" t="s">
        <v>223</v>
      </c>
      <c r="B169" s="14">
        <v>3.8110169E7</v>
      </c>
      <c r="C169" s="14" t="s">
        <v>1202</v>
      </c>
      <c r="D169" s="14" t="s">
        <v>72</v>
      </c>
      <c r="E169" s="14" t="s">
        <v>379</v>
      </c>
      <c r="F169" s="2" t="s">
        <v>1203</v>
      </c>
      <c r="G169" s="116" t="s">
        <v>732</v>
      </c>
      <c r="H169" s="33">
        <v>0.235</v>
      </c>
      <c r="I169" s="33">
        <v>26.0</v>
      </c>
      <c r="J169" s="33">
        <v>8.0</v>
      </c>
      <c r="K169" s="60">
        <f t="shared" si="1"/>
        <v>34</v>
      </c>
      <c r="L169" s="158" t="s">
        <v>1204</v>
      </c>
      <c r="M169" s="14"/>
      <c r="O169" s="150"/>
      <c r="P169" s="7"/>
      <c r="Q169" s="33"/>
      <c r="R169" s="153"/>
    </row>
    <row r="170">
      <c r="A170" s="14" t="s">
        <v>223</v>
      </c>
      <c r="B170" s="14">
        <v>3.8110169E7</v>
      </c>
      <c r="C170" s="14" t="s">
        <v>1205</v>
      </c>
      <c r="D170" s="14" t="s">
        <v>72</v>
      </c>
      <c r="E170" s="14" t="s">
        <v>379</v>
      </c>
      <c r="F170" s="2" t="s">
        <v>1206</v>
      </c>
      <c r="G170" s="116" t="s">
        <v>732</v>
      </c>
      <c r="H170" s="33">
        <v>0.235</v>
      </c>
      <c r="I170" s="33">
        <v>26.0</v>
      </c>
      <c r="J170" s="33">
        <v>8.0</v>
      </c>
      <c r="K170" s="60">
        <f t="shared" si="1"/>
        <v>34</v>
      </c>
      <c r="L170" s="158" t="s">
        <v>1204</v>
      </c>
      <c r="O170" s="150"/>
      <c r="P170" s="7"/>
      <c r="Q170" s="33"/>
      <c r="R170" s="153"/>
    </row>
    <row r="171">
      <c r="A171" s="14" t="s">
        <v>223</v>
      </c>
      <c r="B171" s="14">
        <v>4.053788E7</v>
      </c>
      <c r="C171" s="14">
        <v>4.053788E7</v>
      </c>
      <c r="D171" s="14" t="s">
        <v>68</v>
      </c>
      <c r="E171" s="14">
        <v>705.0</v>
      </c>
      <c r="F171" s="2" t="s">
        <v>1207</v>
      </c>
      <c r="G171" s="116" t="s">
        <v>735</v>
      </c>
      <c r="H171" s="33">
        <v>1.0</v>
      </c>
      <c r="I171" s="33">
        <v>0.0</v>
      </c>
      <c r="J171" s="33">
        <v>50.0</v>
      </c>
      <c r="K171" s="60">
        <f t="shared" si="1"/>
        <v>50</v>
      </c>
      <c r="L171" s="158" t="s">
        <v>1208</v>
      </c>
      <c r="M171" s="14" t="s">
        <v>738</v>
      </c>
      <c r="O171" s="150"/>
      <c r="P171" s="7"/>
      <c r="Q171" s="33"/>
      <c r="R171" s="153"/>
    </row>
    <row r="172">
      <c r="A172" s="14" t="s">
        <v>223</v>
      </c>
      <c r="B172" s="14">
        <v>4.1050235E7</v>
      </c>
      <c r="C172" s="14">
        <v>4.1050235E7</v>
      </c>
      <c r="D172" s="14" t="s">
        <v>68</v>
      </c>
      <c r="E172" s="14">
        <v>133.0</v>
      </c>
      <c r="F172" s="2" t="s">
        <v>1209</v>
      </c>
      <c r="G172" s="116" t="s">
        <v>732</v>
      </c>
      <c r="H172" s="33">
        <v>0.317</v>
      </c>
      <c r="I172" s="33">
        <v>28.0</v>
      </c>
      <c r="J172" s="33">
        <v>13.0</v>
      </c>
      <c r="K172" s="60">
        <f t="shared" si="1"/>
        <v>41</v>
      </c>
      <c r="L172" s="33" t="s">
        <v>85</v>
      </c>
      <c r="O172" s="150"/>
      <c r="P172" s="7"/>
      <c r="Q172" s="33"/>
      <c r="R172" s="153"/>
    </row>
    <row r="173">
      <c r="A173" s="14" t="s">
        <v>228</v>
      </c>
      <c r="B173" s="14">
        <v>6533399.0</v>
      </c>
      <c r="C173" s="14">
        <v>6533399.0</v>
      </c>
      <c r="D173" s="14" t="s">
        <v>68</v>
      </c>
      <c r="E173" s="14">
        <v>3042.0</v>
      </c>
      <c r="F173" s="2" t="s">
        <v>1210</v>
      </c>
      <c r="G173" s="116" t="s">
        <v>735</v>
      </c>
      <c r="H173" s="33">
        <v>1.0</v>
      </c>
      <c r="I173" s="33">
        <v>0.0</v>
      </c>
      <c r="J173" s="33">
        <v>23.0</v>
      </c>
      <c r="K173" s="60">
        <f t="shared" si="1"/>
        <v>23</v>
      </c>
      <c r="L173" s="33" t="s">
        <v>85</v>
      </c>
      <c r="M173" s="14" t="s">
        <v>738</v>
      </c>
      <c r="O173" s="150"/>
      <c r="P173" s="7"/>
      <c r="Q173" s="33"/>
      <c r="R173" s="153"/>
    </row>
    <row r="174">
      <c r="A174" s="14" t="s">
        <v>228</v>
      </c>
      <c r="B174" s="14">
        <v>2.6330592E7</v>
      </c>
      <c r="C174" s="14">
        <v>2.6648014E7</v>
      </c>
      <c r="D174" s="14" t="s">
        <v>69</v>
      </c>
      <c r="E174" s="14">
        <v>-317422.0</v>
      </c>
      <c r="F174" s="2" t="s">
        <v>1211</v>
      </c>
      <c r="G174" s="116" t="s">
        <v>735</v>
      </c>
      <c r="H174" s="33">
        <v>1.0</v>
      </c>
      <c r="I174" s="33">
        <v>0.0</v>
      </c>
      <c r="J174" s="33">
        <v>14.0</v>
      </c>
      <c r="K174" s="60">
        <f t="shared" si="1"/>
        <v>14</v>
      </c>
      <c r="L174" s="33" t="s">
        <v>85</v>
      </c>
      <c r="O174" s="150"/>
      <c r="P174" s="7"/>
      <c r="Q174" s="33"/>
      <c r="R174" s="153"/>
    </row>
    <row r="175">
      <c r="A175" s="14" t="s">
        <v>228</v>
      </c>
      <c r="B175" s="14">
        <v>4.2888394E7</v>
      </c>
      <c r="C175" s="14" t="s">
        <v>1212</v>
      </c>
      <c r="D175" s="14" t="s">
        <v>72</v>
      </c>
      <c r="E175" s="14" t="s">
        <v>379</v>
      </c>
      <c r="F175" s="2" t="s">
        <v>1213</v>
      </c>
      <c r="G175" s="116" t="s">
        <v>732</v>
      </c>
      <c r="H175" s="33">
        <v>0.295</v>
      </c>
      <c r="I175" s="33">
        <v>31.0</v>
      </c>
      <c r="J175" s="33">
        <v>13.0</v>
      </c>
      <c r="K175" s="60">
        <f t="shared" si="1"/>
        <v>44</v>
      </c>
      <c r="L175" s="33" t="s">
        <v>85</v>
      </c>
      <c r="M175" s="14"/>
      <c r="O175" s="150"/>
      <c r="P175" s="7"/>
      <c r="Q175" s="33"/>
      <c r="R175" s="153"/>
    </row>
    <row r="176">
      <c r="A176" s="14" t="s">
        <v>228</v>
      </c>
      <c r="B176" s="14">
        <v>4.718678E7</v>
      </c>
      <c r="C176" s="14">
        <v>4.7440345E7</v>
      </c>
      <c r="D176" s="14" t="s">
        <v>71</v>
      </c>
      <c r="E176" s="14">
        <v>253565.0</v>
      </c>
      <c r="F176" s="2" t="s">
        <v>1214</v>
      </c>
      <c r="G176" s="116" t="s">
        <v>732</v>
      </c>
      <c r="H176" s="33">
        <v>0.556</v>
      </c>
      <c r="I176" s="33">
        <v>16.0</v>
      </c>
      <c r="J176" s="33">
        <v>20.0</v>
      </c>
      <c r="K176" s="60">
        <f t="shared" si="1"/>
        <v>36</v>
      </c>
      <c r="L176" s="158" t="s">
        <v>1215</v>
      </c>
      <c r="M176" s="14"/>
      <c r="O176" s="150"/>
      <c r="P176" s="7"/>
      <c r="Q176" s="33"/>
      <c r="R176" s="153"/>
    </row>
    <row r="177">
      <c r="A177" s="14" t="s">
        <v>228</v>
      </c>
      <c r="B177" s="14">
        <v>4.7188399E7</v>
      </c>
      <c r="C177" s="14">
        <v>4.7440649E7</v>
      </c>
      <c r="D177" s="14" t="s">
        <v>71</v>
      </c>
      <c r="E177" s="14">
        <v>252250.0</v>
      </c>
      <c r="F177" s="2" t="s">
        <v>1216</v>
      </c>
      <c r="G177" s="116" t="s">
        <v>732</v>
      </c>
      <c r="H177" s="33">
        <v>0.536</v>
      </c>
      <c r="I177" s="33">
        <v>13.0</v>
      </c>
      <c r="J177" s="33">
        <v>15.0</v>
      </c>
      <c r="K177" s="60">
        <f t="shared" si="1"/>
        <v>28</v>
      </c>
      <c r="L177" s="33" t="s">
        <v>85</v>
      </c>
      <c r="M177" s="14"/>
      <c r="O177" s="150"/>
      <c r="P177" s="7"/>
      <c r="Q177" s="33"/>
      <c r="R177" s="153"/>
    </row>
    <row r="178">
      <c r="A178" s="14" t="s">
        <v>228</v>
      </c>
      <c r="B178" s="14">
        <v>5.252367E7</v>
      </c>
      <c r="C178" s="14">
        <v>5.252367E7</v>
      </c>
      <c r="D178" s="14" t="s">
        <v>68</v>
      </c>
      <c r="E178" s="14">
        <v>12873.0</v>
      </c>
      <c r="F178" s="2" t="s">
        <v>1217</v>
      </c>
      <c r="G178" s="116" t="s">
        <v>732</v>
      </c>
      <c r="H178" s="33">
        <v>0.25</v>
      </c>
      <c r="I178" s="33">
        <v>9.0</v>
      </c>
      <c r="J178" s="33">
        <v>3.0</v>
      </c>
      <c r="K178" s="60">
        <f t="shared" si="1"/>
        <v>12</v>
      </c>
      <c r="L178" s="33" t="s">
        <v>85</v>
      </c>
      <c r="M178" s="14" t="s">
        <v>738</v>
      </c>
      <c r="O178" s="150"/>
      <c r="P178" s="7"/>
      <c r="Q178" s="33"/>
      <c r="R178" s="153"/>
    </row>
    <row r="179">
      <c r="A179" s="14" t="s">
        <v>228</v>
      </c>
      <c r="B179" s="14">
        <v>1.0406978E8</v>
      </c>
      <c r="C179" s="14">
        <v>1.04074813E8</v>
      </c>
      <c r="D179" s="14" t="s">
        <v>69</v>
      </c>
      <c r="E179" s="14">
        <v>-5033.0</v>
      </c>
      <c r="F179" s="2" t="s">
        <v>1218</v>
      </c>
      <c r="G179" s="116" t="s">
        <v>732</v>
      </c>
      <c r="H179" s="33">
        <v>0.32</v>
      </c>
      <c r="I179" s="33">
        <v>17.0</v>
      </c>
      <c r="J179" s="33">
        <v>8.0</v>
      </c>
      <c r="K179" s="60">
        <f t="shared" si="1"/>
        <v>25</v>
      </c>
      <c r="L179" s="33" t="s">
        <v>85</v>
      </c>
      <c r="M179" s="14" t="s">
        <v>738</v>
      </c>
      <c r="O179" s="150"/>
      <c r="P179" s="7"/>
      <c r="Q179" s="33"/>
      <c r="R179" s="153"/>
    </row>
    <row r="180">
      <c r="A180" s="14" t="s">
        <v>228</v>
      </c>
      <c r="B180" s="14">
        <v>1.04074877E8</v>
      </c>
      <c r="C180" s="14">
        <v>1.04078644E8</v>
      </c>
      <c r="D180" s="14" t="s">
        <v>69</v>
      </c>
      <c r="E180" s="14">
        <v>-3767.0</v>
      </c>
      <c r="F180" s="2" t="s">
        <v>1219</v>
      </c>
      <c r="G180" s="116" t="s">
        <v>732</v>
      </c>
      <c r="H180" s="33">
        <v>0.333</v>
      </c>
      <c r="I180" s="33">
        <v>16.0</v>
      </c>
      <c r="J180" s="33">
        <v>8.0</v>
      </c>
      <c r="K180" s="60">
        <f t="shared" si="1"/>
        <v>24</v>
      </c>
      <c r="L180" s="33" t="s">
        <v>85</v>
      </c>
      <c r="M180" s="14" t="s">
        <v>738</v>
      </c>
      <c r="O180" s="150"/>
      <c r="P180" s="7"/>
      <c r="Q180" s="33"/>
      <c r="R180" s="153"/>
    </row>
    <row r="181">
      <c r="A181" s="14" t="s">
        <v>228</v>
      </c>
      <c r="B181" s="14">
        <v>1.47285511E8</v>
      </c>
      <c r="C181" s="14">
        <v>1.47285511E8</v>
      </c>
      <c r="D181" s="14" t="s">
        <v>68</v>
      </c>
      <c r="E181" s="14">
        <v>2665.0</v>
      </c>
      <c r="F181" s="2" t="s">
        <v>1220</v>
      </c>
      <c r="G181" s="116" t="s">
        <v>732</v>
      </c>
      <c r="H181" s="33">
        <v>0.312</v>
      </c>
      <c r="I181" s="33">
        <v>22.0</v>
      </c>
      <c r="J181" s="33">
        <v>10.0</v>
      </c>
      <c r="K181" s="60">
        <f t="shared" si="1"/>
        <v>32</v>
      </c>
      <c r="L181" s="33" t="s">
        <v>85</v>
      </c>
      <c r="M181" s="14"/>
      <c r="O181" s="150"/>
      <c r="P181" s="7"/>
      <c r="Q181" s="33"/>
      <c r="R181" s="153"/>
    </row>
    <row r="182">
      <c r="A182" s="14" t="s">
        <v>432</v>
      </c>
      <c r="B182" s="14">
        <v>5534394.0</v>
      </c>
      <c r="C182" s="14">
        <v>5534394.0</v>
      </c>
      <c r="D182" s="14" t="s">
        <v>68</v>
      </c>
      <c r="E182" s="14">
        <v>60.0</v>
      </c>
      <c r="F182" s="2" t="s">
        <v>1221</v>
      </c>
      <c r="G182" s="116" t="s">
        <v>732</v>
      </c>
      <c r="H182" s="33">
        <v>0.261</v>
      </c>
      <c r="I182" s="33">
        <v>17.0</v>
      </c>
      <c r="J182" s="33">
        <v>6.0</v>
      </c>
      <c r="K182" s="60">
        <f t="shared" si="1"/>
        <v>23</v>
      </c>
      <c r="L182" s="158" t="s">
        <v>1222</v>
      </c>
      <c r="M182" s="14" t="s">
        <v>738</v>
      </c>
      <c r="O182" s="150"/>
      <c r="P182" s="7"/>
      <c r="Q182" s="33"/>
      <c r="R182" s="153"/>
    </row>
    <row r="183">
      <c r="A183" s="14" t="s">
        <v>432</v>
      </c>
      <c r="B183" s="14">
        <v>1.1547063E7</v>
      </c>
      <c r="C183" s="14">
        <v>1.1551313E7</v>
      </c>
      <c r="D183" s="14" t="s">
        <v>69</v>
      </c>
      <c r="E183" s="14">
        <v>-4250.0</v>
      </c>
      <c r="F183" s="2" t="s">
        <v>1223</v>
      </c>
      <c r="G183" s="116" t="s">
        <v>732</v>
      </c>
      <c r="H183" s="33">
        <v>0.276</v>
      </c>
      <c r="I183" s="33">
        <v>134.0</v>
      </c>
      <c r="J183" s="33">
        <v>51.0</v>
      </c>
      <c r="K183" s="60">
        <f t="shared" si="1"/>
        <v>185</v>
      </c>
      <c r="L183" s="33" t="s">
        <v>85</v>
      </c>
      <c r="M183" s="14" t="s">
        <v>738</v>
      </c>
      <c r="O183" s="150"/>
      <c r="P183" s="7"/>
      <c r="Q183" s="33"/>
      <c r="R183" s="153"/>
    </row>
    <row r="184">
      <c r="A184" s="14" t="s">
        <v>432</v>
      </c>
      <c r="B184" s="14">
        <v>1.1548905E7</v>
      </c>
      <c r="C184" s="14">
        <v>1.154967E7</v>
      </c>
      <c r="D184" s="14" t="s">
        <v>69</v>
      </c>
      <c r="E184" s="14">
        <v>-765.0</v>
      </c>
      <c r="F184" s="2" t="s">
        <v>1224</v>
      </c>
      <c r="G184" s="116" t="s">
        <v>732</v>
      </c>
      <c r="H184" s="33">
        <v>0.371</v>
      </c>
      <c r="I184" s="33">
        <v>117.0</v>
      </c>
      <c r="J184" s="33">
        <v>69.0</v>
      </c>
      <c r="K184" s="60">
        <f t="shared" si="1"/>
        <v>186</v>
      </c>
      <c r="L184" s="33" t="s">
        <v>85</v>
      </c>
      <c r="M184" s="14" t="s">
        <v>738</v>
      </c>
      <c r="O184" s="150"/>
      <c r="P184" s="7"/>
      <c r="Q184" s="33"/>
      <c r="R184" s="153"/>
    </row>
    <row r="185">
      <c r="A185" s="14" t="s">
        <v>432</v>
      </c>
      <c r="B185" s="14">
        <v>1.1724836E7</v>
      </c>
      <c r="C185" s="14">
        <v>1.1724836E7</v>
      </c>
      <c r="D185" s="14" t="s">
        <v>68</v>
      </c>
      <c r="E185" s="14">
        <v>55.0</v>
      </c>
      <c r="F185" s="2" t="s">
        <v>1225</v>
      </c>
      <c r="G185" s="116" t="s">
        <v>732</v>
      </c>
      <c r="H185" s="33">
        <v>0.423</v>
      </c>
      <c r="I185" s="33">
        <v>15.0</v>
      </c>
      <c r="J185" s="33">
        <v>11.0</v>
      </c>
      <c r="K185" s="60">
        <f t="shared" si="1"/>
        <v>26</v>
      </c>
      <c r="L185" s="33" t="s">
        <v>85</v>
      </c>
      <c r="M185" s="14" t="s">
        <v>738</v>
      </c>
      <c r="O185" s="150"/>
      <c r="P185" s="7"/>
      <c r="Q185" s="33"/>
      <c r="R185" s="153"/>
    </row>
    <row r="186">
      <c r="A186" s="14" t="s">
        <v>432</v>
      </c>
      <c r="B186" s="14">
        <v>2.0072854E7</v>
      </c>
      <c r="C186" s="14">
        <v>2.0072854E7</v>
      </c>
      <c r="D186" s="14" t="s">
        <v>68</v>
      </c>
      <c r="E186" s="14">
        <v>501.0</v>
      </c>
      <c r="F186" s="2" t="s">
        <v>1226</v>
      </c>
      <c r="G186" s="116" t="s">
        <v>732</v>
      </c>
      <c r="H186" s="33">
        <v>0.273</v>
      </c>
      <c r="I186" s="33">
        <v>8.0</v>
      </c>
      <c r="J186" s="33">
        <v>3.0</v>
      </c>
      <c r="K186" s="60">
        <f t="shared" si="1"/>
        <v>11</v>
      </c>
      <c r="L186" s="33" t="s">
        <v>85</v>
      </c>
      <c r="M186" s="14" t="s">
        <v>738</v>
      </c>
      <c r="O186" s="150"/>
      <c r="P186" s="7"/>
      <c r="Q186" s="33"/>
      <c r="R186" s="153"/>
    </row>
    <row r="187">
      <c r="A187" s="14" t="s">
        <v>432</v>
      </c>
      <c r="B187" s="14">
        <v>2.6095936E7</v>
      </c>
      <c r="C187" s="14">
        <v>2.6096456E7</v>
      </c>
      <c r="D187" s="14" t="s">
        <v>69</v>
      </c>
      <c r="E187" s="14">
        <v>-520.0</v>
      </c>
      <c r="F187" s="2" t="s">
        <v>1227</v>
      </c>
      <c r="G187" s="116" t="s">
        <v>732</v>
      </c>
      <c r="H187" s="33">
        <v>0.312</v>
      </c>
      <c r="I187" s="33">
        <v>11.0</v>
      </c>
      <c r="J187" s="33">
        <v>5.0</v>
      </c>
      <c r="K187" s="60">
        <f t="shared" si="1"/>
        <v>16</v>
      </c>
      <c r="L187" s="33" t="s">
        <v>85</v>
      </c>
      <c r="M187" s="14" t="s">
        <v>738</v>
      </c>
      <c r="O187" s="150"/>
      <c r="P187" s="7"/>
      <c r="Q187" s="33"/>
      <c r="R187" s="153"/>
    </row>
    <row r="188">
      <c r="A188" s="14" t="s">
        <v>82</v>
      </c>
      <c r="B188" s="14">
        <v>2.9553867E7</v>
      </c>
      <c r="C188" s="14">
        <v>2.9553867E7</v>
      </c>
      <c r="D188" s="14" t="s">
        <v>68</v>
      </c>
      <c r="E188" s="14">
        <v>147.0</v>
      </c>
      <c r="F188" s="2" t="s">
        <v>1228</v>
      </c>
      <c r="G188" s="33" t="s">
        <v>732</v>
      </c>
      <c r="H188" s="33">
        <v>0.4</v>
      </c>
      <c r="I188" s="33">
        <v>12.0</v>
      </c>
      <c r="J188" s="33">
        <v>8.0</v>
      </c>
      <c r="K188" s="60">
        <f t="shared" si="1"/>
        <v>20</v>
      </c>
      <c r="L188" s="144" t="s">
        <v>920</v>
      </c>
      <c r="M188" s="14" t="s">
        <v>528</v>
      </c>
      <c r="P188" s="7"/>
      <c r="Q188" s="33"/>
      <c r="R188" s="153"/>
    </row>
    <row r="189">
      <c r="A189" s="14" t="s">
        <v>82</v>
      </c>
      <c r="B189" s="14">
        <v>1.21824989E8</v>
      </c>
      <c r="C189" s="14">
        <v>1.21824989E8</v>
      </c>
      <c r="D189" s="14" t="s">
        <v>68</v>
      </c>
      <c r="E189" s="14">
        <v>538.0</v>
      </c>
      <c r="F189" s="2" t="s">
        <v>1229</v>
      </c>
      <c r="G189" s="33" t="s">
        <v>732</v>
      </c>
      <c r="H189" s="33">
        <v>0.385</v>
      </c>
      <c r="I189" s="33">
        <v>8.0</v>
      </c>
      <c r="J189" s="33">
        <v>5.0</v>
      </c>
      <c r="K189" s="60">
        <f t="shared" si="1"/>
        <v>13</v>
      </c>
      <c r="L189" s="144" t="s">
        <v>920</v>
      </c>
      <c r="M189" s="14" t="s">
        <v>528</v>
      </c>
      <c r="P189" s="7"/>
      <c r="Q189" s="33"/>
      <c r="R189" s="153"/>
    </row>
    <row r="190">
      <c r="A190" s="14" t="s">
        <v>82</v>
      </c>
      <c r="B190" s="14">
        <v>1.21827179E8</v>
      </c>
      <c r="C190" s="14">
        <v>1.21827715E8</v>
      </c>
      <c r="D190" s="14" t="s">
        <v>69</v>
      </c>
      <c r="E190" s="14">
        <v>-536.0</v>
      </c>
      <c r="F190" s="2" t="s">
        <v>1230</v>
      </c>
      <c r="G190" s="33" t="s">
        <v>732</v>
      </c>
      <c r="H190" s="33">
        <v>0.385</v>
      </c>
      <c r="I190" s="33">
        <v>8.0</v>
      </c>
      <c r="J190" s="33">
        <v>5.0</v>
      </c>
      <c r="K190" s="60">
        <f t="shared" si="1"/>
        <v>13</v>
      </c>
      <c r="L190" s="144" t="s">
        <v>920</v>
      </c>
      <c r="M190" s="14" t="s">
        <v>528</v>
      </c>
      <c r="P190" s="7"/>
      <c r="Q190" s="33"/>
      <c r="R190" s="153"/>
    </row>
    <row r="191">
      <c r="A191" s="14" t="s">
        <v>82</v>
      </c>
      <c r="B191" s="14">
        <v>1.2182827E8</v>
      </c>
      <c r="C191" s="14">
        <v>1.21828783E8</v>
      </c>
      <c r="D191" s="14" t="s">
        <v>69</v>
      </c>
      <c r="E191" s="14">
        <v>-513.0</v>
      </c>
      <c r="F191" s="2" t="s">
        <v>1231</v>
      </c>
      <c r="G191" s="33" t="s">
        <v>732</v>
      </c>
      <c r="H191" s="33">
        <v>0.375</v>
      </c>
      <c r="I191" s="33">
        <v>10.0</v>
      </c>
      <c r="J191" s="33">
        <v>6.0</v>
      </c>
      <c r="K191" s="60">
        <f t="shared" si="1"/>
        <v>16</v>
      </c>
      <c r="L191" s="144" t="s">
        <v>920</v>
      </c>
      <c r="M191" s="14" t="s">
        <v>528</v>
      </c>
      <c r="P191" s="7"/>
      <c r="Q191" s="33"/>
      <c r="R191" s="153"/>
    </row>
    <row r="192">
      <c r="A192" s="14" t="s">
        <v>82</v>
      </c>
      <c r="B192" s="14">
        <v>1.24022667E8</v>
      </c>
      <c r="C192" s="14">
        <v>1.24023006E8</v>
      </c>
      <c r="D192" s="14" t="s">
        <v>69</v>
      </c>
      <c r="E192" s="14">
        <v>-339.0</v>
      </c>
      <c r="F192" s="2" t="s">
        <v>1232</v>
      </c>
      <c r="G192" s="33" t="s">
        <v>732</v>
      </c>
      <c r="H192" s="33">
        <v>0.267</v>
      </c>
      <c r="I192" s="33">
        <v>11.0</v>
      </c>
      <c r="J192" s="33">
        <v>4.0</v>
      </c>
      <c r="K192" s="60">
        <f t="shared" si="1"/>
        <v>15</v>
      </c>
      <c r="L192" s="144" t="s">
        <v>920</v>
      </c>
      <c r="M192" s="14" t="s">
        <v>528</v>
      </c>
      <c r="P192" s="7"/>
      <c r="Q192" s="33"/>
      <c r="R192" s="153"/>
    </row>
    <row r="193">
      <c r="A193" s="14" t="s">
        <v>82</v>
      </c>
      <c r="B193" s="14">
        <v>1.24909282E8</v>
      </c>
      <c r="C193" s="14">
        <v>1.24910811E8</v>
      </c>
      <c r="D193" s="14" t="s">
        <v>69</v>
      </c>
      <c r="E193" s="14">
        <v>-1529.0</v>
      </c>
      <c r="F193" s="2" t="s">
        <v>1233</v>
      </c>
      <c r="G193" s="33" t="s">
        <v>732</v>
      </c>
      <c r="H193" s="33">
        <v>0.364</v>
      </c>
      <c r="I193" s="33">
        <v>7.0</v>
      </c>
      <c r="J193" s="33">
        <v>4.0</v>
      </c>
      <c r="K193" s="60">
        <f t="shared" si="1"/>
        <v>11</v>
      </c>
      <c r="L193" s="144" t="s">
        <v>920</v>
      </c>
      <c r="M193" s="14" t="s">
        <v>528</v>
      </c>
      <c r="P193" s="7"/>
      <c r="Q193" s="33"/>
      <c r="R193" s="153"/>
    </row>
    <row r="194">
      <c r="A194" s="14" t="s">
        <v>91</v>
      </c>
      <c r="B194" s="14">
        <v>9.0479286E7</v>
      </c>
      <c r="C194" s="14">
        <v>9.0479286E7</v>
      </c>
      <c r="D194" s="14" t="s">
        <v>68</v>
      </c>
      <c r="E194" s="14">
        <v>9044.0</v>
      </c>
      <c r="F194" s="2" t="s">
        <v>1234</v>
      </c>
      <c r="G194" s="159">
        <v>45292.0</v>
      </c>
      <c r="H194" s="33">
        <v>1.0</v>
      </c>
      <c r="I194" s="33">
        <v>0.0</v>
      </c>
      <c r="J194" s="33">
        <v>91.0</v>
      </c>
      <c r="K194" s="60">
        <f t="shared" si="1"/>
        <v>91</v>
      </c>
      <c r="L194" s="144" t="s">
        <v>920</v>
      </c>
      <c r="M194" s="14" t="s">
        <v>528</v>
      </c>
      <c r="P194" s="7"/>
      <c r="Q194" s="33"/>
      <c r="R194" s="153"/>
    </row>
    <row r="195">
      <c r="A195" s="14" t="s">
        <v>91</v>
      </c>
      <c r="B195" s="14">
        <v>9.0878077E7</v>
      </c>
      <c r="C195" s="14">
        <v>9.0879775E7</v>
      </c>
      <c r="D195" s="14" t="s">
        <v>69</v>
      </c>
      <c r="E195" s="14">
        <v>-1698.0</v>
      </c>
      <c r="F195" s="2" t="s">
        <v>1235</v>
      </c>
      <c r="G195" s="33" t="s">
        <v>732</v>
      </c>
      <c r="H195" s="33">
        <v>0.259</v>
      </c>
      <c r="I195" s="33">
        <v>20.0</v>
      </c>
      <c r="J195" s="33">
        <v>7.0</v>
      </c>
      <c r="K195" s="60">
        <f t="shared" si="1"/>
        <v>27</v>
      </c>
      <c r="L195" s="144" t="s">
        <v>920</v>
      </c>
      <c r="M195" s="14" t="s">
        <v>528</v>
      </c>
      <c r="P195" s="7"/>
      <c r="Q195" s="33"/>
      <c r="R195" s="153"/>
    </row>
    <row r="196">
      <c r="A196" s="14" t="s">
        <v>102</v>
      </c>
      <c r="B196" s="14">
        <v>4.9592997E7</v>
      </c>
      <c r="C196" s="14">
        <v>4.9595714E7</v>
      </c>
      <c r="D196" s="14" t="s">
        <v>69</v>
      </c>
      <c r="E196" s="14">
        <v>-2717.0</v>
      </c>
      <c r="F196" s="2" t="s">
        <v>1236</v>
      </c>
      <c r="G196" s="33" t="s">
        <v>732</v>
      </c>
      <c r="H196" s="33">
        <v>0.424</v>
      </c>
      <c r="I196" s="33">
        <v>53.0</v>
      </c>
      <c r="J196" s="33">
        <v>39.0</v>
      </c>
      <c r="K196" s="60">
        <f t="shared" si="1"/>
        <v>92</v>
      </c>
      <c r="L196" s="144" t="s">
        <v>920</v>
      </c>
      <c r="M196" s="14" t="s">
        <v>528</v>
      </c>
      <c r="P196" s="7"/>
      <c r="Q196" s="33"/>
      <c r="R196" s="153"/>
    </row>
    <row r="197">
      <c r="A197" s="14" t="s">
        <v>102</v>
      </c>
      <c r="B197" s="14">
        <v>4.9594447E7</v>
      </c>
      <c r="C197" s="14">
        <v>4.9594636E7</v>
      </c>
      <c r="D197" s="14" t="s">
        <v>69</v>
      </c>
      <c r="E197" s="14">
        <v>-189.0</v>
      </c>
      <c r="F197" s="2" t="s">
        <v>1237</v>
      </c>
      <c r="G197" s="33" t="s">
        <v>732</v>
      </c>
      <c r="H197" s="33">
        <v>0.359</v>
      </c>
      <c r="I197" s="33">
        <v>59.0</v>
      </c>
      <c r="J197" s="33">
        <v>33.0</v>
      </c>
      <c r="K197" s="60">
        <f t="shared" si="1"/>
        <v>92</v>
      </c>
      <c r="L197" s="144" t="s">
        <v>920</v>
      </c>
      <c r="M197" s="14" t="s">
        <v>528</v>
      </c>
      <c r="P197" s="7"/>
      <c r="Q197" s="33"/>
      <c r="R197" s="153"/>
    </row>
    <row r="198">
      <c r="A198" s="14" t="s">
        <v>102</v>
      </c>
      <c r="B198" s="14">
        <v>4.959557E7</v>
      </c>
      <c r="C198" s="14">
        <v>4.9596378E7</v>
      </c>
      <c r="D198" s="14" t="s">
        <v>69</v>
      </c>
      <c r="E198" s="14">
        <v>-808.0</v>
      </c>
      <c r="F198" s="2" t="s">
        <v>1238</v>
      </c>
      <c r="G198" s="33" t="s">
        <v>732</v>
      </c>
      <c r="H198" s="33">
        <v>0.318</v>
      </c>
      <c r="I198" s="33">
        <v>60.0</v>
      </c>
      <c r="J198" s="33">
        <v>28.0</v>
      </c>
      <c r="K198" s="60">
        <f t="shared" si="1"/>
        <v>88</v>
      </c>
      <c r="L198" s="144" t="s">
        <v>920</v>
      </c>
      <c r="M198" s="14" t="s">
        <v>528</v>
      </c>
      <c r="P198" s="7"/>
      <c r="Q198" s="33"/>
      <c r="R198" s="153"/>
    </row>
    <row r="199">
      <c r="A199" s="14" t="s">
        <v>102</v>
      </c>
      <c r="B199" s="14">
        <v>4.9865458E7</v>
      </c>
      <c r="C199" s="14">
        <v>4.9865965E7</v>
      </c>
      <c r="D199" s="14" t="s">
        <v>69</v>
      </c>
      <c r="E199" s="14">
        <v>-507.0</v>
      </c>
      <c r="F199" s="2" t="s">
        <v>1239</v>
      </c>
      <c r="G199" s="33" t="s">
        <v>732</v>
      </c>
      <c r="H199" s="33">
        <v>0.385</v>
      </c>
      <c r="I199" s="33">
        <v>8.0</v>
      </c>
      <c r="J199" s="33">
        <v>5.0</v>
      </c>
      <c r="K199" s="60">
        <f t="shared" si="1"/>
        <v>13</v>
      </c>
      <c r="L199" s="144" t="s">
        <v>920</v>
      </c>
      <c r="M199" s="14" t="s">
        <v>528</v>
      </c>
      <c r="P199" s="7"/>
      <c r="Q199" s="33"/>
      <c r="R199" s="153"/>
    </row>
    <row r="200">
      <c r="A200" s="14" t="s">
        <v>102</v>
      </c>
      <c r="B200" s="14">
        <v>4.9871983E7</v>
      </c>
      <c r="C200" s="14">
        <v>4.9872153E7</v>
      </c>
      <c r="D200" s="14" t="s">
        <v>69</v>
      </c>
      <c r="E200" s="14">
        <v>-170.0</v>
      </c>
      <c r="F200" s="2" t="s">
        <v>1240</v>
      </c>
      <c r="G200" s="33" t="s">
        <v>732</v>
      </c>
      <c r="H200" s="33">
        <v>0.444</v>
      </c>
      <c r="I200" s="33">
        <v>10.0</v>
      </c>
      <c r="J200" s="33">
        <v>8.0</v>
      </c>
      <c r="K200" s="60">
        <f t="shared" si="1"/>
        <v>18</v>
      </c>
      <c r="L200" s="144" t="s">
        <v>920</v>
      </c>
      <c r="M200" s="14" t="s">
        <v>528</v>
      </c>
      <c r="P200" s="7"/>
      <c r="Q200" s="33"/>
      <c r="R200" s="153"/>
    </row>
    <row r="201">
      <c r="A201" s="14" t="s">
        <v>102</v>
      </c>
      <c r="B201" s="14">
        <v>4.9872759E7</v>
      </c>
      <c r="C201" s="14">
        <v>4.9874804E7</v>
      </c>
      <c r="D201" s="14" t="s">
        <v>69</v>
      </c>
      <c r="E201" s="14">
        <v>-2045.0</v>
      </c>
      <c r="F201" s="2" t="s">
        <v>1241</v>
      </c>
      <c r="G201" s="33" t="s">
        <v>732</v>
      </c>
      <c r="H201" s="33">
        <v>0.444</v>
      </c>
      <c r="I201" s="33">
        <v>10.0</v>
      </c>
      <c r="J201" s="33">
        <v>8.0</v>
      </c>
      <c r="K201" s="60">
        <f t="shared" si="1"/>
        <v>18</v>
      </c>
      <c r="L201" s="144" t="s">
        <v>920</v>
      </c>
      <c r="M201" s="14" t="s">
        <v>528</v>
      </c>
      <c r="P201" s="7"/>
      <c r="Q201" s="33"/>
      <c r="R201" s="153"/>
    </row>
    <row r="202">
      <c r="A202" s="14" t="s">
        <v>102</v>
      </c>
      <c r="B202" s="14">
        <v>4.9877718E7</v>
      </c>
      <c r="C202" s="14">
        <v>4.9877886E7</v>
      </c>
      <c r="D202" s="14" t="s">
        <v>69</v>
      </c>
      <c r="E202" s="14">
        <v>-168.0</v>
      </c>
      <c r="F202" s="2" t="s">
        <v>1242</v>
      </c>
      <c r="G202" s="33" t="s">
        <v>732</v>
      </c>
      <c r="H202" s="33">
        <v>0.316</v>
      </c>
      <c r="I202" s="33">
        <v>13.0</v>
      </c>
      <c r="J202" s="33">
        <v>6.0</v>
      </c>
      <c r="K202" s="60">
        <f t="shared" si="1"/>
        <v>19</v>
      </c>
      <c r="L202" s="144" t="s">
        <v>920</v>
      </c>
      <c r="M202" s="14" t="s">
        <v>528</v>
      </c>
      <c r="P202" s="7"/>
      <c r="Q202" s="33"/>
      <c r="R202" s="153"/>
    </row>
    <row r="203">
      <c r="A203" s="14" t="s">
        <v>102</v>
      </c>
      <c r="B203" s="14">
        <v>4.9878543E7</v>
      </c>
      <c r="C203" s="14">
        <v>4.9880588E7</v>
      </c>
      <c r="D203" s="14" t="s">
        <v>69</v>
      </c>
      <c r="E203" s="14">
        <v>-2045.0</v>
      </c>
      <c r="F203" s="2" t="s">
        <v>1243</v>
      </c>
      <c r="G203" s="33" t="s">
        <v>732</v>
      </c>
      <c r="H203" s="33">
        <v>0.286</v>
      </c>
      <c r="I203" s="33">
        <v>10.0</v>
      </c>
      <c r="J203" s="33">
        <v>4.0</v>
      </c>
      <c r="K203" s="60">
        <f t="shared" si="1"/>
        <v>14</v>
      </c>
      <c r="L203" s="144" t="s">
        <v>920</v>
      </c>
      <c r="M203" s="14" t="s">
        <v>528</v>
      </c>
      <c r="P203" s="7"/>
      <c r="Q203" s="33"/>
      <c r="R203" s="153"/>
    </row>
    <row r="204">
      <c r="A204" s="14" t="s">
        <v>102</v>
      </c>
      <c r="B204" s="14">
        <v>5.1035339E7</v>
      </c>
      <c r="C204" s="14">
        <v>5.1035595E7</v>
      </c>
      <c r="D204" s="14" t="s">
        <v>69</v>
      </c>
      <c r="E204" s="14">
        <v>-256.0</v>
      </c>
      <c r="F204" s="2" t="s">
        <v>1244</v>
      </c>
      <c r="G204" s="159">
        <v>45292.0</v>
      </c>
      <c r="H204" s="33">
        <v>0.947</v>
      </c>
      <c r="I204" s="33">
        <v>1.0</v>
      </c>
      <c r="J204" s="33">
        <v>18.0</v>
      </c>
      <c r="K204" s="60">
        <f t="shared" si="1"/>
        <v>19</v>
      </c>
      <c r="L204" s="144" t="s">
        <v>920</v>
      </c>
      <c r="M204" s="14" t="s">
        <v>528</v>
      </c>
      <c r="P204" s="7"/>
      <c r="Q204" s="33"/>
      <c r="R204" s="153"/>
    </row>
    <row r="205">
      <c r="A205" s="14" t="s">
        <v>109</v>
      </c>
      <c r="B205" s="14">
        <v>4.6602481E7</v>
      </c>
      <c r="C205" s="14">
        <v>4.6602652E7</v>
      </c>
      <c r="D205" s="14" t="s">
        <v>69</v>
      </c>
      <c r="E205" s="14">
        <v>-171.0</v>
      </c>
      <c r="F205" s="2" t="s">
        <v>1245</v>
      </c>
      <c r="G205" s="33" t="s">
        <v>732</v>
      </c>
      <c r="H205" s="33">
        <v>0.268</v>
      </c>
      <c r="I205" s="33">
        <v>30.0</v>
      </c>
      <c r="J205" s="33">
        <v>11.0</v>
      </c>
      <c r="K205" s="60">
        <f t="shared" si="1"/>
        <v>41</v>
      </c>
      <c r="L205" s="144" t="s">
        <v>920</v>
      </c>
      <c r="M205" s="14" t="s">
        <v>528</v>
      </c>
      <c r="P205" s="7"/>
      <c r="Q205" s="33"/>
      <c r="R205" s="153"/>
    </row>
    <row r="206">
      <c r="A206" s="14" t="s">
        <v>109</v>
      </c>
      <c r="B206" s="14">
        <v>4.6885584E7</v>
      </c>
      <c r="C206" s="14">
        <v>4.6885753E7</v>
      </c>
      <c r="D206" s="14" t="s">
        <v>69</v>
      </c>
      <c r="E206" s="14">
        <v>-169.0</v>
      </c>
      <c r="F206" s="2" t="s">
        <v>1246</v>
      </c>
      <c r="G206" s="33" t="s">
        <v>732</v>
      </c>
      <c r="H206" s="33">
        <v>0.286</v>
      </c>
      <c r="I206" s="33">
        <v>20.0</v>
      </c>
      <c r="J206" s="33">
        <v>8.0</v>
      </c>
      <c r="K206" s="60">
        <f t="shared" si="1"/>
        <v>28</v>
      </c>
      <c r="L206" s="144" t="s">
        <v>920</v>
      </c>
      <c r="M206" s="14" t="s">
        <v>528</v>
      </c>
      <c r="P206" s="7"/>
      <c r="Q206" s="33"/>
      <c r="R206" s="153"/>
    </row>
    <row r="207">
      <c r="A207" s="14" t="s">
        <v>109</v>
      </c>
      <c r="B207" s="14">
        <v>4.7108445E7</v>
      </c>
      <c r="C207" s="14">
        <v>4.7108445E7</v>
      </c>
      <c r="D207" s="14" t="s">
        <v>68</v>
      </c>
      <c r="E207" s="14">
        <v>169.0</v>
      </c>
      <c r="F207" s="2" t="s">
        <v>1247</v>
      </c>
      <c r="G207" s="33" t="s">
        <v>732</v>
      </c>
      <c r="H207" s="33">
        <v>0.24</v>
      </c>
      <c r="I207" s="33">
        <v>19.0</v>
      </c>
      <c r="J207" s="33">
        <v>6.0</v>
      </c>
      <c r="K207" s="60">
        <f t="shared" si="1"/>
        <v>25</v>
      </c>
      <c r="L207" s="144" t="s">
        <v>920</v>
      </c>
      <c r="M207" s="14" t="s">
        <v>528</v>
      </c>
      <c r="P207" s="7"/>
      <c r="Q207" s="33"/>
      <c r="R207" s="153"/>
    </row>
    <row r="208">
      <c r="A208" s="14" t="s">
        <v>109</v>
      </c>
      <c r="B208" s="14">
        <v>4.9778548E7</v>
      </c>
      <c r="C208" s="14">
        <v>4.9779059E7</v>
      </c>
      <c r="D208" s="14" t="s">
        <v>69</v>
      </c>
      <c r="E208" s="14">
        <v>-511.0</v>
      </c>
      <c r="F208" s="2" t="s">
        <v>1248</v>
      </c>
      <c r="G208" s="33" t="s">
        <v>732</v>
      </c>
      <c r="H208" s="33">
        <v>0.5</v>
      </c>
      <c r="I208" s="33">
        <v>7.0</v>
      </c>
      <c r="J208" s="33">
        <v>7.0</v>
      </c>
      <c r="K208" s="60">
        <f t="shared" si="1"/>
        <v>14</v>
      </c>
      <c r="L208" s="144" t="s">
        <v>920</v>
      </c>
      <c r="M208" s="14" t="s">
        <v>528</v>
      </c>
      <c r="P208" s="7"/>
      <c r="Q208" s="33"/>
      <c r="R208" s="153"/>
    </row>
    <row r="209">
      <c r="A209" s="14" t="s">
        <v>109</v>
      </c>
      <c r="B209" s="14">
        <v>4.9782076E7</v>
      </c>
      <c r="C209" s="14">
        <v>4.9782076E7</v>
      </c>
      <c r="D209" s="14" t="s">
        <v>68</v>
      </c>
      <c r="E209" s="14">
        <v>171.0</v>
      </c>
      <c r="F209" s="2" t="s">
        <v>1249</v>
      </c>
      <c r="G209" s="33" t="s">
        <v>732</v>
      </c>
      <c r="H209" s="33">
        <v>0.462</v>
      </c>
      <c r="I209" s="33">
        <v>7.0</v>
      </c>
      <c r="J209" s="33">
        <v>6.0</v>
      </c>
      <c r="K209" s="60">
        <f t="shared" si="1"/>
        <v>13</v>
      </c>
      <c r="L209" s="144" t="s">
        <v>920</v>
      </c>
      <c r="M209" s="14" t="s">
        <v>528</v>
      </c>
      <c r="P209" s="7"/>
      <c r="Q209" s="33"/>
      <c r="R209" s="153"/>
    </row>
    <row r="210">
      <c r="A210" s="14" t="s">
        <v>109</v>
      </c>
      <c r="B210" s="14">
        <v>4.9782709E7</v>
      </c>
      <c r="C210" s="14">
        <v>4.9783022E7</v>
      </c>
      <c r="D210" s="14" t="s">
        <v>69</v>
      </c>
      <c r="E210" s="14">
        <v>-313.0</v>
      </c>
      <c r="F210" s="2" t="s">
        <v>1250</v>
      </c>
      <c r="G210" s="33" t="s">
        <v>732</v>
      </c>
      <c r="H210" s="33">
        <v>0.286</v>
      </c>
      <c r="I210" s="33">
        <v>10.0</v>
      </c>
      <c r="J210" s="33">
        <v>4.0</v>
      </c>
      <c r="K210" s="60">
        <f t="shared" si="1"/>
        <v>14</v>
      </c>
      <c r="L210" s="144" t="s">
        <v>920</v>
      </c>
      <c r="M210" s="14" t="s">
        <v>528</v>
      </c>
      <c r="P210" s="7"/>
      <c r="Q210" s="33"/>
      <c r="R210" s="153"/>
    </row>
    <row r="211">
      <c r="A211" s="14" t="s">
        <v>109</v>
      </c>
      <c r="B211" s="14">
        <v>4.9783824E7</v>
      </c>
      <c r="C211" s="14">
        <v>4.9783824E7</v>
      </c>
      <c r="D211" s="14" t="s">
        <v>68</v>
      </c>
      <c r="E211" s="14">
        <v>166.0</v>
      </c>
      <c r="F211" s="2" t="s">
        <v>1251</v>
      </c>
      <c r="G211" s="33" t="s">
        <v>732</v>
      </c>
      <c r="H211" s="33">
        <v>0.538</v>
      </c>
      <c r="I211" s="33">
        <v>6.0</v>
      </c>
      <c r="J211" s="33">
        <v>7.0</v>
      </c>
      <c r="K211" s="60">
        <f t="shared" si="1"/>
        <v>13</v>
      </c>
      <c r="L211" s="144" t="s">
        <v>920</v>
      </c>
      <c r="M211" s="14" t="s">
        <v>528</v>
      </c>
      <c r="P211" s="7"/>
      <c r="Q211" s="33"/>
      <c r="R211" s="153"/>
    </row>
    <row r="212">
      <c r="A212" s="14" t="s">
        <v>112</v>
      </c>
      <c r="B212" s="14">
        <v>237847.0</v>
      </c>
      <c r="C212" s="14">
        <v>237847.0</v>
      </c>
      <c r="D212" s="14" t="s">
        <v>68</v>
      </c>
      <c r="E212" s="14">
        <v>50.0</v>
      </c>
      <c r="F212" s="2" t="s">
        <v>1252</v>
      </c>
      <c r="G212" s="33" t="s">
        <v>732</v>
      </c>
      <c r="H212" s="33">
        <v>0.385</v>
      </c>
      <c r="I212" s="33">
        <v>8.0</v>
      </c>
      <c r="J212" s="33">
        <v>5.0</v>
      </c>
      <c r="K212" s="60">
        <f t="shared" si="1"/>
        <v>13</v>
      </c>
      <c r="L212" s="144" t="s">
        <v>920</v>
      </c>
      <c r="M212" s="14" t="s">
        <v>528</v>
      </c>
      <c r="P212" s="7"/>
      <c r="Q212" s="33"/>
      <c r="R212" s="153"/>
    </row>
    <row r="213">
      <c r="A213" s="14" t="s">
        <v>159</v>
      </c>
      <c r="B213" s="14">
        <v>4.007098E7</v>
      </c>
      <c r="C213" s="14">
        <v>4.0071488E7</v>
      </c>
      <c r="D213" s="14" t="s">
        <v>69</v>
      </c>
      <c r="E213" s="14">
        <v>-508.0</v>
      </c>
      <c r="F213" s="2" t="s">
        <v>1253</v>
      </c>
      <c r="G213" s="33" t="s">
        <v>732</v>
      </c>
      <c r="H213" s="33">
        <v>0.286</v>
      </c>
      <c r="I213" s="33">
        <v>40.0</v>
      </c>
      <c r="J213" s="33">
        <v>16.0</v>
      </c>
      <c r="K213" s="60">
        <f t="shared" si="1"/>
        <v>56</v>
      </c>
      <c r="L213" s="144" t="s">
        <v>920</v>
      </c>
      <c r="M213" s="14" t="s">
        <v>528</v>
      </c>
      <c r="P213" s="7"/>
      <c r="Q213" s="33"/>
      <c r="R213" s="153"/>
    </row>
    <row r="214">
      <c r="A214" s="14" t="s">
        <v>159</v>
      </c>
      <c r="B214" s="14">
        <v>4.0073327E7</v>
      </c>
      <c r="C214" s="14">
        <v>4.0076044E7</v>
      </c>
      <c r="D214" s="14" t="s">
        <v>69</v>
      </c>
      <c r="E214" s="14">
        <v>-2717.0</v>
      </c>
      <c r="F214" s="2" t="s">
        <v>1254</v>
      </c>
      <c r="G214" s="33" t="s">
        <v>732</v>
      </c>
      <c r="H214" s="33">
        <v>0.408</v>
      </c>
      <c r="I214" s="33">
        <v>29.0</v>
      </c>
      <c r="J214" s="33">
        <v>20.0</v>
      </c>
      <c r="K214" s="60">
        <f t="shared" si="1"/>
        <v>49</v>
      </c>
      <c r="L214" s="144" t="s">
        <v>920</v>
      </c>
      <c r="M214" s="14" t="s">
        <v>528</v>
      </c>
      <c r="P214" s="7"/>
      <c r="Q214" s="33"/>
      <c r="R214" s="153"/>
    </row>
    <row r="215">
      <c r="A215" s="14" t="s">
        <v>159</v>
      </c>
      <c r="B215" s="14">
        <v>4.007791E7</v>
      </c>
      <c r="C215" s="14">
        <v>4.007825E7</v>
      </c>
      <c r="D215" s="14" t="s">
        <v>69</v>
      </c>
      <c r="E215" s="14">
        <v>-340.0</v>
      </c>
      <c r="F215" s="2" t="s">
        <v>1255</v>
      </c>
      <c r="G215" s="33" t="s">
        <v>732</v>
      </c>
      <c r="H215" s="33">
        <v>0.25</v>
      </c>
      <c r="I215" s="33">
        <v>42.0</v>
      </c>
      <c r="J215" s="33">
        <v>14.0</v>
      </c>
      <c r="K215" s="60">
        <f t="shared" si="1"/>
        <v>56</v>
      </c>
      <c r="L215" s="144" t="s">
        <v>920</v>
      </c>
      <c r="M215" s="14" t="s">
        <v>528</v>
      </c>
      <c r="P215" s="7"/>
      <c r="Q215" s="33"/>
      <c r="R215" s="153"/>
    </row>
    <row r="216">
      <c r="A216" s="14" t="s">
        <v>159</v>
      </c>
      <c r="B216" s="14">
        <v>4.007931E7</v>
      </c>
      <c r="C216" s="14">
        <v>4.0079649E7</v>
      </c>
      <c r="D216" s="14" t="s">
        <v>69</v>
      </c>
      <c r="E216" s="14">
        <v>-339.0</v>
      </c>
      <c r="F216" s="2" t="s">
        <v>1256</v>
      </c>
      <c r="G216" s="159">
        <v>45292.0</v>
      </c>
      <c r="H216" s="33">
        <v>0.842</v>
      </c>
      <c r="I216" s="33">
        <v>9.0</v>
      </c>
      <c r="J216" s="33">
        <v>48.0</v>
      </c>
      <c r="K216" s="60">
        <f t="shared" si="1"/>
        <v>57</v>
      </c>
      <c r="L216" s="144" t="s">
        <v>920</v>
      </c>
      <c r="M216" s="14" t="s">
        <v>528</v>
      </c>
      <c r="P216" s="7"/>
      <c r="Q216" s="33"/>
      <c r="R216" s="153"/>
    </row>
    <row r="217">
      <c r="A217" s="14" t="s">
        <v>159</v>
      </c>
      <c r="B217" s="14">
        <v>4.0366745E7</v>
      </c>
      <c r="C217" s="14">
        <v>4.0367083E7</v>
      </c>
      <c r="D217" s="14" t="s">
        <v>69</v>
      </c>
      <c r="E217" s="14">
        <v>-338.0</v>
      </c>
      <c r="F217" s="2" t="s">
        <v>1257</v>
      </c>
      <c r="G217" s="33" t="s">
        <v>732</v>
      </c>
      <c r="H217" s="33">
        <v>0.5</v>
      </c>
      <c r="I217" s="33">
        <v>11.0</v>
      </c>
      <c r="J217" s="33">
        <v>11.0</v>
      </c>
      <c r="K217" s="60">
        <f t="shared" si="1"/>
        <v>22</v>
      </c>
      <c r="L217" s="144" t="s">
        <v>920</v>
      </c>
      <c r="M217" s="14" t="s">
        <v>528</v>
      </c>
      <c r="P217" s="7"/>
      <c r="Q217" s="33"/>
      <c r="R217" s="153"/>
    </row>
    <row r="218">
      <c r="A218" s="14" t="s">
        <v>159</v>
      </c>
      <c r="B218" s="14">
        <v>4.0368351E7</v>
      </c>
      <c r="C218" s="14">
        <v>4.0368691E7</v>
      </c>
      <c r="D218" s="14" t="s">
        <v>69</v>
      </c>
      <c r="E218" s="14">
        <v>-340.0</v>
      </c>
      <c r="F218" s="2" t="s">
        <v>1258</v>
      </c>
      <c r="G218" s="159">
        <v>45292.0</v>
      </c>
      <c r="H218" s="33">
        <v>0.84</v>
      </c>
      <c r="I218" s="33">
        <v>4.0</v>
      </c>
      <c r="J218" s="33">
        <v>21.0</v>
      </c>
      <c r="K218" s="60">
        <f t="shared" si="1"/>
        <v>25</v>
      </c>
      <c r="L218" s="144" t="s">
        <v>920</v>
      </c>
      <c r="M218" s="14" t="s">
        <v>528</v>
      </c>
      <c r="P218" s="7"/>
      <c r="Q218" s="33"/>
      <c r="R218" s="153"/>
    </row>
    <row r="219">
      <c r="A219" s="14" t="s">
        <v>159</v>
      </c>
      <c r="B219" s="14">
        <v>4.0374472E7</v>
      </c>
      <c r="C219" s="14">
        <v>4.0374811E7</v>
      </c>
      <c r="D219" s="14" t="s">
        <v>69</v>
      </c>
      <c r="E219" s="14">
        <v>-339.0</v>
      </c>
      <c r="F219" s="2" t="s">
        <v>1259</v>
      </c>
      <c r="G219" s="33" t="s">
        <v>732</v>
      </c>
      <c r="H219" s="33">
        <v>0.481</v>
      </c>
      <c r="I219" s="33">
        <v>14.0</v>
      </c>
      <c r="J219" s="33">
        <v>13.0</v>
      </c>
      <c r="K219" s="60">
        <f t="shared" si="1"/>
        <v>27</v>
      </c>
      <c r="L219" s="144" t="s">
        <v>920</v>
      </c>
      <c r="M219" s="14" t="s">
        <v>528</v>
      </c>
      <c r="P219" s="7"/>
      <c r="Q219" s="33"/>
      <c r="R219" s="153"/>
    </row>
    <row r="220">
      <c r="A220" s="14" t="s">
        <v>159</v>
      </c>
      <c r="B220" s="14">
        <v>4.0377686E7</v>
      </c>
      <c r="C220" s="14">
        <v>4.0378025E7</v>
      </c>
      <c r="D220" s="14" t="s">
        <v>69</v>
      </c>
      <c r="E220" s="14">
        <v>-339.0</v>
      </c>
      <c r="F220" s="2" t="s">
        <v>1260</v>
      </c>
      <c r="G220" s="33" t="s">
        <v>732</v>
      </c>
      <c r="H220" s="33">
        <v>0.375</v>
      </c>
      <c r="I220" s="33">
        <v>15.0</v>
      </c>
      <c r="J220" s="33">
        <v>9.0</v>
      </c>
      <c r="K220" s="60">
        <f t="shared" si="1"/>
        <v>24</v>
      </c>
      <c r="L220" s="144" t="s">
        <v>920</v>
      </c>
      <c r="M220" s="14" t="s">
        <v>528</v>
      </c>
      <c r="P220" s="7"/>
      <c r="Q220" s="33"/>
      <c r="R220" s="153"/>
    </row>
    <row r="221">
      <c r="A221" s="14" t="s">
        <v>159</v>
      </c>
      <c r="B221" s="14">
        <v>4.0379999E7</v>
      </c>
      <c r="C221" s="14">
        <v>4.0386451E7</v>
      </c>
      <c r="D221" s="14" t="s">
        <v>69</v>
      </c>
      <c r="E221" s="14">
        <v>-6452.0</v>
      </c>
      <c r="F221" s="2" t="s">
        <v>1261</v>
      </c>
      <c r="G221" s="33" t="s">
        <v>732</v>
      </c>
      <c r="H221" s="33">
        <v>0.417</v>
      </c>
      <c r="I221" s="33">
        <v>7.0</v>
      </c>
      <c r="J221" s="33">
        <v>5.0</v>
      </c>
      <c r="K221" s="60">
        <f t="shared" si="1"/>
        <v>12</v>
      </c>
      <c r="L221" s="144" t="s">
        <v>920</v>
      </c>
      <c r="M221" s="14" t="s">
        <v>528</v>
      </c>
      <c r="P221" s="7"/>
      <c r="Q221" s="33"/>
      <c r="R221" s="153"/>
    </row>
    <row r="222">
      <c r="A222" s="14" t="s">
        <v>159</v>
      </c>
      <c r="B222" s="14">
        <v>4.0386547E7</v>
      </c>
      <c r="C222" s="14">
        <v>4.0387567E7</v>
      </c>
      <c r="D222" s="14" t="s">
        <v>69</v>
      </c>
      <c r="E222" s="14">
        <v>-1020.0</v>
      </c>
      <c r="F222" s="2" t="s">
        <v>1262</v>
      </c>
      <c r="G222" s="33" t="s">
        <v>732</v>
      </c>
      <c r="H222" s="33">
        <v>0.5</v>
      </c>
      <c r="I222" s="33">
        <v>6.0</v>
      </c>
      <c r="J222" s="33">
        <v>6.0</v>
      </c>
      <c r="K222" s="60">
        <f t="shared" si="1"/>
        <v>12</v>
      </c>
      <c r="L222" s="144" t="s">
        <v>920</v>
      </c>
      <c r="M222" s="14" t="s">
        <v>528</v>
      </c>
      <c r="P222" s="7"/>
      <c r="Q222" s="33"/>
      <c r="R222" s="153"/>
    </row>
    <row r="223">
      <c r="A223" s="14" t="s">
        <v>159</v>
      </c>
      <c r="B223" s="14">
        <v>4.0412063E7</v>
      </c>
      <c r="C223" s="14">
        <v>4.0412401E7</v>
      </c>
      <c r="D223" s="14" t="s">
        <v>69</v>
      </c>
      <c r="E223" s="14">
        <v>-338.0</v>
      </c>
      <c r="F223" s="2" t="s">
        <v>1263</v>
      </c>
      <c r="G223" s="33" t="s">
        <v>732</v>
      </c>
      <c r="H223" s="33">
        <v>0.421</v>
      </c>
      <c r="I223" s="33">
        <v>11.0</v>
      </c>
      <c r="J223" s="33">
        <v>8.0</v>
      </c>
      <c r="K223" s="60">
        <f t="shared" si="1"/>
        <v>19</v>
      </c>
      <c r="L223" s="144" t="s">
        <v>920</v>
      </c>
      <c r="M223" s="14" t="s">
        <v>528</v>
      </c>
      <c r="P223" s="7"/>
      <c r="Q223" s="33"/>
      <c r="R223" s="153"/>
    </row>
    <row r="224">
      <c r="A224" s="14" t="s">
        <v>159</v>
      </c>
      <c r="B224" s="14">
        <v>4.050941E7</v>
      </c>
      <c r="C224" s="14">
        <v>4.0509749E7</v>
      </c>
      <c r="D224" s="14" t="s">
        <v>69</v>
      </c>
      <c r="E224" s="14">
        <v>-339.0</v>
      </c>
      <c r="F224" s="2" t="s">
        <v>1264</v>
      </c>
      <c r="G224" s="33" t="s">
        <v>732</v>
      </c>
      <c r="H224" s="33">
        <v>0.308</v>
      </c>
      <c r="I224" s="33">
        <v>9.0</v>
      </c>
      <c r="J224" s="33">
        <v>4.0</v>
      </c>
      <c r="K224" s="60">
        <f t="shared" si="1"/>
        <v>13</v>
      </c>
      <c r="L224" s="144" t="s">
        <v>920</v>
      </c>
      <c r="M224" s="14" t="s">
        <v>528</v>
      </c>
      <c r="P224" s="7"/>
      <c r="Q224" s="33"/>
      <c r="R224" s="153"/>
    </row>
    <row r="225">
      <c r="A225" s="14" t="s">
        <v>159</v>
      </c>
      <c r="B225" s="14">
        <v>4.0510431E7</v>
      </c>
      <c r="C225" s="14">
        <v>4.051094E7</v>
      </c>
      <c r="D225" s="14" t="s">
        <v>69</v>
      </c>
      <c r="E225" s="14">
        <v>-509.0</v>
      </c>
      <c r="F225" s="2" t="s">
        <v>1265</v>
      </c>
      <c r="G225" s="33" t="s">
        <v>732</v>
      </c>
      <c r="H225" s="33">
        <v>0.231</v>
      </c>
      <c r="I225" s="33">
        <v>10.0</v>
      </c>
      <c r="J225" s="33">
        <v>3.0</v>
      </c>
      <c r="K225" s="60">
        <f t="shared" si="1"/>
        <v>13</v>
      </c>
      <c r="L225" s="144" t="s">
        <v>920</v>
      </c>
      <c r="M225" s="14" t="s">
        <v>528</v>
      </c>
      <c r="P225" s="7"/>
      <c r="Q225" s="33"/>
      <c r="R225" s="153"/>
    </row>
    <row r="226">
      <c r="A226" s="14" t="s">
        <v>159</v>
      </c>
      <c r="B226" s="14">
        <v>4.0512059E7</v>
      </c>
      <c r="C226" s="14">
        <v>4.0512398E7</v>
      </c>
      <c r="D226" s="14" t="s">
        <v>69</v>
      </c>
      <c r="E226" s="14">
        <v>-339.0</v>
      </c>
      <c r="F226" s="2" t="s">
        <v>1266</v>
      </c>
      <c r="G226" s="33" t="s">
        <v>732</v>
      </c>
      <c r="H226" s="33">
        <v>0.308</v>
      </c>
      <c r="I226" s="33">
        <v>9.0</v>
      </c>
      <c r="J226" s="33">
        <v>4.0</v>
      </c>
      <c r="K226" s="60">
        <f t="shared" si="1"/>
        <v>13</v>
      </c>
      <c r="L226" s="144" t="s">
        <v>920</v>
      </c>
      <c r="M226" s="14" t="s">
        <v>528</v>
      </c>
      <c r="P226" s="7"/>
      <c r="Q226" s="33"/>
      <c r="R226" s="153"/>
    </row>
    <row r="227">
      <c r="A227" s="14" t="s">
        <v>159</v>
      </c>
      <c r="B227" s="14">
        <v>4.0541293E7</v>
      </c>
      <c r="C227" s="14">
        <v>4.0541633E7</v>
      </c>
      <c r="D227" s="14" t="s">
        <v>69</v>
      </c>
      <c r="E227" s="14">
        <v>-340.0</v>
      </c>
      <c r="F227" s="2" t="s">
        <v>1267</v>
      </c>
      <c r="G227" s="33" t="s">
        <v>732</v>
      </c>
      <c r="H227" s="33">
        <v>0.429</v>
      </c>
      <c r="I227" s="33">
        <v>8.0</v>
      </c>
      <c r="J227" s="33">
        <v>6.0</v>
      </c>
      <c r="K227" s="60">
        <f t="shared" si="1"/>
        <v>14</v>
      </c>
      <c r="L227" s="144" t="s">
        <v>920</v>
      </c>
      <c r="M227" s="14" t="s">
        <v>528</v>
      </c>
      <c r="P227" s="7"/>
      <c r="Q227" s="33"/>
      <c r="R227" s="153"/>
    </row>
    <row r="228">
      <c r="A228" s="14" t="s">
        <v>159</v>
      </c>
      <c r="B228" s="14">
        <v>4.0620743E7</v>
      </c>
      <c r="C228" s="14">
        <v>4.0626853E7</v>
      </c>
      <c r="D228" s="14" t="s">
        <v>69</v>
      </c>
      <c r="E228" s="14">
        <v>-6110.0</v>
      </c>
      <c r="F228" s="2" t="s">
        <v>1268</v>
      </c>
      <c r="G228" s="33" t="s">
        <v>732</v>
      </c>
      <c r="H228" s="33">
        <v>0.375</v>
      </c>
      <c r="I228" s="33">
        <v>15.0</v>
      </c>
      <c r="J228" s="33">
        <v>9.0</v>
      </c>
      <c r="K228" s="60">
        <f t="shared" si="1"/>
        <v>24</v>
      </c>
      <c r="L228" s="144" t="s">
        <v>920</v>
      </c>
      <c r="M228" s="14" t="s">
        <v>528</v>
      </c>
      <c r="P228" s="7"/>
      <c r="Q228" s="33"/>
      <c r="R228" s="153"/>
    </row>
    <row r="229">
      <c r="A229" s="14" t="s">
        <v>159</v>
      </c>
      <c r="B229" s="14">
        <v>4.0620804E7</v>
      </c>
      <c r="C229" s="14">
        <v>4.0633366E7</v>
      </c>
      <c r="D229" s="14" t="s">
        <v>69</v>
      </c>
      <c r="E229" s="14">
        <v>-12562.0</v>
      </c>
      <c r="F229" s="2" t="s">
        <v>1269</v>
      </c>
      <c r="G229" s="33" t="s">
        <v>732</v>
      </c>
      <c r="H229" s="33">
        <v>0.261</v>
      </c>
      <c r="I229" s="33">
        <v>17.0</v>
      </c>
      <c r="J229" s="33">
        <v>6.0</v>
      </c>
      <c r="K229" s="60">
        <f t="shared" si="1"/>
        <v>23</v>
      </c>
      <c r="L229" s="144" t="s">
        <v>920</v>
      </c>
      <c r="M229" s="14" t="s">
        <v>528</v>
      </c>
      <c r="P229" s="7"/>
      <c r="Q229" s="33"/>
      <c r="R229" s="153"/>
    </row>
    <row r="230">
      <c r="A230" s="14" t="s">
        <v>159</v>
      </c>
      <c r="B230" s="14">
        <v>4.0634689E7</v>
      </c>
      <c r="C230" s="14">
        <v>4.0635028E7</v>
      </c>
      <c r="D230" s="14" t="s">
        <v>69</v>
      </c>
      <c r="E230" s="14">
        <v>-339.0</v>
      </c>
      <c r="F230" s="2" t="s">
        <v>1270</v>
      </c>
      <c r="G230" s="33" t="s">
        <v>732</v>
      </c>
      <c r="H230" s="33">
        <v>0.35</v>
      </c>
      <c r="I230" s="33">
        <v>13.0</v>
      </c>
      <c r="J230" s="33">
        <v>7.0</v>
      </c>
      <c r="K230" s="60">
        <f t="shared" si="1"/>
        <v>20</v>
      </c>
      <c r="L230" s="144" t="s">
        <v>920</v>
      </c>
      <c r="M230" s="14" t="s">
        <v>528</v>
      </c>
      <c r="P230" s="7"/>
      <c r="Q230" s="33"/>
      <c r="R230" s="153"/>
    </row>
    <row r="231">
      <c r="A231" s="14" t="s">
        <v>159</v>
      </c>
      <c r="B231" s="14">
        <v>4.0635659E7</v>
      </c>
      <c r="C231" s="14">
        <v>4.0640411E7</v>
      </c>
      <c r="D231" s="14" t="s">
        <v>69</v>
      </c>
      <c r="E231" s="14">
        <v>-4752.0</v>
      </c>
      <c r="F231" s="2" t="s">
        <v>1271</v>
      </c>
      <c r="G231" s="33" t="s">
        <v>732</v>
      </c>
      <c r="H231" s="33">
        <v>0.3</v>
      </c>
      <c r="I231" s="33">
        <v>14.0</v>
      </c>
      <c r="J231" s="33">
        <v>6.0</v>
      </c>
      <c r="K231" s="60">
        <f t="shared" si="1"/>
        <v>20</v>
      </c>
      <c r="L231" s="144" t="s">
        <v>920</v>
      </c>
      <c r="M231" s="14" t="s">
        <v>528</v>
      </c>
      <c r="P231" s="7"/>
      <c r="Q231" s="33"/>
      <c r="R231" s="153"/>
    </row>
    <row r="232">
      <c r="A232" s="14" t="s">
        <v>159</v>
      </c>
      <c r="B232" s="14">
        <v>4.0640591E7</v>
      </c>
      <c r="C232" s="14">
        <v>4.064297E7</v>
      </c>
      <c r="D232" s="14" t="s">
        <v>69</v>
      </c>
      <c r="E232" s="14">
        <v>-2379.0</v>
      </c>
      <c r="F232" s="2" t="s">
        <v>1272</v>
      </c>
      <c r="G232" s="33" t="s">
        <v>732</v>
      </c>
      <c r="H232" s="33">
        <v>0.333</v>
      </c>
      <c r="I232" s="33">
        <v>14.0</v>
      </c>
      <c r="J232" s="33">
        <v>7.0</v>
      </c>
      <c r="K232" s="60">
        <f t="shared" si="1"/>
        <v>21</v>
      </c>
      <c r="L232" s="144" t="s">
        <v>920</v>
      </c>
      <c r="M232" s="14" t="s">
        <v>528</v>
      </c>
      <c r="P232" s="7"/>
      <c r="Q232" s="33"/>
      <c r="R232" s="153"/>
    </row>
    <row r="233">
      <c r="A233" s="14" t="s">
        <v>159</v>
      </c>
      <c r="B233" s="14">
        <v>4.0650008E7</v>
      </c>
      <c r="C233" s="14">
        <v>4.0652387E7</v>
      </c>
      <c r="D233" s="14" t="s">
        <v>69</v>
      </c>
      <c r="E233" s="14">
        <v>-2379.0</v>
      </c>
      <c r="F233" s="2" t="s">
        <v>1273</v>
      </c>
      <c r="G233" s="33" t="s">
        <v>732</v>
      </c>
      <c r="H233" s="33">
        <v>0.65</v>
      </c>
      <c r="I233" s="33">
        <v>7.0</v>
      </c>
      <c r="J233" s="33">
        <v>13.0</v>
      </c>
      <c r="K233" s="60">
        <f t="shared" si="1"/>
        <v>20</v>
      </c>
      <c r="L233" s="144" t="s">
        <v>920</v>
      </c>
      <c r="M233" s="14" t="s">
        <v>528</v>
      </c>
      <c r="P233" s="7"/>
      <c r="Q233" s="33"/>
      <c r="R233" s="153"/>
    </row>
    <row r="234">
      <c r="A234" s="14" t="s">
        <v>159</v>
      </c>
      <c r="B234" s="14">
        <v>4.065323E7</v>
      </c>
      <c r="C234" s="14">
        <v>4.0657979E7</v>
      </c>
      <c r="D234" s="14" t="s">
        <v>69</v>
      </c>
      <c r="E234" s="14">
        <v>-4749.0</v>
      </c>
      <c r="F234" s="2" t="s">
        <v>1274</v>
      </c>
      <c r="G234" s="33" t="s">
        <v>732</v>
      </c>
      <c r="H234" s="33">
        <v>0.4</v>
      </c>
      <c r="I234" s="33">
        <v>12.0</v>
      </c>
      <c r="J234" s="33">
        <v>8.0</v>
      </c>
      <c r="K234" s="60">
        <f t="shared" si="1"/>
        <v>20</v>
      </c>
      <c r="L234" s="144" t="s">
        <v>920</v>
      </c>
      <c r="M234" s="14" t="s">
        <v>528</v>
      </c>
      <c r="P234" s="7"/>
      <c r="Q234" s="33"/>
      <c r="R234" s="153"/>
    </row>
    <row r="235">
      <c r="A235" s="14" t="s">
        <v>159</v>
      </c>
      <c r="B235" s="14">
        <v>4.0653728E7</v>
      </c>
      <c r="C235" s="14">
        <v>4.065392E7</v>
      </c>
      <c r="D235" s="14" t="s">
        <v>69</v>
      </c>
      <c r="E235" s="14">
        <v>-192.0</v>
      </c>
      <c r="F235" s="2" t="s">
        <v>1275</v>
      </c>
      <c r="G235" s="33" t="s">
        <v>732</v>
      </c>
      <c r="H235" s="33">
        <v>0.4</v>
      </c>
      <c r="I235" s="33">
        <v>12.0</v>
      </c>
      <c r="J235" s="33">
        <v>8.0</v>
      </c>
      <c r="K235" s="60">
        <f t="shared" si="1"/>
        <v>20</v>
      </c>
      <c r="L235" s="144" t="s">
        <v>920</v>
      </c>
      <c r="M235" s="14" t="s">
        <v>528</v>
      </c>
      <c r="P235" s="7"/>
      <c r="Q235" s="33"/>
      <c r="R235" s="153"/>
    </row>
    <row r="236">
      <c r="A236" s="14" t="s">
        <v>159</v>
      </c>
      <c r="B236" s="14">
        <v>4.0658101E7</v>
      </c>
      <c r="C236" s="14">
        <v>4.065844E7</v>
      </c>
      <c r="D236" s="14" t="s">
        <v>69</v>
      </c>
      <c r="E236" s="14">
        <v>-339.0</v>
      </c>
      <c r="F236" s="2" t="s">
        <v>1276</v>
      </c>
      <c r="G236" s="33" t="s">
        <v>732</v>
      </c>
      <c r="H236" s="33">
        <v>0.45</v>
      </c>
      <c r="I236" s="33">
        <v>11.0</v>
      </c>
      <c r="J236" s="33">
        <v>9.0</v>
      </c>
      <c r="K236" s="60">
        <f t="shared" si="1"/>
        <v>20</v>
      </c>
      <c r="L236" s="144" t="s">
        <v>920</v>
      </c>
      <c r="M236" s="14" t="s">
        <v>528</v>
      </c>
      <c r="P236" s="7"/>
      <c r="Q236" s="33"/>
      <c r="R236" s="153"/>
    </row>
    <row r="237">
      <c r="A237" s="14" t="s">
        <v>159</v>
      </c>
      <c r="B237" s="14">
        <v>4.0659905E7</v>
      </c>
      <c r="C237" s="14">
        <v>4.0660244E7</v>
      </c>
      <c r="D237" s="14" t="s">
        <v>69</v>
      </c>
      <c r="E237" s="14">
        <v>-339.0</v>
      </c>
      <c r="F237" s="2" t="s">
        <v>1277</v>
      </c>
      <c r="G237" s="33" t="s">
        <v>732</v>
      </c>
      <c r="H237" s="33">
        <v>0.652</v>
      </c>
      <c r="I237" s="33">
        <v>8.0</v>
      </c>
      <c r="J237" s="33">
        <v>15.0</v>
      </c>
      <c r="K237" s="60">
        <f t="shared" si="1"/>
        <v>23</v>
      </c>
      <c r="L237" s="144" t="s">
        <v>920</v>
      </c>
      <c r="M237" s="14" t="s">
        <v>528</v>
      </c>
      <c r="P237" s="7"/>
      <c r="Q237" s="33"/>
      <c r="R237" s="153"/>
    </row>
    <row r="238">
      <c r="A238" s="14" t="s">
        <v>159</v>
      </c>
      <c r="B238" s="14">
        <v>4.0661874E7</v>
      </c>
      <c r="C238" s="14">
        <v>4.0662212E7</v>
      </c>
      <c r="D238" s="14" t="s">
        <v>69</v>
      </c>
      <c r="E238" s="14">
        <v>-338.0</v>
      </c>
      <c r="F238" s="2" t="s">
        <v>1278</v>
      </c>
      <c r="G238" s="33" t="s">
        <v>732</v>
      </c>
      <c r="H238" s="33">
        <v>0.615</v>
      </c>
      <c r="I238" s="33">
        <v>10.0</v>
      </c>
      <c r="J238" s="33">
        <v>16.0</v>
      </c>
      <c r="K238" s="60">
        <f t="shared" si="1"/>
        <v>26</v>
      </c>
      <c r="L238" s="144" t="s">
        <v>920</v>
      </c>
      <c r="M238" s="14" t="s">
        <v>528</v>
      </c>
      <c r="P238" s="7"/>
      <c r="Q238" s="33"/>
      <c r="R238" s="153"/>
    </row>
    <row r="239">
      <c r="A239" s="14" t="s">
        <v>159</v>
      </c>
      <c r="B239" s="14">
        <v>4.0663062E7</v>
      </c>
      <c r="C239" s="14">
        <v>4.06634E7</v>
      </c>
      <c r="D239" s="14" t="s">
        <v>69</v>
      </c>
      <c r="E239" s="14">
        <v>-338.0</v>
      </c>
      <c r="F239" s="2" t="s">
        <v>1279</v>
      </c>
      <c r="G239" s="33" t="s">
        <v>732</v>
      </c>
      <c r="H239" s="33">
        <v>0.72</v>
      </c>
      <c r="I239" s="33">
        <v>7.0</v>
      </c>
      <c r="J239" s="33">
        <v>18.0</v>
      </c>
      <c r="K239" s="60">
        <f t="shared" si="1"/>
        <v>25</v>
      </c>
      <c r="L239" s="144" t="s">
        <v>920</v>
      </c>
      <c r="M239" s="14" t="s">
        <v>528</v>
      </c>
      <c r="P239" s="7"/>
      <c r="Q239" s="33"/>
      <c r="R239" s="153"/>
    </row>
    <row r="240">
      <c r="A240" s="14" t="s">
        <v>159</v>
      </c>
      <c r="B240" s="14">
        <v>4.0664589E7</v>
      </c>
      <c r="C240" s="14">
        <v>4.0664927E7</v>
      </c>
      <c r="D240" s="14" t="s">
        <v>69</v>
      </c>
      <c r="E240" s="14">
        <v>-338.0</v>
      </c>
      <c r="F240" s="2" t="s">
        <v>1280</v>
      </c>
      <c r="G240" s="33" t="s">
        <v>732</v>
      </c>
      <c r="H240" s="33">
        <v>0.773</v>
      </c>
      <c r="I240" s="33">
        <v>5.0</v>
      </c>
      <c r="J240" s="33">
        <v>17.0</v>
      </c>
      <c r="K240" s="60">
        <f t="shared" si="1"/>
        <v>22</v>
      </c>
      <c r="L240" s="144" t="s">
        <v>920</v>
      </c>
      <c r="M240" s="14" t="s">
        <v>528</v>
      </c>
      <c r="P240" s="7"/>
      <c r="Q240" s="33"/>
      <c r="R240" s="153"/>
    </row>
    <row r="241">
      <c r="A241" s="14" t="s">
        <v>159</v>
      </c>
      <c r="B241" s="14">
        <v>4.0666879E7</v>
      </c>
      <c r="C241" s="14">
        <v>4.0667219E7</v>
      </c>
      <c r="D241" s="14" t="s">
        <v>69</v>
      </c>
      <c r="E241" s="14">
        <v>-340.0</v>
      </c>
      <c r="F241" s="2" t="s">
        <v>1281</v>
      </c>
      <c r="G241" s="33" t="s">
        <v>732</v>
      </c>
      <c r="H241" s="33">
        <v>0.75</v>
      </c>
      <c r="I241" s="33">
        <v>5.0</v>
      </c>
      <c r="J241" s="33">
        <v>15.0</v>
      </c>
      <c r="K241" s="60">
        <f t="shared" si="1"/>
        <v>20</v>
      </c>
      <c r="L241" s="144" t="s">
        <v>920</v>
      </c>
      <c r="M241" s="14" t="s">
        <v>528</v>
      </c>
      <c r="P241" s="7"/>
      <c r="Q241" s="33"/>
      <c r="R241" s="153"/>
    </row>
    <row r="242">
      <c r="A242" s="14" t="s">
        <v>159</v>
      </c>
      <c r="B242" s="14">
        <v>4.0668219E7</v>
      </c>
      <c r="C242" s="14">
        <v>4.0669577E7</v>
      </c>
      <c r="D242" s="14" t="s">
        <v>69</v>
      </c>
      <c r="E242" s="14">
        <v>-1358.0</v>
      </c>
      <c r="F242" s="2" t="s">
        <v>1282</v>
      </c>
      <c r="G242" s="33" t="s">
        <v>732</v>
      </c>
      <c r="H242" s="33">
        <v>0.333</v>
      </c>
      <c r="I242" s="33">
        <v>12.0</v>
      </c>
      <c r="J242" s="33">
        <v>6.0</v>
      </c>
      <c r="K242" s="60">
        <f t="shared" si="1"/>
        <v>18</v>
      </c>
      <c r="L242" s="144" t="s">
        <v>920</v>
      </c>
      <c r="M242" s="14" t="s">
        <v>528</v>
      </c>
      <c r="P242" s="7"/>
      <c r="Q242" s="33"/>
      <c r="R242" s="153"/>
    </row>
    <row r="243">
      <c r="A243" s="14" t="s">
        <v>159</v>
      </c>
      <c r="B243" s="14">
        <v>4.0668324E7</v>
      </c>
      <c r="C243" s="14">
        <v>4.0668662E7</v>
      </c>
      <c r="D243" s="14" t="s">
        <v>69</v>
      </c>
      <c r="E243" s="14">
        <v>-338.0</v>
      </c>
      <c r="F243" s="2" t="s">
        <v>1283</v>
      </c>
      <c r="G243" s="33" t="s">
        <v>732</v>
      </c>
      <c r="H243" s="33">
        <v>0.474</v>
      </c>
      <c r="I243" s="33">
        <v>10.0</v>
      </c>
      <c r="J243" s="33">
        <v>9.0</v>
      </c>
      <c r="K243" s="60">
        <f t="shared" si="1"/>
        <v>19</v>
      </c>
      <c r="L243" s="144" t="s">
        <v>920</v>
      </c>
      <c r="M243" s="14" t="s">
        <v>528</v>
      </c>
      <c r="P243" s="7"/>
      <c r="Q243" s="33"/>
      <c r="R243" s="153"/>
    </row>
    <row r="244">
      <c r="A244" s="14" t="s">
        <v>159</v>
      </c>
      <c r="B244" s="14">
        <v>4.0671779E7</v>
      </c>
      <c r="C244" s="14">
        <v>4.0676023E7</v>
      </c>
      <c r="D244" s="14" t="s">
        <v>69</v>
      </c>
      <c r="E244" s="14">
        <v>-4244.0</v>
      </c>
      <c r="F244" s="2" t="s">
        <v>1284</v>
      </c>
      <c r="G244" s="33" t="s">
        <v>732</v>
      </c>
      <c r="H244" s="33">
        <v>0.429</v>
      </c>
      <c r="I244" s="33">
        <v>8.0</v>
      </c>
      <c r="J244" s="33">
        <v>6.0</v>
      </c>
      <c r="K244" s="60">
        <f t="shared" si="1"/>
        <v>14</v>
      </c>
      <c r="L244" s="144" t="s">
        <v>920</v>
      </c>
      <c r="M244" s="14" t="s">
        <v>528</v>
      </c>
      <c r="P244" s="7"/>
      <c r="Q244" s="33"/>
      <c r="R244" s="153"/>
    </row>
    <row r="245">
      <c r="A245" s="14" t="s">
        <v>159</v>
      </c>
      <c r="B245" s="14">
        <v>4.0671819E7</v>
      </c>
      <c r="C245" s="14">
        <v>4.0672667E7</v>
      </c>
      <c r="D245" s="14" t="s">
        <v>69</v>
      </c>
      <c r="E245" s="14">
        <v>-848.0</v>
      </c>
      <c r="F245" s="2" t="s">
        <v>1285</v>
      </c>
      <c r="G245" s="33" t="s">
        <v>732</v>
      </c>
      <c r="H245" s="33">
        <v>0.429</v>
      </c>
      <c r="I245" s="33">
        <v>8.0</v>
      </c>
      <c r="J245" s="33">
        <v>6.0</v>
      </c>
      <c r="K245" s="60">
        <f t="shared" si="1"/>
        <v>14</v>
      </c>
      <c r="L245" s="144" t="s">
        <v>920</v>
      </c>
      <c r="M245" s="14" t="s">
        <v>528</v>
      </c>
      <c r="P245" s="7"/>
      <c r="Q245" s="33"/>
      <c r="R245" s="153"/>
    </row>
    <row r="246">
      <c r="A246" s="14" t="s">
        <v>159</v>
      </c>
      <c r="B246" s="14">
        <v>4.068045E7</v>
      </c>
      <c r="C246" s="14">
        <v>4.0680789E7</v>
      </c>
      <c r="D246" s="14" t="s">
        <v>69</v>
      </c>
      <c r="E246" s="14">
        <v>-339.0</v>
      </c>
      <c r="F246" s="2" t="s">
        <v>1286</v>
      </c>
      <c r="G246" s="33" t="s">
        <v>732</v>
      </c>
      <c r="H246" s="33">
        <v>0.75</v>
      </c>
      <c r="I246" s="33">
        <v>4.0</v>
      </c>
      <c r="J246" s="33">
        <v>12.0</v>
      </c>
      <c r="K246" s="60">
        <f t="shared" si="1"/>
        <v>16</v>
      </c>
      <c r="L246" s="144" t="s">
        <v>920</v>
      </c>
      <c r="M246" s="14" t="s">
        <v>528</v>
      </c>
      <c r="P246" s="7"/>
      <c r="Q246" s="33"/>
      <c r="R246" s="153"/>
    </row>
    <row r="247">
      <c r="A247" s="14" t="s">
        <v>159</v>
      </c>
      <c r="B247" s="14">
        <v>4.0681568E7</v>
      </c>
      <c r="C247" s="14">
        <v>4.0681908E7</v>
      </c>
      <c r="D247" s="14" t="s">
        <v>69</v>
      </c>
      <c r="E247" s="14">
        <v>-340.0</v>
      </c>
      <c r="F247" s="2" t="s">
        <v>1287</v>
      </c>
      <c r="G247" s="159">
        <v>45292.0</v>
      </c>
      <c r="H247" s="33">
        <v>0.867</v>
      </c>
      <c r="I247" s="33">
        <v>2.0</v>
      </c>
      <c r="J247" s="33">
        <v>13.0</v>
      </c>
      <c r="K247" s="60">
        <f t="shared" si="1"/>
        <v>15</v>
      </c>
      <c r="L247" s="144" t="s">
        <v>920</v>
      </c>
      <c r="M247" s="14" t="s">
        <v>528</v>
      </c>
      <c r="P247" s="7"/>
      <c r="Q247" s="33"/>
      <c r="R247" s="153"/>
    </row>
    <row r="248">
      <c r="A248" s="14" t="s">
        <v>159</v>
      </c>
      <c r="B248" s="14">
        <v>4.0682926E7</v>
      </c>
      <c r="C248" s="14">
        <v>4.0683264E7</v>
      </c>
      <c r="D248" s="14" t="s">
        <v>69</v>
      </c>
      <c r="E248" s="14">
        <v>-338.0</v>
      </c>
      <c r="F248" s="2" t="s">
        <v>1288</v>
      </c>
      <c r="G248" s="159">
        <v>45292.0</v>
      </c>
      <c r="H248" s="33">
        <v>0.833</v>
      </c>
      <c r="I248" s="33">
        <v>2.0</v>
      </c>
      <c r="J248" s="33">
        <v>10.0</v>
      </c>
      <c r="K248" s="60">
        <f t="shared" si="1"/>
        <v>12</v>
      </c>
      <c r="L248" s="144" t="s">
        <v>920</v>
      </c>
      <c r="M248" s="14" t="s">
        <v>528</v>
      </c>
      <c r="P248" s="7"/>
      <c r="Q248" s="33"/>
      <c r="R248" s="153"/>
    </row>
    <row r="249">
      <c r="A249" s="14" t="s">
        <v>172</v>
      </c>
      <c r="B249" s="14">
        <v>1.782375E7</v>
      </c>
      <c r="C249" s="14">
        <v>1.7860168E7</v>
      </c>
      <c r="D249" s="14" t="s">
        <v>69</v>
      </c>
      <c r="E249" s="14">
        <v>-36418.0</v>
      </c>
      <c r="F249" s="2" t="s">
        <v>1289</v>
      </c>
      <c r="G249" s="33" t="s">
        <v>732</v>
      </c>
      <c r="H249" s="33">
        <v>0.342</v>
      </c>
      <c r="I249" s="33">
        <v>25.0</v>
      </c>
      <c r="J249" s="33">
        <v>13.0</v>
      </c>
      <c r="K249" s="60">
        <f t="shared" si="1"/>
        <v>38</v>
      </c>
      <c r="L249" s="144" t="s">
        <v>920</v>
      </c>
      <c r="M249" s="14" t="s">
        <v>528</v>
      </c>
      <c r="P249" s="7"/>
      <c r="Q249" s="33"/>
      <c r="R249" s="153"/>
    </row>
    <row r="250">
      <c r="A250" s="14" t="s">
        <v>172</v>
      </c>
      <c r="B250" s="14">
        <v>5.4369677E7</v>
      </c>
      <c r="C250" s="14">
        <v>5.4369849E7</v>
      </c>
      <c r="D250" s="14" t="s">
        <v>69</v>
      </c>
      <c r="E250" s="14">
        <v>-172.0</v>
      </c>
      <c r="F250" s="2" t="s">
        <v>1290</v>
      </c>
      <c r="G250" s="33" t="s">
        <v>732</v>
      </c>
      <c r="H250" s="33">
        <v>0.364</v>
      </c>
      <c r="I250" s="33">
        <v>7.0</v>
      </c>
      <c r="J250" s="33">
        <v>4.0</v>
      </c>
      <c r="K250" s="60">
        <f t="shared" si="1"/>
        <v>11</v>
      </c>
      <c r="L250" s="144" t="s">
        <v>920</v>
      </c>
      <c r="M250" s="14" t="s">
        <v>528</v>
      </c>
      <c r="P250" s="7"/>
      <c r="Q250" s="33"/>
      <c r="R250" s="153"/>
    </row>
    <row r="251">
      <c r="A251" s="14" t="s">
        <v>175</v>
      </c>
      <c r="B251" s="14">
        <v>1085214.0</v>
      </c>
      <c r="C251" s="14">
        <v>1085316.0</v>
      </c>
      <c r="D251" s="14" t="s">
        <v>69</v>
      </c>
      <c r="E251" s="14">
        <v>-102.0</v>
      </c>
      <c r="F251" s="2" t="s">
        <v>1291</v>
      </c>
      <c r="G251" s="33" t="s">
        <v>732</v>
      </c>
      <c r="H251" s="33">
        <v>0.352</v>
      </c>
      <c r="I251" s="33">
        <v>35.0</v>
      </c>
      <c r="J251" s="33">
        <v>19.0</v>
      </c>
      <c r="K251" s="60">
        <f t="shared" si="1"/>
        <v>54</v>
      </c>
      <c r="L251" s="144" t="s">
        <v>920</v>
      </c>
      <c r="M251" s="14" t="s">
        <v>528</v>
      </c>
      <c r="P251" s="7"/>
      <c r="Q251" s="33"/>
      <c r="R251" s="153"/>
    </row>
    <row r="252">
      <c r="A252" s="14" t="s">
        <v>175</v>
      </c>
      <c r="B252" s="14">
        <v>3.4806548E7</v>
      </c>
      <c r="C252" s="14">
        <v>3.4806548E7</v>
      </c>
      <c r="D252" s="14" t="s">
        <v>68</v>
      </c>
      <c r="E252" s="14">
        <v>508.0</v>
      </c>
      <c r="F252" s="2" t="s">
        <v>1292</v>
      </c>
      <c r="G252" s="33" t="s">
        <v>732</v>
      </c>
      <c r="H252" s="33">
        <v>0.308</v>
      </c>
      <c r="I252" s="33">
        <v>9.0</v>
      </c>
      <c r="J252" s="33">
        <v>4.0</v>
      </c>
      <c r="K252" s="60">
        <f t="shared" si="1"/>
        <v>13</v>
      </c>
      <c r="L252" s="144" t="s">
        <v>920</v>
      </c>
      <c r="M252" s="14" t="s">
        <v>528</v>
      </c>
      <c r="P252" s="7"/>
      <c r="Q252" s="33"/>
      <c r="R252" s="153"/>
    </row>
    <row r="253">
      <c r="A253" s="14" t="s">
        <v>175</v>
      </c>
      <c r="B253" s="14">
        <v>3.4807628E7</v>
      </c>
      <c r="C253" s="14">
        <v>3.4807628E7</v>
      </c>
      <c r="D253" s="14" t="s">
        <v>68</v>
      </c>
      <c r="E253" s="14">
        <v>341.0</v>
      </c>
      <c r="F253" s="2" t="s">
        <v>1293</v>
      </c>
      <c r="G253" s="33" t="s">
        <v>732</v>
      </c>
      <c r="H253" s="33">
        <v>0.267</v>
      </c>
      <c r="I253" s="33">
        <v>11.0</v>
      </c>
      <c r="J253" s="33">
        <v>4.0</v>
      </c>
      <c r="K253" s="60">
        <f t="shared" si="1"/>
        <v>15</v>
      </c>
      <c r="L253" s="144" t="s">
        <v>920</v>
      </c>
      <c r="M253" s="14" t="s">
        <v>528</v>
      </c>
      <c r="P253" s="7"/>
      <c r="Q253" s="33"/>
      <c r="R253" s="153"/>
    </row>
    <row r="254">
      <c r="A254" s="14" t="s">
        <v>175</v>
      </c>
      <c r="B254" s="14">
        <v>3.4831802E7</v>
      </c>
      <c r="C254" s="14">
        <v>3.4832191E7</v>
      </c>
      <c r="D254" s="14" t="s">
        <v>69</v>
      </c>
      <c r="E254" s="14">
        <v>-389.0</v>
      </c>
      <c r="F254" s="2" t="s">
        <v>1294</v>
      </c>
      <c r="G254" s="159">
        <v>45292.0</v>
      </c>
      <c r="H254" s="33">
        <v>0.909</v>
      </c>
      <c r="I254" s="33">
        <v>1.0</v>
      </c>
      <c r="J254" s="33">
        <v>10.0</v>
      </c>
      <c r="K254" s="60">
        <f t="shared" si="1"/>
        <v>11</v>
      </c>
      <c r="L254" s="144" t="s">
        <v>920</v>
      </c>
      <c r="M254" s="14" t="s">
        <v>528</v>
      </c>
      <c r="P254" s="7"/>
      <c r="Q254" s="33"/>
      <c r="R254" s="153"/>
    </row>
    <row r="255">
      <c r="A255" s="14" t="s">
        <v>175</v>
      </c>
      <c r="B255" s="14">
        <v>3.7333465E7</v>
      </c>
      <c r="C255" s="14">
        <v>3.7334513E7</v>
      </c>
      <c r="D255" s="14" t="s">
        <v>69</v>
      </c>
      <c r="E255" s="14">
        <v>-1048.0</v>
      </c>
      <c r="F255" s="2" t="s">
        <v>1295</v>
      </c>
      <c r="G255" s="33" t="s">
        <v>732</v>
      </c>
      <c r="H255" s="33">
        <v>0.231</v>
      </c>
      <c r="I255" s="33">
        <v>40.0</v>
      </c>
      <c r="J255" s="33">
        <v>12.0</v>
      </c>
      <c r="K255" s="60">
        <f t="shared" si="1"/>
        <v>52</v>
      </c>
      <c r="L255" s="144" t="s">
        <v>920</v>
      </c>
      <c r="M255" s="14" t="s">
        <v>528</v>
      </c>
      <c r="P255" s="7"/>
      <c r="Q255" s="33"/>
      <c r="R255" s="153"/>
    </row>
    <row r="256">
      <c r="A256" s="14" t="s">
        <v>175</v>
      </c>
      <c r="B256" s="14">
        <v>1.3230496E8</v>
      </c>
      <c r="C256" s="14">
        <v>1.32305184E8</v>
      </c>
      <c r="D256" s="14" t="s">
        <v>69</v>
      </c>
      <c r="E256" s="14">
        <v>-224.0</v>
      </c>
      <c r="F256" s="2" t="s">
        <v>1296</v>
      </c>
      <c r="G256" s="159">
        <v>45292.0</v>
      </c>
      <c r="H256" s="33">
        <v>1.0</v>
      </c>
      <c r="I256" s="33">
        <v>0.0</v>
      </c>
      <c r="J256" s="33">
        <v>61.0</v>
      </c>
      <c r="K256" s="60">
        <f t="shared" si="1"/>
        <v>61</v>
      </c>
      <c r="L256" s="144" t="s">
        <v>920</v>
      </c>
      <c r="M256" s="14" t="s">
        <v>528</v>
      </c>
      <c r="P256" s="7"/>
      <c r="Q256" s="33"/>
      <c r="R256" s="153"/>
    </row>
    <row r="257">
      <c r="A257" s="14" t="s">
        <v>429</v>
      </c>
      <c r="B257" s="14">
        <v>1.765783E7</v>
      </c>
      <c r="C257" s="14">
        <v>1.7659019E7</v>
      </c>
      <c r="D257" s="14" t="s">
        <v>69</v>
      </c>
      <c r="E257" s="14">
        <v>-1189.0</v>
      </c>
      <c r="F257" s="2" t="s">
        <v>1297</v>
      </c>
      <c r="G257" s="33" t="s">
        <v>732</v>
      </c>
      <c r="H257" s="33">
        <v>0.476</v>
      </c>
      <c r="I257" s="33">
        <v>11.0</v>
      </c>
      <c r="J257" s="33">
        <v>10.0</v>
      </c>
      <c r="K257" s="60">
        <f t="shared" si="1"/>
        <v>21</v>
      </c>
      <c r="L257" s="144" t="s">
        <v>920</v>
      </c>
      <c r="M257" s="14" t="s">
        <v>528</v>
      </c>
      <c r="P257" s="7"/>
      <c r="Q257" s="33"/>
      <c r="R257" s="153"/>
    </row>
    <row r="258">
      <c r="A258" s="14" t="s">
        <v>429</v>
      </c>
      <c r="B258" s="14">
        <v>1.7700872E7</v>
      </c>
      <c r="C258" s="14">
        <v>1.7701636E7</v>
      </c>
      <c r="D258" s="14" t="s">
        <v>69</v>
      </c>
      <c r="E258" s="14">
        <v>-764.0</v>
      </c>
      <c r="F258" s="2" t="s">
        <v>1298</v>
      </c>
      <c r="G258" s="33" t="s">
        <v>732</v>
      </c>
      <c r="H258" s="33">
        <v>0.222</v>
      </c>
      <c r="I258" s="33">
        <v>14.0</v>
      </c>
      <c r="J258" s="33">
        <v>4.0</v>
      </c>
      <c r="K258" s="60">
        <f t="shared" si="1"/>
        <v>18</v>
      </c>
      <c r="L258" s="144" t="s">
        <v>920</v>
      </c>
      <c r="M258" s="14" t="s">
        <v>528</v>
      </c>
      <c r="P258" s="7"/>
      <c r="Q258" s="33"/>
      <c r="R258" s="153"/>
    </row>
    <row r="259">
      <c r="A259" s="14" t="s">
        <v>429</v>
      </c>
      <c r="B259" s="14">
        <v>1.7722899E7</v>
      </c>
      <c r="C259" s="14">
        <v>1.7723918E7</v>
      </c>
      <c r="D259" s="14" t="s">
        <v>69</v>
      </c>
      <c r="E259" s="14">
        <v>-1019.0</v>
      </c>
      <c r="F259" s="2" t="s">
        <v>1299</v>
      </c>
      <c r="G259" s="33" t="s">
        <v>732</v>
      </c>
      <c r="H259" s="33">
        <v>0.241</v>
      </c>
      <c r="I259" s="33">
        <v>22.0</v>
      </c>
      <c r="J259" s="33">
        <v>7.0</v>
      </c>
      <c r="K259" s="60">
        <f t="shared" si="1"/>
        <v>29</v>
      </c>
      <c r="L259" s="144" t="s">
        <v>920</v>
      </c>
      <c r="M259" s="14" t="s">
        <v>528</v>
      </c>
      <c r="P259" s="7"/>
      <c r="Q259" s="33"/>
      <c r="R259" s="153"/>
    </row>
    <row r="260">
      <c r="A260" s="14" t="s">
        <v>429</v>
      </c>
      <c r="B260" s="14">
        <v>1.7865782E7</v>
      </c>
      <c r="C260" s="14">
        <v>1.7866972E7</v>
      </c>
      <c r="D260" s="14" t="s">
        <v>69</v>
      </c>
      <c r="E260" s="14">
        <v>-1190.0</v>
      </c>
      <c r="F260" s="2" t="s">
        <v>1300</v>
      </c>
      <c r="G260" s="33" t="s">
        <v>732</v>
      </c>
      <c r="H260" s="33">
        <v>0.24</v>
      </c>
      <c r="I260" s="33">
        <v>19.0</v>
      </c>
      <c r="J260" s="33">
        <v>6.0</v>
      </c>
      <c r="K260" s="60">
        <f t="shared" si="1"/>
        <v>25</v>
      </c>
      <c r="L260" s="144" t="s">
        <v>920</v>
      </c>
      <c r="M260" s="14" t="s">
        <v>528</v>
      </c>
      <c r="P260" s="7"/>
      <c r="Q260" s="33"/>
      <c r="R260" s="153"/>
    </row>
    <row r="261">
      <c r="A261" s="14" t="s">
        <v>429</v>
      </c>
      <c r="B261" s="14">
        <v>1.7913081E7</v>
      </c>
      <c r="C261" s="14">
        <v>1.7914772E7</v>
      </c>
      <c r="D261" s="14" t="s">
        <v>69</v>
      </c>
      <c r="E261" s="14">
        <v>-1691.0</v>
      </c>
      <c r="F261" s="2" t="s">
        <v>1301</v>
      </c>
      <c r="G261" s="33" t="s">
        <v>732</v>
      </c>
      <c r="H261" s="33">
        <v>0.429</v>
      </c>
      <c r="I261" s="33">
        <v>8.0</v>
      </c>
      <c r="J261" s="33">
        <v>6.0</v>
      </c>
      <c r="K261" s="60">
        <f t="shared" si="1"/>
        <v>14</v>
      </c>
      <c r="L261" s="144" t="s">
        <v>920</v>
      </c>
      <c r="M261" s="14" t="s">
        <v>528</v>
      </c>
      <c r="P261" s="7"/>
      <c r="Q261" s="33"/>
      <c r="R261" s="153"/>
    </row>
    <row r="262">
      <c r="A262" s="14" t="s">
        <v>429</v>
      </c>
      <c r="B262" s="14">
        <v>1.792655E7</v>
      </c>
      <c r="C262" s="14">
        <v>1.7927568E7</v>
      </c>
      <c r="D262" s="14" t="s">
        <v>69</v>
      </c>
      <c r="E262" s="14">
        <v>-1018.0</v>
      </c>
      <c r="F262" s="2" t="s">
        <v>1302</v>
      </c>
      <c r="G262" s="33" t="s">
        <v>732</v>
      </c>
      <c r="H262" s="33">
        <v>0.324</v>
      </c>
      <c r="I262" s="33">
        <v>23.0</v>
      </c>
      <c r="J262" s="33">
        <v>11.0</v>
      </c>
      <c r="K262" s="60">
        <f t="shared" si="1"/>
        <v>34</v>
      </c>
      <c r="L262" s="144" t="s">
        <v>920</v>
      </c>
      <c r="M262" s="14" t="s">
        <v>528</v>
      </c>
      <c r="P262" s="7"/>
      <c r="Q262" s="33"/>
      <c r="R262" s="153"/>
    </row>
    <row r="263">
      <c r="A263" s="14" t="s">
        <v>429</v>
      </c>
      <c r="B263" s="14">
        <v>1.7932236E7</v>
      </c>
      <c r="C263" s="14">
        <v>1.7932749E7</v>
      </c>
      <c r="D263" s="14" t="s">
        <v>69</v>
      </c>
      <c r="E263" s="14">
        <v>-513.0</v>
      </c>
      <c r="F263" s="2" t="s">
        <v>1303</v>
      </c>
      <c r="G263" s="33" t="s">
        <v>732</v>
      </c>
      <c r="H263" s="33">
        <v>0.333</v>
      </c>
      <c r="I263" s="33">
        <v>12.0</v>
      </c>
      <c r="J263" s="33">
        <v>6.0</v>
      </c>
      <c r="K263" s="60">
        <f t="shared" si="1"/>
        <v>18</v>
      </c>
      <c r="L263" s="144" t="s">
        <v>920</v>
      </c>
      <c r="M263" s="14" t="s">
        <v>528</v>
      </c>
      <c r="P263" s="7"/>
      <c r="Q263" s="33"/>
      <c r="R263" s="153"/>
    </row>
    <row r="264">
      <c r="A264" s="14" t="s">
        <v>429</v>
      </c>
      <c r="B264" s="14">
        <v>1.7942581E7</v>
      </c>
      <c r="C264" s="14">
        <v>1.7943771E7</v>
      </c>
      <c r="D264" s="14" t="s">
        <v>69</v>
      </c>
      <c r="E264" s="14">
        <v>-1190.0</v>
      </c>
      <c r="F264" s="2" t="s">
        <v>1304</v>
      </c>
      <c r="G264" s="33" t="s">
        <v>732</v>
      </c>
      <c r="H264" s="33">
        <v>0.462</v>
      </c>
      <c r="I264" s="33">
        <v>14.0</v>
      </c>
      <c r="J264" s="33">
        <v>12.0</v>
      </c>
      <c r="K264" s="60">
        <f t="shared" si="1"/>
        <v>26</v>
      </c>
      <c r="L264" s="144" t="s">
        <v>920</v>
      </c>
      <c r="M264" s="14" t="s">
        <v>528</v>
      </c>
      <c r="P264" s="7"/>
      <c r="Q264" s="33"/>
      <c r="R264" s="153"/>
    </row>
    <row r="265">
      <c r="A265" s="14" t="s">
        <v>429</v>
      </c>
      <c r="B265" s="14">
        <v>1.7981784E7</v>
      </c>
      <c r="C265" s="14">
        <v>1.7983308E7</v>
      </c>
      <c r="D265" s="14" t="s">
        <v>69</v>
      </c>
      <c r="E265" s="14">
        <v>-1524.0</v>
      </c>
      <c r="F265" s="2" t="s">
        <v>1305</v>
      </c>
      <c r="G265" s="33" t="s">
        <v>732</v>
      </c>
      <c r="H265" s="33">
        <v>0.429</v>
      </c>
      <c r="I265" s="33">
        <v>8.0</v>
      </c>
      <c r="J265" s="33">
        <v>6.0</v>
      </c>
      <c r="K265" s="60">
        <f t="shared" si="1"/>
        <v>14</v>
      </c>
      <c r="L265" s="144" t="s">
        <v>920</v>
      </c>
      <c r="M265" s="14" t="s">
        <v>528</v>
      </c>
      <c r="P265" s="7"/>
      <c r="Q265" s="33"/>
      <c r="R265" s="153"/>
    </row>
    <row r="266">
      <c r="A266" s="14" t="s">
        <v>429</v>
      </c>
      <c r="B266" s="14">
        <v>1.800098E7</v>
      </c>
      <c r="C266" s="14">
        <v>1.800217E7</v>
      </c>
      <c r="D266" s="14" t="s">
        <v>69</v>
      </c>
      <c r="E266" s="14">
        <v>-1190.0</v>
      </c>
      <c r="F266" s="2" t="s">
        <v>1306</v>
      </c>
      <c r="G266" s="33" t="s">
        <v>732</v>
      </c>
      <c r="H266" s="33">
        <v>0.242</v>
      </c>
      <c r="I266" s="33">
        <v>25.0</v>
      </c>
      <c r="J266" s="33">
        <v>8.0</v>
      </c>
      <c r="K266" s="60">
        <f t="shared" si="1"/>
        <v>33</v>
      </c>
      <c r="L266" s="144" t="s">
        <v>920</v>
      </c>
      <c r="M266" s="14" t="s">
        <v>528</v>
      </c>
      <c r="P266" s="7"/>
      <c r="Q266" s="33"/>
      <c r="R266" s="153"/>
    </row>
    <row r="267">
      <c r="A267" s="14" t="s">
        <v>429</v>
      </c>
      <c r="B267" s="14">
        <v>1.8008341E7</v>
      </c>
      <c r="C267" s="14">
        <v>1.8009532E7</v>
      </c>
      <c r="D267" s="14" t="s">
        <v>69</v>
      </c>
      <c r="E267" s="14">
        <v>-1191.0</v>
      </c>
      <c r="F267" s="2" t="s">
        <v>1307</v>
      </c>
      <c r="G267" s="33" t="s">
        <v>732</v>
      </c>
      <c r="H267" s="33">
        <v>0.294</v>
      </c>
      <c r="I267" s="33">
        <v>36.0</v>
      </c>
      <c r="J267" s="33">
        <v>15.0</v>
      </c>
      <c r="K267" s="60">
        <f t="shared" si="1"/>
        <v>51</v>
      </c>
      <c r="L267" s="144" t="s">
        <v>920</v>
      </c>
      <c r="M267" s="14" t="s">
        <v>528</v>
      </c>
      <c r="P267" s="7"/>
      <c r="Q267" s="33"/>
      <c r="R267" s="153"/>
    </row>
    <row r="268">
      <c r="A268" s="14" t="s">
        <v>429</v>
      </c>
      <c r="B268" s="14">
        <v>1.8029499E7</v>
      </c>
      <c r="C268" s="14">
        <v>1.8031027E7</v>
      </c>
      <c r="D268" s="14" t="s">
        <v>69</v>
      </c>
      <c r="E268" s="14">
        <v>-1528.0</v>
      </c>
      <c r="F268" s="2" t="s">
        <v>1308</v>
      </c>
      <c r="G268" s="33" t="s">
        <v>732</v>
      </c>
      <c r="H268" s="33">
        <v>0.286</v>
      </c>
      <c r="I268" s="33">
        <v>15.0</v>
      </c>
      <c r="J268" s="33">
        <v>6.0</v>
      </c>
      <c r="K268" s="60">
        <f t="shared" si="1"/>
        <v>21</v>
      </c>
      <c r="L268" s="144" t="s">
        <v>920</v>
      </c>
      <c r="M268" s="14" t="s">
        <v>528</v>
      </c>
      <c r="P268" s="7"/>
      <c r="Q268" s="33"/>
      <c r="R268" s="153"/>
    </row>
    <row r="269">
      <c r="A269" s="14" t="s">
        <v>429</v>
      </c>
      <c r="B269" s="14">
        <v>1.8038155E7</v>
      </c>
      <c r="C269" s="14">
        <v>1.8038495E7</v>
      </c>
      <c r="D269" s="14" t="s">
        <v>69</v>
      </c>
      <c r="E269" s="14">
        <v>-340.0</v>
      </c>
      <c r="F269" s="2" t="s">
        <v>1309</v>
      </c>
      <c r="G269" s="33" t="s">
        <v>732</v>
      </c>
      <c r="H269" s="33">
        <v>0.35</v>
      </c>
      <c r="I269" s="33">
        <v>13.0</v>
      </c>
      <c r="J269" s="33">
        <v>7.0</v>
      </c>
      <c r="K269" s="60">
        <f t="shared" si="1"/>
        <v>20</v>
      </c>
      <c r="L269" s="144" t="s">
        <v>920</v>
      </c>
      <c r="M269" s="14" t="s">
        <v>528</v>
      </c>
      <c r="P269" s="7"/>
      <c r="Q269" s="33"/>
      <c r="R269" s="153"/>
    </row>
    <row r="270">
      <c r="A270" s="14" t="s">
        <v>429</v>
      </c>
      <c r="B270" s="14">
        <v>1.803816E7</v>
      </c>
      <c r="C270" s="14">
        <v>1.803816E7</v>
      </c>
      <c r="D270" s="14" t="s">
        <v>68</v>
      </c>
      <c r="E270" s="14">
        <v>171.0</v>
      </c>
      <c r="F270" s="2" t="s">
        <v>1310</v>
      </c>
      <c r="G270" s="33" t="s">
        <v>732</v>
      </c>
      <c r="H270" s="33">
        <v>0.333</v>
      </c>
      <c r="I270" s="33">
        <v>14.0</v>
      </c>
      <c r="J270" s="33">
        <v>7.0</v>
      </c>
      <c r="K270" s="60">
        <f t="shared" si="1"/>
        <v>21</v>
      </c>
      <c r="L270" s="144" t="s">
        <v>920</v>
      </c>
      <c r="M270" s="14" t="s">
        <v>528</v>
      </c>
      <c r="P270" s="7"/>
      <c r="Q270" s="33"/>
      <c r="R270" s="153"/>
    </row>
    <row r="271">
      <c r="A271" s="14" t="s">
        <v>187</v>
      </c>
      <c r="B271" s="14">
        <v>7.8943934E7</v>
      </c>
      <c r="C271" s="14">
        <v>7.8944038E7</v>
      </c>
      <c r="D271" s="14" t="s">
        <v>69</v>
      </c>
      <c r="E271" s="14">
        <v>-104.0</v>
      </c>
      <c r="F271" s="2" t="s">
        <v>1311</v>
      </c>
      <c r="G271" s="33" t="s">
        <v>732</v>
      </c>
      <c r="H271" s="33">
        <v>0.4</v>
      </c>
      <c r="I271" s="33">
        <v>33.0</v>
      </c>
      <c r="J271" s="33">
        <v>22.0</v>
      </c>
      <c r="K271" s="60">
        <f t="shared" si="1"/>
        <v>55</v>
      </c>
      <c r="L271" s="144" t="s">
        <v>920</v>
      </c>
      <c r="M271" s="14" t="s">
        <v>528</v>
      </c>
      <c r="P271" s="7"/>
      <c r="Q271" s="33"/>
      <c r="R271" s="153"/>
    </row>
    <row r="272">
      <c r="A272" s="14" t="s">
        <v>197</v>
      </c>
      <c r="B272" s="14">
        <v>961620.0</v>
      </c>
      <c r="C272" s="14">
        <v>961850.0</v>
      </c>
      <c r="D272" s="14" t="s">
        <v>69</v>
      </c>
      <c r="E272" s="14">
        <v>-230.0</v>
      </c>
      <c r="F272" s="2" t="s">
        <v>1312</v>
      </c>
      <c r="G272" s="33" t="s">
        <v>732</v>
      </c>
      <c r="H272" s="33">
        <v>0.388</v>
      </c>
      <c r="I272" s="33">
        <v>30.0</v>
      </c>
      <c r="J272" s="33">
        <v>19.0</v>
      </c>
      <c r="K272" s="60">
        <f t="shared" si="1"/>
        <v>49</v>
      </c>
      <c r="L272" s="144" t="s">
        <v>920</v>
      </c>
      <c r="M272" s="14" t="s">
        <v>528</v>
      </c>
      <c r="P272" s="7"/>
      <c r="Q272" s="33"/>
      <c r="R272" s="153"/>
    </row>
    <row r="273">
      <c r="A273" s="14" t="s">
        <v>430</v>
      </c>
      <c r="B273" s="14">
        <v>2.2757109E7</v>
      </c>
      <c r="C273" s="14">
        <v>2.2757109E7</v>
      </c>
      <c r="D273" s="14" t="s">
        <v>68</v>
      </c>
      <c r="E273" s="14">
        <v>7132.0</v>
      </c>
      <c r="F273" s="2" t="s">
        <v>1313</v>
      </c>
      <c r="G273" s="33" t="s">
        <v>732</v>
      </c>
      <c r="H273" s="33">
        <v>0.286</v>
      </c>
      <c r="I273" s="33">
        <v>20.0</v>
      </c>
      <c r="J273" s="33">
        <v>8.0</v>
      </c>
      <c r="K273" s="60">
        <f t="shared" si="1"/>
        <v>28</v>
      </c>
      <c r="L273" s="144" t="s">
        <v>920</v>
      </c>
      <c r="M273" s="14" t="s">
        <v>528</v>
      </c>
      <c r="P273" s="7"/>
      <c r="Q273" s="33"/>
      <c r="R273" s="153"/>
    </row>
    <row r="274">
      <c r="A274" s="14" t="s">
        <v>202</v>
      </c>
      <c r="B274" s="14">
        <v>1.5498283E7</v>
      </c>
      <c r="C274" s="14">
        <v>1.5499983E7</v>
      </c>
      <c r="D274" s="14" t="s">
        <v>69</v>
      </c>
      <c r="E274" s="14">
        <v>-1700.0</v>
      </c>
      <c r="F274" s="2" t="s">
        <v>1314</v>
      </c>
      <c r="G274" s="33" t="s">
        <v>732</v>
      </c>
      <c r="H274" s="33">
        <v>0.414</v>
      </c>
      <c r="I274" s="33">
        <v>17.0</v>
      </c>
      <c r="J274" s="33">
        <v>12.0</v>
      </c>
      <c r="K274" s="60">
        <f t="shared" si="1"/>
        <v>29</v>
      </c>
      <c r="L274" s="144" t="s">
        <v>920</v>
      </c>
      <c r="M274" s="14" t="s">
        <v>528</v>
      </c>
      <c r="P274" s="7"/>
      <c r="Q274" s="33"/>
      <c r="R274" s="153"/>
    </row>
    <row r="275">
      <c r="A275" s="14" t="s">
        <v>202</v>
      </c>
      <c r="B275" s="14">
        <v>1.5502742E7</v>
      </c>
      <c r="C275" s="14">
        <v>1.5504442E7</v>
      </c>
      <c r="D275" s="14" t="s">
        <v>69</v>
      </c>
      <c r="E275" s="14">
        <v>-1700.0</v>
      </c>
      <c r="F275" s="2" t="s">
        <v>1315</v>
      </c>
      <c r="G275" s="33" t="s">
        <v>732</v>
      </c>
      <c r="H275" s="33">
        <v>0.52</v>
      </c>
      <c r="I275" s="33">
        <v>12.0</v>
      </c>
      <c r="J275" s="33">
        <v>13.0</v>
      </c>
      <c r="K275" s="60">
        <f t="shared" si="1"/>
        <v>25</v>
      </c>
      <c r="L275" s="144" t="s">
        <v>920</v>
      </c>
      <c r="M275" s="14" t="s">
        <v>528</v>
      </c>
      <c r="P275" s="7"/>
      <c r="Q275" s="33"/>
      <c r="R275" s="153"/>
    </row>
    <row r="276">
      <c r="A276" s="14" t="s">
        <v>202</v>
      </c>
      <c r="B276" s="14">
        <v>1.5512093E7</v>
      </c>
      <c r="C276" s="14">
        <v>1.5513795E7</v>
      </c>
      <c r="D276" s="14" t="s">
        <v>69</v>
      </c>
      <c r="E276" s="14">
        <v>-1702.0</v>
      </c>
      <c r="F276" s="2" t="s">
        <v>1316</v>
      </c>
      <c r="G276" s="33" t="s">
        <v>732</v>
      </c>
      <c r="H276" s="33">
        <v>0.485</v>
      </c>
      <c r="I276" s="33">
        <v>17.0</v>
      </c>
      <c r="J276" s="33">
        <v>16.0</v>
      </c>
      <c r="K276" s="60">
        <f t="shared" si="1"/>
        <v>33</v>
      </c>
      <c r="L276" s="144" t="s">
        <v>920</v>
      </c>
      <c r="M276" s="14" t="s">
        <v>528</v>
      </c>
      <c r="P276" s="7"/>
      <c r="Q276" s="33"/>
      <c r="R276" s="153"/>
    </row>
    <row r="277">
      <c r="A277" s="14" t="s">
        <v>202</v>
      </c>
      <c r="B277" s="14">
        <v>2.0833265E7</v>
      </c>
      <c r="C277" s="14">
        <v>2.0833774E7</v>
      </c>
      <c r="D277" s="14" t="s">
        <v>69</v>
      </c>
      <c r="E277" s="14">
        <v>-509.0</v>
      </c>
      <c r="F277" s="2" t="s">
        <v>1317</v>
      </c>
      <c r="G277" s="33" t="s">
        <v>732</v>
      </c>
      <c r="H277" s="33">
        <v>0.333</v>
      </c>
      <c r="I277" s="33">
        <v>8.0</v>
      </c>
      <c r="J277" s="33">
        <v>4.0</v>
      </c>
      <c r="K277" s="60">
        <f t="shared" si="1"/>
        <v>12</v>
      </c>
      <c r="L277" s="144" t="s">
        <v>920</v>
      </c>
      <c r="M277" s="14" t="s">
        <v>528</v>
      </c>
      <c r="P277" s="7"/>
      <c r="Q277" s="33"/>
      <c r="R277" s="153"/>
    </row>
    <row r="278">
      <c r="A278" s="14" t="s">
        <v>211</v>
      </c>
      <c r="B278" s="14">
        <v>3455428.0</v>
      </c>
      <c r="C278" s="14">
        <v>3455504.0</v>
      </c>
      <c r="D278" s="14" t="s">
        <v>69</v>
      </c>
      <c r="E278" s="14">
        <v>-76.0</v>
      </c>
      <c r="F278" s="2" t="s">
        <v>1318</v>
      </c>
      <c r="G278" s="33" t="s">
        <v>732</v>
      </c>
      <c r="H278" s="33">
        <v>0.297</v>
      </c>
      <c r="I278" s="33">
        <v>26.0</v>
      </c>
      <c r="J278" s="33">
        <v>11.0</v>
      </c>
      <c r="K278" s="60">
        <f t="shared" si="1"/>
        <v>37</v>
      </c>
      <c r="L278" s="144" t="s">
        <v>920</v>
      </c>
      <c r="M278" s="14" t="s">
        <v>528</v>
      </c>
      <c r="P278" s="7"/>
      <c r="Q278" s="33"/>
      <c r="R278" s="153"/>
    </row>
    <row r="279">
      <c r="A279" s="14" t="s">
        <v>215</v>
      </c>
      <c r="B279" s="14">
        <v>2.6459317E7</v>
      </c>
      <c r="C279" s="14">
        <v>2.6460678E7</v>
      </c>
      <c r="D279" s="14" t="s">
        <v>69</v>
      </c>
      <c r="E279" s="14">
        <v>-1361.0</v>
      </c>
      <c r="F279" s="2" t="s">
        <v>1319</v>
      </c>
      <c r="G279" s="33" t="s">
        <v>732</v>
      </c>
      <c r="H279" s="33">
        <v>0.75</v>
      </c>
      <c r="I279" s="33">
        <v>3.0</v>
      </c>
      <c r="J279" s="33">
        <v>9.0</v>
      </c>
      <c r="K279" s="60">
        <f t="shared" si="1"/>
        <v>12</v>
      </c>
      <c r="L279" s="144" t="s">
        <v>920</v>
      </c>
      <c r="M279" s="14" t="s">
        <v>528</v>
      </c>
      <c r="P279" s="7"/>
      <c r="Q279" s="33"/>
      <c r="R279" s="153"/>
    </row>
    <row r="280">
      <c r="A280" s="14" t="s">
        <v>215</v>
      </c>
      <c r="B280" s="14">
        <v>2.6524655E7</v>
      </c>
      <c r="C280" s="14">
        <v>2.6524996E7</v>
      </c>
      <c r="D280" s="14" t="s">
        <v>69</v>
      </c>
      <c r="E280" s="14">
        <v>-341.0</v>
      </c>
      <c r="F280" s="2" t="s">
        <v>1320</v>
      </c>
      <c r="G280" s="33" t="s">
        <v>732</v>
      </c>
      <c r="H280" s="33">
        <v>0.467</v>
      </c>
      <c r="I280" s="33">
        <v>8.0</v>
      </c>
      <c r="J280" s="33">
        <v>7.0</v>
      </c>
      <c r="K280" s="60">
        <f t="shared" si="1"/>
        <v>15</v>
      </c>
      <c r="L280" s="144" t="s">
        <v>920</v>
      </c>
      <c r="M280" s="14" t="s">
        <v>528</v>
      </c>
      <c r="P280" s="7"/>
      <c r="Q280" s="33"/>
      <c r="R280" s="153"/>
    </row>
    <row r="281">
      <c r="A281" s="14" t="s">
        <v>215</v>
      </c>
      <c r="B281" s="14">
        <v>2.6526884E7</v>
      </c>
      <c r="C281" s="14">
        <v>2.6527055E7</v>
      </c>
      <c r="D281" s="14" t="s">
        <v>69</v>
      </c>
      <c r="E281" s="14">
        <v>-171.0</v>
      </c>
      <c r="F281" s="2" t="s">
        <v>1321</v>
      </c>
      <c r="G281" s="33" t="s">
        <v>732</v>
      </c>
      <c r="H281" s="33">
        <v>0.25</v>
      </c>
      <c r="I281" s="33">
        <v>12.0</v>
      </c>
      <c r="J281" s="33">
        <v>4.0</v>
      </c>
      <c r="K281" s="60">
        <f t="shared" si="1"/>
        <v>16</v>
      </c>
      <c r="L281" s="144" t="s">
        <v>920</v>
      </c>
      <c r="M281" s="14" t="s">
        <v>528</v>
      </c>
      <c r="P281" s="7"/>
      <c r="Q281" s="33"/>
      <c r="R281" s="153"/>
    </row>
    <row r="282">
      <c r="A282" s="14" t="s">
        <v>215</v>
      </c>
      <c r="B282" s="14">
        <v>2.6536041E7</v>
      </c>
      <c r="C282" s="14">
        <v>2.6536041E7</v>
      </c>
      <c r="D282" s="14" t="s">
        <v>68</v>
      </c>
      <c r="E282" s="14">
        <v>170.0</v>
      </c>
      <c r="F282" s="2" t="s">
        <v>1322</v>
      </c>
      <c r="G282" s="33" t="s">
        <v>732</v>
      </c>
      <c r="H282" s="33">
        <v>0.375</v>
      </c>
      <c r="I282" s="33">
        <v>10.0</v>
      </c>
      <c r="J282" s="33">
        <v>6.0</v>
      </c>
      <c r="K282" s="60">
        <f t="shared" si="1"/>
        <v>16</v>
      </c>
      <c r="L282" s="144" t="s">
        <v>920</v>
      </c>
      <c r="M282" s="14" t="s">
        <v>528</v>
      </c>
      <c r="P282" s="7"/>
      <c r="Q282" s="33"/>
      <c r="R282" s="153"/>
    </row>
    <row r="283">
      <c r="A283" s="14" t="s">
        <v>215</v>
      </c>
      <c r="B283" s="14">
        <v>2.9941157E7</v>
      </c>
      <c r="C283" s="14">
        <v>2.9942526E7</v>
      </c>
      <c r="D283" s="14" t="s">
        <v>69</v>
      </c>
      <c r="E283" s="14">
        <v>-1369.0</v>
      </c>
      <c r="F283" s="2" t="s">
        <v>1323</v>
      </c>
      <c r="G283" s="33" t="s">
        <v>732</v>
      </c>
      <c r="H283" s="33">
        <v>0.5</v>
      </c>
      <c r="I283" s="33">
        <v>6.0</v>
      </c>
      <c r="J283" s="33">
        <v>6.0</v>
      </c>
      <c r="K283" s="60">
        <f t="shared" si="1"/>
        <v>12</v>
      </c>
      <c r="L283" s="144" t="s">
        <v>920</v>
      </c>
      <c r="M283" s="14" t="s">
        <v>528</v>
      </c>
      <c r="P283" s="7"/>
      <c r="Q283" s="33"/>
      <c r="R283" s="153"/>
    </row>
    <row r="284">
      <c r="A284" s="14" t="s">
        <v>432</v>
      </c>
      <c r="B284" s="14">
        <v>1.0670746E7</v>
      </c>
      <c r="C284" s="14">
        <v>1.0670746E7</v>
      </c>
      <c r="D284" s="14" t="s">
        <v>68</v>
      </c>
      <c r="E284" s="14">
        <v>2786.0</v>
      </c>
      <c r="F284" s="2" t="s">
        <v>1324</v>
      </c>
      <c r="G284" s="159">
        <v>45292.0</v>
      </c>
      <c r="H284" s="33">
        <v>0.909</v>
      </c>
      <c r="I284" s="33">
        <v>1.0</v>
      </c>
      <c r="J284" s="33">
        <v>10.0</v>
      </c>
      <c r="K284" s="60">
        <f t="shared" si="1"/>
        <v>11</v>
      </c>
      <c r="L284" s="144" t="s">
        <v>920</v>
      </c>
      <c r="M284" s="14" t="s">
        <v>528</v>
      </c>
      <c r="P284" s="7"/>
      <c r="Q284" s="33"/>
      <c r="R284" s="153"/>
    </row>
    <row r="285">
      <c r="A285" s="14" t="s">
        <v>432</v>
      </c>
      <c r="B285" s="14">
        <v>1.0673643E7</v>
      </c>
      <c r="C285" s="14">
        <v>1.0673643E7</v>
      </c>
      <c r="D285" s="14" t="s">
        <v>68</v>
      </c>
      <c r="E285" s="14">
        <v>86.0</v>
      </c>
      <c r="F285" s="2" t="s">
        <v>1325</v>
      </c>
      <c r="G285" s="159">
        <v>45292.0</v>
      </c>
      <c r="H285" s="33">
        <v>0.905</v>
      </c>
      <c r="I285" s="33">
        <v>2.0</v>
      </c>
      <c r="J285" s="33">
        <v>19.0</v>
      </c>
      <c r="K285" s="60">
        <f t="shared" si="1"/>
        <v>21</v>
      </c>
      <c r="L285" s="144" t="s">
        <v>920</v>
      </c>
      <c r="M285" s="14" t="s">
        <v>528</v>
      </c>
      <c r="P285" s="7"/>
      <c r="Q285" s="33"/>
      <c r="R285" s="153"/>
    </row>
    <row r="286">
      <c r="A286" s="14" t="s">
        <v>432</v>
      </c>
      <c r="B286" s="14">
        <v>1.0923652E7</v>
      </c>
      <c r="C286" s="14">
        <v>1.0923652E7</v>
      </c>
      <c r="D286" s="14" t="s">
        <v>68</v>
      </c>
      <c r="E286" s="14">
        <v>68.0</v>
      </c>
      <c r="F286" s="2" t="s">
        <v>1326</v>
      </c>
      <c r="G286" s="159">
        <v>45292.0</v>
      </c>
      <c r="H286" s="33">
        <v>1.0</v>
      </c>
      <c r="I286" s="33">
        <v>0.0</v>
      </c>
      <c r="J286" s="33">
        <v>21.0</v>
      </c>
      <c r="K286" s="60">
        <f t="shared" si="1"/>
        <v>21</v>
      </c>
      <c r="L286" s="144" t="s">
        <v>920</v>
      </c>
      <c r="M286" s="14" t="s">
        <v>528</v>
      </c>
      <c r="P286" s="7"/>
      <c r="Q286" s="33"/>
      <c r="R286" s="153"/>
    </row>
    <row r="287">
      <c r="A287" s="14" t="s">
        <v>432</v>
      </c>
      <c r="B287" s="14">
        <v>1.1028343E7</v>
      </c>
      <c r="C287" s="14">
        <v>1.1028888E7</v>
      </c>
      <c r="D287" s="14" t="s">
        <v>69</v>
      </c>
      <c r="E287" s="14">
        <v>-545.0</v>
      </c>
      <c r="F287" s="2" t="s">
        <v>1327</v>
      </c>
      <c r="G287" s="33" t="s">
        <v>732</v>
      </c>
      <c r="H287" s="33">
        <v>0.643</v>
      </c>
      <c r="I287" s="33">
        <v>5.0</v>
      </c>
      <c r="J287" s="33">
        <v>9.0</v>
      </c>
      <c r="K287" s="60">
        <f t="shared" si="1"/>
        <v>14</v>
      </c>
      <c r="L287" s="144" t="s">
        <v>920</v>
      </c>
      <c r="M287" s="14" t="s">
        <v>528</v>
      </c>
      <c r="P287" s="7"/>
      <c r="Q287" s="33"/>
      <c r="R287" s="153"/>
    </row>
    <row r="288">
      <c r="B288" s="14"/>
      <c r="C288" s="14"/>
      <c r="D288" s="14"/>
      <c r="E288" s="14"/>
      <c r="F288" s="7"/>
      <c r="G288" s="14"/>
      <c r="H288" s="116"/>
      <c r="I288" s="160"/>
      <c r="J288" s="33"/>
      <c r="K288" s="33"/>
    </row>
    <row r="289">
      <c r="A289" s="14"/>
      <c r="B289" s="14"/>
      <c r="C289" s="14"/>
      <c r="D289" s="14"/>
      <c r="E289" s="14"/>
      <c r="F289" s="7"/>
      <c r="G289" s="14"/>
      <c r="H289" s="116"/>
      <c r="I289" s="160"/>
      <c r="J289" s="33"/>
      <c r="K289" s="33"/>
    </row>
    <row r="290">
      <c r="A290" s="14"/>
      <c r="B290" s="14"/>
      <c r="C290" s="14"/>
      <c r="D290" s="14"/>
      <c r="E290" s="14"/>
      <c r="F290" s="7"/>
      <c r="G290" s="14"/>
      <c r="H290" s="116"/>
      <c r="I290" s="160"/>
      <c r="J290" s="33"/>
      <c r="K290" s="33"/>
    </row>
    <row r="291">
      <c r="A291" s="14"/>
      <c r="B291" s="14"/>
      <c r="C291" s="14"/>
      <c r="D291" s="14"/>
      <c r="E291" s="14"/>
      <c r="F291" s="7"/>
      <c r="G291" s="14"/>
      <c r="H291" s="116"/>
      <c r="I291" s="160"/>
      <c r="J291" s="33"/>
      <c r="K291" s="33"/>
    </row>
    <row r="292">
      <c r="A292" s="14"/>
      <c r="B292" s="14"/>
      <c r="C292" s="14"/>
      <c r="D292" s="14"/>
      <c r="E292" s="14"/>
      <c r="F292" s="7"/>
      <c r="G292" s="14"/>
      <c r="H292" s="116"/>
      <c r="I292" s="160"/>
      <c r="J292" s="33"/>
      <c r="K292" s="33"/>
    </row>
    <row r="293">
      <c r="A293" s="14"/>
      <c r="B293" s="14"/>
      <c r="C293" s="14"/>
      <c r="D293" s="14"/>
      <c r="E293" s="14"/>
      <c r="F293" s="7"/>
      <c r="G293" s="14"/>
      <c r="H293" s="116"/>
      <c r="I293" s="160"/>
      <c r="J293" s="33"/>
      <c r="K293" s="33"/>
    </row>
    <row r="294">
      <c r="A294" s="14"/>
      <c r="B294" s="14"/>
      <c r="C294" s="14"/>
      <c r="D294" s="14"/>
      <c r="E294" s="14"/>
      <c r="F294" s="7"/>
      <c r="G294" s="14"/>
      <c r="H294" s="116"/>
      <c r="I294" s="160"/>
      <c r="J294" s="33"/>
      <c r="K294" s="33"/>
    </row>
    <row r="295">
      <c r="A295" s="14"/>
      <c r="B295" s="14"/>
      <c r="C295" s="14"/>
      <c r="D295" s="14"/>
      <c r="E295" s="14"/>
      <c r="F295" s="7"/>
      <c r="G295" s="14"/>
      <c r="H295" s="116"/>
      <c r="I295" s="160"/>
      <c r="J295" s="33"/>
      <c r="K295" s="33"/>
    </row>
    <row r="296">
      <c r="A296" s="14"/>
      <c r="B296" s="14"/>
      <c r="C296" s="14"/>
      <c r="D296" s="14"/>
      <c r="E296" s="14"/>
      <c r="F296" s="7"/>
      <c r="G296" s="14"/>
      <c r="H296" s="116"/>
      <c r="I296" s="160"/>
      <c r="J296" s="33"/>
      <c r="K296" s="33"/>
    </row>
    <row r="297">
      <c r="A297" s="14"/>
      <c r="B297" s="14"/>
      <c r="C297" s="14"/>
      <c r="D297" s="14"/>
      <c r="E297" s="14"/>
      <c r="F297" s="7"/>
      <c r="G297" s="14"/>
      <c r="H297" s="116"/>
      <c r="I297" s="160"/>
      <c r="J297" s="33"/>
      <c r="K297" s="33"/>
    </row>
    <row r="298">
      <c r="A298" s="14"/>
      <c r="B298" s="14"/>
      <c r="C298" s="14"/>
      <c r="D298" s="14"/>
      <c r="E298" s="14"/>
      <c r="F298" s="7"/>
      <c r="G298" s="14"/>
      <c r="H298" s="116"/>
      <c r="I298" s="160"/>
      <c r="J298" s="33"/>
      <c r="K298" s="33"/>
    </row>
    <row r="299">
      <c r="A299" s="14"/>
      <c r="B299" s="14"/>
      <c r="C299" s="14"/>
      <c r="D299" s="14"/>
      <c r="E299" s="14"/>
      <c r="F299" s="7"/>
      <c r="G299" s="14"/>
      <c r="H299" s="116"/>
      <c r="I299" s="160"/>
      <c r="J299" s="33"/>
      <c r="K299" s="33"/>
    </row>
    <row r="300">
      <c r="A300" s="14"/>
      <c r="B300" s="14"/>
      <c r="C300" s="14"/>
      <c r="D300" s="14"/>
      <c r="E300" s="14"/>
      <c r="F300" s="7"/>
      <c r="G300" s="14"/>
      <c r="H300" s="116"/>
      <c r="I300" s="160"/>
      <c r="J300" s="33"/>
      <c r="K300" s="33"/>
    </row>
    <row r="301">
      <c r="A301" s="14"/>
      <c r="B301" s="14"/>
      <c r="C301" s="14"/>
      <c r="D301" s="14"/>
      <c r="E301" s="14"/>
      <c r="F301" s="7"/>
      <c r="G301" s="14"/>
      <c r="H301" s="116"/>
      <c r="I301" s="160"/>
      <c r="J301" s="33"/>
      <c r="K301" s="33"/>
    </row>
    <row r="302">
      <c r="A302" s="14"/>
      <c r="B302" s="14"/>
      <c r="C302" s="14"/>
      <c r="D302" s="14"/>
      <c r="E302" s="14"/>
      <c r="F302" s="7"/>
      <c r="G302" s="14"/>
      <c r="H302" s="116"/>
      <c r="I302" s="160"/>
      <c r="J302" s="33"/>
      <c r="K302" s="33"/>
    </row>
    <row r="303">
      <c r="A303" s="14"/>
      <c r="B303" s="14"/>
      <c r="C303" s="14"/>
      <c r="D303" s="14"/>
      <c r="E303" s="14"/>
      <c r="F303" s="7"/>
      <c r="G303" s="14"/>
      <c r="H303" s="116"/>
      <c r="I303" s="160"/>
      <c r="J303" s="33"/>
      <c r="K303" s="33"/>
    </row>
    <row r="304">
      <c r="A304" s="14"/>
      <c r="B304" s="14"/>
      <c r="C304" s="14"/>
      <c r="D304" s="14"/>
      <c r="E304" s="14"/>
      <c r="F304" s="7"/>
      <c r="G304" s="14"/>
      <c r="H304" s="116"/>
      <c r="I304" s="160"/>
      <c r="J304" s="33"/>
      <c r="K304" s="33"/>
    </row>
    <row r="305">
      <c r="A305" s="14"/>
      <c r="B305" s="14"/>
      <c r="C305" s="14"/>
      <c r="D305" s="14"/>
      <c r="E305" s="14"/>
      <c r="F305" s="7"/>
      <c r="G305" s="14"/>
      <c r="H305" s="116"/>
      <c r="I305" s="160"/>
      <c r="J305" s="33"/>
      <c r="K305" s="33"/>
    </row>
    <row r="306">
      <c r="A306" s="14"/>
      <c r="B306" s="14"/>
      <c r="C306" s="14"/>
      <c r="D306" s="14"/>
      <c r="E306" s="14"/>
      <c r="F306" s="7"/>
      <c r="G306" s="14"/>
      <c r="H306" s="116"/>
      <c r="I306" s="160"/>
      <c r="J306" s="33"/>
      <c r="K306" s="33"/>
    </row>
    <row r="307">
      <c r="A307" s="14"/>
      <c r="B307" s="14"/>
      <c r="C307" s="14"/>
      <c r="D307" s="14"/>
      <c r="E307" s="14"/>
      <c r="F307" s="7"/>
      <c r="G307" s="14"/>
      <c r="H307" s="116"/>
      <c r="I307" s="160"/>
      <c r="J307" s="33"/>
      <c r="K307" s="33"/>
    </row>
    <row r="308">
      <c r="A308" s="14"/>
      <c r="B308" s="14"/>
      <c r="C308" s="14"/>
      <c r="D308" s="14"/>
      <c r="E308" s="14"/>
      <c r="F308" s="7"/>
      <c r="G308" s="14"/>
      <c r="H308" s="116"/>
      <c r="I308" s="160"/>
      <c r="J308" s="33"/>
      <c r="K308" s="33"/>
    </row>
    <row r="309">
      <c r="A309" s="14"/>
      <c r="B309" s="14"/>
      <c r="C309" s="14"/>
      <c r="D309" s="14"/>
      <c r="E309" s="14"/>
      <c r="F309" s="7"/>
      <c r="G309" s="14"/>
      <c r="H309" s="116"/>
      <c r="I309" s="160"/>
      <c r="J309" s="33"/>
      <c r="K309" s="33"/>
    </row>
    <row r="310">
      <c r="A310" s="14"/>
      <c r="B310" s="14"/>
      <c r="C310" s="14"/>
      <c r="D310" s="14"/>
      <c r="E310" s="14"/>
      <c r="F310" s="7"/>
      <c r="G310" s="14"/>
      <c r="H310" s="116"/>
      <c r="I310" s="160"/>
      <c r="J310" s="33"/>
      <c r="K310" s="33"/>
    </row>
    <row r="311">
      <c r="A311" s="14"/>
      <c r="B311" s="14"/>
      <c r="C311" s="14"/>
      <c r="D311" s="14"/>
      <c r="E311" s="14"/>
      <c r="F311" s="7"/>
      <c r="G311" s="14"/>
      <c r="H311" s="116"/>
      <c r="I311" s="160"/>
      <c r="J311" s="33"/>
      <c r="K311" s="33"/>
    </row>
    <row r="312">
      <c r="A312" s="14"/>
      <c r="B312" s="14"/>
      <c r="C312" s="14"/>
      <c r="D312" s="14"/>
      <c r="E312" s="14"/>
      <c r="F312" s="7"/>
      <c r="G312" s="14"/>
      <c r="H312" s="116"/>
      <c r="I312" s="160"/>
      <c r="J312" s="33"/>
      <c r="K312" s="33"/>
    </row>
    <row r="313">
      <c r="A313" s="14"/>
      <c r="B313" s="14"/>
      <c r="C313" s="14"/>
      <c r="D313" s="14"/>
      <c r="E313" s="14"/>
      <c r="F313" s="7"/>
      <c r="G313" s="14"/>
      <c r="H313" s="116"/>
      <c r="I313" s="160"/>
      <c r="J313" s="33"/>
      <c r="K313" s="33"/>
    </row>
    <row r="314">
      <c r="F314" s="7"/>
      <c r="H314" s="116"/>
      <c r="I314" s="160"/>
      <c r="J314" s="33"/>
      <c r="K314" s="33"/>
    </row>
    <row r="315">
      <c r="H315" s="116"/>
      <c r="I315" s="160"/>
      <c r="J315" s="33"/>
      <c r="K315" s="33"/>
    </row>
    <row r="316">
      <c r="H316" s="116"/>
      <c r="I316" s="160"/>
      <c r="J316" s="33"/>
      <c r="K316" s="33"/>
    </row>
    <row r="317">
      <c r="H317" s="116"/>
      <c r="I317" s="160"/>
      <c r="J317" s="33"/>
      <c r="K317" s="33"/>
    </row>
    <row r="318">
      <c r="H318" s="116"/>
      <c r="I318" s="160"/>
      <c r="J318" s="33"/>
      <c r="K318" s="33"/>
    </row>
    <row r="319">
      <c r="H319" s="116"/>
      <c r="I319" s="160"/>
      <c r="J319" s="33"/>
      <c r="K319" s="33"/>
    </row>
    <row r="320">
      <c r="H320" s="116"/>
      <c r="I320" s="160"/>
      <c r="J320" s="33"/>
      <c r="K320" s="33"/>
    </row>
    <row r="321">
      <c r="H321" s="116"/>
      <c r="I321" s="160"/>
      <c r="J321" s="33"/>
      <c r="K321" s="33"/>
    </row>
    <row r="322">
      <c r="H322" s="116"/>
      <c r="I322" s="160"/>
      <c r="J322" s="33"/>
      <c r="K322" s="33"/>
    </row>
    <row r="323">
      <c r="H323" s="116"/>
      <c r="I323" s="160"/>
      <c r="J323" s="33"/>
      <c r="K323" s="33"/>
    </row>
    <row r="324">
      <c r="H324" s="116"/>
      <c r="I324" s="160"/>
      <c r="J324" s="33"/>
      <c r="K324" s="33"/>
    </row>
    <row r="325">
      <c r="H325" s="116"/>
      <c r="I325" s="160"/>
      <c r="J325" s="33"/>
      <c r="K325" s="33"/>
    </row>
    <row r="326">
      <c r="H326" s="116"/>
      <c r="I326" s="160"/>
      <c r="J326" s="33"/>
      <c r="K326" s="33"/>
    </row>
    <row r="327">
      <c r="H327" s="116"/>
      <c r="I327" s="160"/>
      <c r="J327" s="33"/>
      <c r="K327" s="33"/>
    </row>
    <row r="328">
      <c r="H328" s="116"/>
      <c r="I328" s="160"/>
      <c r="J328" s="33"/>
      <c r="K328" s="33"/>
    </row>
    <row r="329">
      <c r="H329" s="116"/>
      <c r="I329" s="160"/>
      <c r="J329" s="33"/>
      <c r="K329" s="33"/>
    </row>
    <row r="330">
      <c r="H330" s="116"/>
      <c r="I330" s="160"/>
      <c r="J330" s="33"/>
      <c r="K330" s="33"/>
    </row>
    <row r="331">
      <c r="H331" s="116"/>
      <c r="I331" s="160"/>
      <c r="J331" s="33"/>
      <c r="K331" s="33"/>
    </row>
    <row r="332">
      <c r="H332" s="116"/>
      <c r="I332" s="160"/>
      <c r="J332" s="33"/>
      <c r="K332" s="33"/>
    </row>
    <row r="333">
      <c r="H333" s="116"/>
      <c r="I333" s="160"/>
      <c r="J333" s="33"/>
      <c r="K333" s="33"/>
    </row>
    <row r="334">
      <c r="H334" s="116"/>
      <c r="I334" s="160"/>
      <c r="J334" s="33"/>
      <c r="K334" s="33"/>
    </row>
    <row r="335">
      <c r="H335" s="116"/>
      <c r="I335" s="160"/>
      <c r="J335" s="33"/>
      <c r="K335" s="33"/>
    </row>
    <row r="336">
      <c r="H336" s="116"/>
      <c r="I336" s="160"/>
      <c r="J336" s="33"/>
      <c r="K336" s="33"/>
    </row>
    <row r="337">
      <c r="H337" s="116"/>
      <c r="I337" s="160"/>
      <c r="J337" s="33"/>
      <c r="K337" s="33"/>
    </row>
    <row r="338">
      <c r="H338" s="116"/>
      <c r="I338" s="160"/>
      <c r="J338" s="33"/>
      <c r="K338" s="33"/>
    </row>
    <row r="339">
      <c r="H339" s="116"/>
      <c r="I339" s="160"/>
      <c r="J339" s="33"/>
      <c r="K339" s="33"/>
    </row>
    <row r="340">
      <c r="H340" s="116"/>
      <c r="I340" s="160"/>
      <c r="J340" s="33"/>
      <c r="K340" s="33"/>
    </row>
    <row r="341">
      <c r="H341" s="116"/>
      <c r="I341" s="160"/>
      <c r="J341" s="33"/>
      <c r="K341" s="33"/>
    </row>
    <row r="342">
      <c r="H342" s="116"/>
      <c r="I342" s="160"/>
      <c r="J342" s="33"/>
      <c r="K342" s="33"/>
    </row>
    <row r="343">
      <c r="H343" s="116"/>
      <c r="I343" s="160"/>
      <c r="J343" s="33"/>
      <c r="K343" s="33"/>
    </row>
    <row r="344">
      <c r="H344" s="116"/>
      <c r="I344" s="160"/>
      <c r="J344" s="33"/>
      <c r="K344" s="33"/>
    </row>
    <row r="345">
      <c r="H345" s="116"/>
      <c r="I345" s="160"/>
      <c r="J345" s="33"/>
      <c r="K345" s="33"/>
    </row>
    <row r="346">
      <c r="H346" s="116"/>
      <c r="I346" s="160"/>
      <c r="J346" s="33"/>
      <c r="K346" s="33"/>
    </row>
    <row r="347">
      <c r="H347" s="116"/>
      <c r="I347" s="160"/>
      <c r="J347" s="33"/>
      <c r="K347" s="33"/>
    </row>
    <row r="348">
      <c r="H348" s="116"/>
      <c r="I348" s="160"/>
      <c r="J348" s="33"/>
      <c r="K348" s="33"/>
    </row>
    <row r="349">
      <c r="H349" s="116"/>
      <c r="I349" s="160"/>
      <c r="J349" s="33"/>
      <c r="K349" s="33"/>
    </row>
    <row r="350">
      <c r="H350" s="116"/>
      <c r="I350" s="160"/>
      <c r="J350" s="33"/>
      <c r="K350" s="33"/>
    </row>
    <row r="351">
      <c r="H351" s="116"/>
      <c r="I351" s="160"/>
      <c r="J351" s="33"/>
      <c r="K351" s="33"/>
    </row>
    <row r="352">
      <c r="H352" s="116"/>
      <c r="I352" s="160"/>
      <c r="J352" s="33"/>
      <c r="K352" s="33"/>
    </row>
    <row r="353">
      <c r="H353" s="116"/>
      <c r="I353" s="160"/>
      <c r="J353" s="33"/>
      <c r="K353" s="33"/>
    </row>
    <row r="354">
      <c r="H354" s="116"/>
      <c r="I354" s="160"/>
      <c r="J354" s="33"/>
      <c r="K354" s="33"/>
    </row>
    <row r="355">
      <c r="H355" s="116"/>
      <c r="I355" s="160"/>
      <c r="J355" s="33"/>
      <c r="K355" s="33"/>
    </row>
    <row r="356">
      <c r="H356" s="116"/>
      <c r="I356" s="160"/>
      <c r="J356" s="33"/>
      <c r="K356" s="33"/>
    </row>
    <row r="357">
      <c r="H357" s="116"/>
      <c r="I357" s="160"/>
      <c r="J357" s="33"/>
      <c r="K357" s="33"/>
    </row>
    <row r="358">
      <c r="H358" s="116"/>
      <c r="I358" s="160"/>
      <c r="J358" s="33"/>
      <c r="K358" s="33"/>
    </row>
    <row r="359">
      <c r="H359" s="116"/>
      <c r="I359" s="160"/>
      <c r="J359" s="33"/>
      <c r="K359" s="33"/>
    </row>
    <row r="360">
      <c r="H360" s="116"/>
      <c r="I360" s="160"/>
      <c r="J360" s="33"/>
      <c r="K360" s="33"/>
    </row>
    <row r="361">
      <c r="H361" s="116"/>
      <c r="I361" s="160"/>
      <c r="J361" s="33"/>
      <c r="K361" s="33"/>
    </row>
    <row r="362">
      <c r="H362" s="116"/>
      <c r="I362" s="160"/>
      <c r="J362" s="33"/>
      <c r="K362" s="33"/>
    </row>
    <row r="363">
      <c r="H363" s="116"/>
      <c r="I363" s="160"/>
      <c r="J363" s="33"/>
      <c r="K363" s="33"/>
    </row>
    <row r="364">
      <c r="H364" s="116"/>
      <c r="I364" s="160"/>
      <c r="J364" s="33"/>
      <c r="K364" s="33"/>
    </row>
    <row r="365">
      <c r="H365" s="116"/>
      <c r="I365" s="160"/>
      <c r="J365" s="33"/>
      <c r="K365" s="33"/>
    </row>
    <row r="366">
      <c r="H366" s="116"/>
      <c r="I366" s="160"/>
      <c r="J366" s="33"/>
      <c r="K366" s="33"/>
    </row>
    <row r="367">
      <c r="H367" s="116"/>
      <c r="I367" s="160"/>
      <c r="J367" s="33"/>
      <c r="K367" s="33"/>
    </row>
    <row r="368">
      <c r="H368" s="116"/>
      <c r="I368" s="160"/>
      <c r="J368" s="33"/>
      <c r="K368" s="33"/>
    </row>
    <row r="369">
      <c r="H369" s="116"/>
      <c r="I369" s="160"/>
      <c r="J369" s="33"/>
      <c r="K369" s="33"/>
    </row>
    <row r="370">
      <c r="H370" s="116"/>
      <c r="I370" s="160"/>
      <c r="J370" s="33"/>
      <c r="K370" s="33"/>
    </row>
    <row r="371">
      <c r="H371" s="116"/>
      <c r="I371" s="160"/>
      <c r="J371" s="33"/>
      <c r="K371" s="33"/>
    </row>
    <row r="372">
      <c r="H372" s="116"/>
      <c r="I372" s="160"/>
      <c r="J372" s="33"/>
      <c r="K372" s="33"/>
    </row>
    <row r="373">
      <c r="H373" s="116"/>
      <c r="I373" s="160"/>
      <c r="J373" s="33"/>
      <c r="K373" s="33"/>
    </row>
    <row r="374">
      <c r="H374" s="116"/>
      <c r="I374" s="160"/>
      <c r="J374" s="33"/>
      <c r="K374" s="33"/>
    </row>
    <row r="375">
      <c r="H375" s="116"/>
      <c r="I375" s="160"/>
      <c r="J375" s="33"/>
      <c r="K375" s="33"/>
    </row>
    <row r="376">
      <c r="H376" s="116"/>
      <c r="I376" s="160"/>
      <c r="J376" s="33"/>
      <c r="K376" s="33"/>
    </row>
    <row r="377">
      <c r="H377" s="116"/>
      <c r="I377" s="160"/>
      <c r="J377" s="33"/>
      <c r="K377" s="33"/>
    </row>
    <row r="378">
      <c r="H378" s="116"/>
      <c r="I378" s="160"/>
      <c r="J378" s="33"/>
      <c r="K378" s="33"/>
    </row>
    <row r="379">
      <c r="H379" s="116"/>
      <c r="I379" s="160"/>
      <c r="J379" s="33"/>
      <c r="K379" s="33"/>
    </row>
    <row r="380">
      <c r="H380" s="116"/>
      <c r="I380" s="160"/>
      <c r="J380" s="33"/>
      <c r="K380" s="33"/>
    </row>
    <row r="381">
      <c r="H381" s="116"/>
      <c r="I381" s="160"/>
      <c r="J381" s="33"/>
      <c r="K381" s="33"/>
    </row>
    <row r="382">
      <c r="H382" s="116"/>
      <c r="I382" s="160"/>
      <c r="J382" s="33"/>
      <c r="K382" s="33"/>
    </row>
    <row r="383">
      <c r="H383" s="116"/>
      <c r="I383" s="160"/>
      <c r="J383" s="33"/>
      <c r="K383" s="33"/>
    </row>
    <row r="384">
      <c r="H384" s="116"/>
      <c r="I384" s="160"/>
      <c r="J384" s="33"/>
      <c r="K384" s="33"/>
    </row>
    <row r="385">
      <c r="H385" s="116"/>
      <c r="I385" s="160"/>
      <c r="J385" s="33"/>
      <c r="K385" s="33"/>
    </row>
    <row r="386">
      <c r="H386" s="116"/>
      <c r="I386" s="160"/>
      <c r="J386" s="33"/>
      <c r="K386" s="33"/>
    </row>
    <row r="387">
      <c r="H387" s="116"/>
      <c r="I387" s="160"/>
      <c r="J387" s="33"/>
      <c r="K387" s="33"/>
    </row>
    <row r="388">
      <c r="H388" s="116"/>
      <c r="I388" s="160"/>
      <c r="J388" s="33"/>
      <c r="K388" s="33"/>
    </row>
    <row r="389">
      <c r="H389" s="116"/>
      <c r="I389" s="160"/>
      <c r="J389" s="33"/>
      <c r="K389" s="33"/>
    </row>
    <row r="390">
      <c r="H390" s="116"/>
      <c r="I390" s="160"/>
      <c r="J390" s="33"/>
      <c r="K390" s="33"/>
    </row>
    <row r="391">
      <c r="H391" s="116"/>
      <c r="I391" s="160"/>
      <c r="J391" s="33"/>
      <c r="K391" s="33"/>
    </row>
    <row r="392">
      <c r="H392" s="116"/>
      <c r="I392" s="160"/>
      <c r="J392" s="33"/>
      <c r="K392" s="33"/>
    </row>
    <row r="393">
      <c r="H393" s="116"/>
      <c r="I393" s="160"/>
      <c r="J393" s="33"/>
      <c r="K393" s="33"/>
    </row>
    <row r="394">
      <c r="H394" s="116"/>
      <c r="I394" s="160"/>
      <c r="J394" s="33"/>
      <c r="K394" s="33"/>
    </row>
    <row r="395">
      <c r="H395" s="116"/>
      <c r="I395" s="160"/>
      <c r="J395" s="33"/>
      <c r="K395" s="33"/>
    </row>
    <row r="396">
      <c r="H396" s="116"/>
      <c r="I396" s="160"/>
      <c r="J396" s="33"/>
      <c r="K396" s="33"/>
    </row>
    <row r="397">
      <c r="H397" s="116"/>
      <c r="I397" s="160"/>
      <c r="J397" s="33"/>
      <c r="K397" s="33"/>
    </row>
    <row r="398">
      <c r="H398" s="116"/>
      <c r="I398" s="160"/>
      <c r="J398" s="33"/>
      <c r="K398" s="33"/>
    </row>
    <row r="399">
      <c r="H399" s="116"/>
      <c r="I399" s="160"/>
      <c r="J399" s="33"/>
      <c r="K399" s="33"/>
    </row>
    <row r="400">
      <c r="H400" s="116"/>
      <c r="I400" s="160"/>
      <c r="J400" s="33"/>
      <c r="K400" s="33"/>
    </row>
    <row r="401">
      <c r="H401" s="116"/>
      <c r="I401" s="160"/>
      <c r="J401" s="33"/>
      <c r="K401" s="33"/>
    </row>
    <row r="402">
      <c r="H402" s="116"/>
      <c r="I402" s="160"/>
      <c r="J402" s="33"/>
      <c r="K402" s="33"/>
    </row>
    <row r="403">
      <c r="H403" s="116"/>
      <c r="I403" s="160"/>
      <c r="J403" s="33"/>
      <c r="K403" s="33"/>
    </row>
    <row r="404">
      <c r="H404" s="116"/>
      <c r="I404" s="160"/>
      <c r="J404" s="33"/>
      <c r="K404" s="33"/>
    </row>
    <row r="405">
      <c r="H405" s="116"/>
      <c r="I405" s="33"/>
      <c r="J405" s="33"/>
      <c r="K405" s="33"/>
    </row>
    <row r="406">
      <c r="H406" s="116"/>
      <c r="I406" s="160"/>
      <c r="J406" s="33"/>
      <c r="K406" s="33"/>
    </row>
    <row r="407">
      <c r="H407" s="116"/>
      <c r="I407" s="160"/>
      <c r="J407" s="33"/>
      <c r="K407" s="33"/>
    </row>
    <row r="408">
      <c r="H408" s="116"/>
      <c r="I408" s="160"/>
      <c r="J408" s="33"/>
      <c r="K408" s="33"/>
    </row>
    <row r="409">
      <c r="H409" s="116"/>
      <c r="I409" s="160"/>
      <c r="J409" s="33"/>
      <c r="K409" s="33"/>
    </row>
    <row r="410">
      <c r="H410" s="116"/>
      <c r="I410" s="160"/>
      <c r="J410" s="33"/>
      <c r="K410" s="33"/>
    </row>
    <row r="411">
      <c r="H411" s="116"/>
      <c r="I411" s="160"/>
      <c r="J411" s="33"/>
      <c r="K411" s="33"/>
    </row>
    <row r="412">
      <c r="H412" s="116"/>
      <c r="I412" s="160"/>
      <c r="J412" s="33"/>
      <c r="K412" s="33"/>
    </row>
    <row r="413">
      <c r="H413" s="116"/>
      <c r="I413" s="160"/>
      <c r="J413" s="33"/>
      <c r="K413" s="33"/>
    </row>
    <row r="414">
      <c r="H414" s="116"/>
      <c r="I414" s="160"/>
      <c r="J414" s="33"/>
      <c r="K414" s="33"/>
    </row>
    <row r="415">
      <c r="H415" s="116"/>
      <c r="I415" s="160"/>
      <c r="J415" s="33"/>
      <c r="K415" s="33"/>
    </row>
    <row r="416">
      <c r="H416" s="116"/>
      <c r="I416" s="160"/>
      <c r="J416" s="33"/>
      <c r="K416" s="33"/>
    </row>
    <row r="417">
      <c r="H417" s="116"/>
      <c r="I417" s="160"/>
      <c r="J417" s="33"/>
      <c r="K417" s="33"/>
    </row>
    <row r="418">
      <c r="H418" s="116"/>
      <c r="I418" s="160"/>
      <c r="J418" s="33"/>
      <c r="K418" s="33"/>
    </row>
    <row r="419">
      <c r="H419" s="116"/>
      <c r="I419" s="160"/>
      <c r="J419" s="33"/>
      <c r="K419" s="33"/>
    </row>
    <row r="420">
      <c r="H420" s="116"/>
      <c r="I420" s="160"/>
      <c r="J420" s="33"/>
      <c r="K420" s="33"/>
    </row>
    <row r="421">
      <c r="H421" s="116"/>
      <c r="I421" s="160"/>
      <c r="J421" s="33"/>
      <c r="K421" s="33"/>
    </row>
    <row r="422">
      <c r="H422" s="116"/>
      <c r="I422" s="160"/>
      <c r="J422" s="33"/>
      <c r="K422" s="33"/>
    </row>
    <row r="423">
      <c r="H423" s="116"/>
      <c r="I423" s="160"/>
      <c r="J423" s="33"/>
      <c r="K423" s="33"/>
    </row>
    <row r="424">
      <c r="H424" s="116"/>
      <c r="I424" s="160"/>
      <c r="J424" s="33"/>
      <c r="K424" s="33"/>
    </row>
    <row r="425">
      <c r="H425" s="116"/>
      <c r="I425" s="160"/>
      <c r="J425" s="33"/>
      <c r="K425" s="33"/>
    </row>
    <row r="426">
      <c r="H426" s="116"/>
      <c r="I426" s="160"/>
      <c r="J426" s="33"/>
      <c r="K426" s="33"/>
    </row>
    <row r="427">
      <c r="H427" s="116"/>
      <c r="I427" s="160"/>
      <c r="J427" s="33"/>
      <c r="K427" s="33"/>
    </row>
    <row r="428">
      <c r="H428" s="116"/>
      <c r="I428" s="160"/>
      <c r="J428" s="33"/>
      <c r="K428" s="33"/>
    </row>
    <row r="429">
      <c r="H429" s="116"/>
      <c r="I429" s="160"/>
      <c r="J429" s="33"/>
      <c r="K429" s="33"/>
    </row>
    <row r="430">
      <c r="H430" s="116"/>
      <c r="I430" s="160"/>
      <c r="J430" s="33"/>
      <c r="K430" s="33"/>
    </row>
    <row r="431">
      <c r="H431" s="116"/>
      <c r="I431" s="160"/>
      <c r="J431" s="33"/>
      <c r="K431" s="33"/>
    </row>
    <row r="432">
      <c r="H432" s="116"/>
      <c r="I432" s="160"/>
      <c r="J432" s="33"/>
      <c r="K432" s="33"/>
    </row>
    <row r="433">
      <c r="H433" s="116"/>
      <c r="I433" s="160"/>
      <c r="J433" s="33"/>
      <c r="K433" s="33"/>
    </row>
    <row r="434">
      <c r="H434" s="116"/>
      <c r="I434" s="160"/>
      <c r="J434" s="33"/>
      <c r="K434" s="33"/>
    </row>
    <row r="435">
      <c r="H435" s="116"/>
      <c r="I435" s="160"/>
      <c r="J435" s="33"/>
      <c r="K435" s="33"/>
    </row>
    <row r="436">
      <c r="H436" s="116"/>
      <c r="I436" s="160"/>
      <c r="J436" s="33"/>
      <c r="K436" s="33"/>
    </row>
    <row r="437">
      <c r="H437" s="116"/>
      <c r="I437" s="160"/>
      <c r="J437" s="33"/>
      <c r="K437" s="33"/>
    </row>
    <row r="438">
      <c r="H438" s="116"/>
      <c r="I438" s="160"/>
      <c r="J438" s="33"/>
      <c r="K438" s="33"/>
    </row>
    <row r="439">
      <c r="H439" s="116"/>
      <c r="I439" s="160"/>
      <c r="J439" s="33"/>
      <c r="K439" s="33"/>
    </row>
    <row r="440">
      <c r="H440" s="116"/>
      <c r="I440" s="160"/>
      <c r="J440" s="33"/>
      <c r="K440" s="33"/>
    </row>
    <row r="441">
      <c r="H441" s="116"/>
      <c r="I441" s="160"/>
      <c r="J441" s="33"/>
      <c r="K441" s="33"/>
    </row>
    <row r="442">
      <c r="H442" s="116"/>
      <c r="I442" s="160"/>
      <c r="J442" s="33"/>
      <c r="K442" s="33"/>
    </row>
    <row r="443">
      <c r="H443" s="116"/>
      <c r="I443" s="160"/>
      <c r="J443" s="33"/>
      <c r="K443" s="33"/>
    </row>
    <row r="444">
      <c r="H444" s="116"/>
      <c r="I444" s="160"/>
      <c r="J444" s="33"/>
      <c r="K444" s="33"/>
    </row>
    <row r="445">
      <c r="H445" s="116"/>
      <c r="I445" s="160"/>
      <c r="J445" s="33"/>
      <c r="K445" s="33"/>
    </row>
    <row r="446">
      <c r="H446" s="116"/>
      <c r="I446" s="160"/>
      <c r="J446" s="33"/>
      <c r="K446" s="33"/>
    </row>
    <row r="447">
      <c r="H447" s="116"/>
      <c r="I447" s="160"/>
      <c r="J447" s="33"/>
      <c r="K447" s="33"/>
    </row>
    <row r="448">
      <c r="H448" s="116"/>
      <c r="I448" s="160"/>
      <c r="J448" s="33"/>
      <c r="K448" s="33"/>
    </row>
    <row r="449">
      <c r="H449" s="116"/>
      <c r="I449" s="160"/>
      <c r="J449" s="33"/>
      <c r="K449" s="33"/>
    </row>
    <row r="450">
      <c r="H450" s="116"/>
      <c r="I450" s="160"/>
      <c r="J450" s="33"/>
      <c r="K450" s="33"/>
    </row>
    <row r="451">
      <c r="H451" s="116"/>
      <c r="I451" s="160"/>
      <c r="J451" s="33"/>
      <c r="K451" s="33"/>
    </row>
    <row r="452">
      <c r="H452" s="116"/>
      <c r="I452" s="160"/>
      <c r="J452" s="33"/>
      <c r="K452" s="33"/>
    </row>
    <row r="453">
      <c r="H453" s="116"/>
      <c r="I453" s="160"/>
      <c r="J453" s="33"/>
      <c r="K453" s="33"/>
    </row>
    <row r="454">
      <c r="H454" s="116"/>
      <c r="I454" s="160"/>
      <c r="J454" s="33"/>
      <c r="K454" s="33"/>
    </row>
    <row r="455">
      <c r="H455" s="116"/>
      <c r="I455" s="160"/>
      <c r="J455" s="33"/>
      <c r="K455" s="33"/>
    </row>
    <row r="456">
      <c r="H456" s="116"/>
      <c r="I456" s="160"/>
      <c r="J456" s="33"/>
      <c r="K456" s="33"/>
    </row>
    <row r="457">
      <c r="H457" s="116"/>
      <c r="I457" s="160"/>
      <c r="J457" s="33"/>
      <c r="K457" s="33"/>
    </row>
    <row r="458">
      <c r="H458" s="116"/>
      <c r="I458" s="160"/>
      <c r="J458" s="33"/>
      <c r="K458" s="33"/>
    </row>
    <row r="459">
      <c r="H459" s="116"/>
      <c r="I459" s="160"/>
      <c r="J459" s="33"/>
      <c r="K459" s="33"/>
    </row>
    <row r="460">
      <c r="H460" s="116"/>
      <c r="I460" s="33"/>
      <c r="J460" s="33"/>
      <c r="K460" s="33"/>
    </row>
    <row r="461">
      <c r="H461" s="116"/>
      <c r="I461" s="160"/>
      <c r="J461" s="33"/>
      <c r="K461" s="33"/>
    </row>
    <row r="462">
      <c r="H462" s="116"/>
      <c r="I462" s="160"/>
      <c r="J462" s="33"/>
      <c r="K462" s="33"/>
    </row>
    <row r="463">
      <c r="H463" s="116"/>
      <c r="I463" s="160"/>
      <c r="J463" s="33"/>
      <c r="K463" s="33"/>
    </row>
    <row r="464">
      <c r="H464" s="116"/>
      <c r="I464" s="160"/>
      <c r="J464" s="33"/>
      <c r="K464" s="33"/>
    </row>
    <row r="465">
      <c r="H465" s="116"/>
      <c r="I465" s="160"/>
      <c r="J465" s="33"/>
      <c r="K465" s="33"/>
    </row>
    <row r="466">
      <c r="H466" s="116"/>
      <c r="I466" s="160"/>
      <c r="J466" s="33"/>
      <c r="K466" s="33"/>
    </row>
    <row r="467">
      <c r="H467" s="116"/>
      <c r="I467" s="160"/>
      <c r="J467" s="33"/>
      <c r="K467" s="33"/>
    </row>
    <row r="468">
      <c r="H468" s="116"/>
      <c r="I468" s="160"/>
      <c r="J468" s="33"/>
      <c r="K468" s="33"/>
    </row>
    <row r="469">
      <c r="H469" s="116"/>
      <c r="I469" s="160"/>
      <c r="J469" s="33"/>
      <c r="K469" s="33"/>
    </row>
    <row r="470">
      <c r="H470" s="116"/>
      <c r="I470" s="160"/>
      <c r="J470" s="33"/>
      <c r="K470" s="33"/>
    </row>
    <row r="471">
      <c r="H471" s="116"/>
      <c r="I471" s="160"/>
      <c r="J471" s="33"/>
      <c r="K471" s="33"/>
    </row>
    <row r="472">
      <c r="H472" s="116"/>
      <c r="I472" s="160"/>
      <c r="J472" s="33"/>
      <c r="K472" s="33"/>
    </row>
    <row r="473">
      <c r="H473" s="116"/>
      <c r="I473" s="160"/>
      <c r="J473" s="33"/>
      <c r="K473" s="33"/>
    </row>
    <row r="474">
      <c r="H474" s="116"/>
      <c r="I474" s="160"/>
      <c r="J474" s="33"/>
      <c r="K474" s="33"/>
    </row>
    <row r="475">
      <c r="H475" s="116"/>
      <c r="I475" s="160"/>
      <c r="J475" s="33"/>
      <c r="K475" s="33"/>
    </row>
    <row r="476">
      <c r="H476" s="116"/>
      <c r="I476" s="160"/>
      <c r="J476" s="33"/>
      <c r="K476" s="33"/>
    </row>
    <row r="477">
      <c r="H477" s="116"/>
      <c r="I477" s="160"/>
      <c r="J477" s="33"/>
      <c r="K477" s="33"/>
    </row>
    <row r="478">
      <c r="H478" s="116"/>
      <c r="I478" s="160"/>
      <c r="J478" s="33"/>
      <c r="K478" s="33"/>
    </row>
    <row r="479">
      <c r="H479" s="116"/>
      <c r="I479" s="160"/>
      <c r="J479" s="33"/>
      <c r="K479" s="33"/>
    </row>
    <row r="480">
      <c r="H480" s="116"/>
      <c r="I480" s="160"/>
      <c r="J480" s="33"/>
      <c r="K480" s="33"/>
    </row>
    <row r="481">
      <c r="H481" s="116"/>
      <c r="I481" s="160"/>
      <c r="J481" s="33"/>
      <c r="K481" s="33"/>
    </row>
    <row r="482">
      <c r="H482" s="116"/>
      <c r="I482" s="160"/>
      <c r="J482" s="33"/>
      <c r="K482" s="33"/>
    </row>
    <row r="483">
      <c r="H483" s="116"/>
      <c r="I483" s="160"/>
      <c r="J483" s="33"/>
      <c r="K483" s="33"/>
    </row>
    <row r="484">
      <c r="H484" s="116"/>
      <c r="I484" s="160"/>
      <c r="J484" s="33"/>
      <c r="K484" s="33"/>
    </row>
    <row r="485">
      <c r="H485" s="116"/>
      <c r="I485" s="160"/>
      <c r="J485" s="33"/>
      <c r="K485" s="33"/>
    </row>
    <row r="486">
      <c r="H486" s="116"/>
      <c r="I486" s="160"/>
      <c r="J486" s="33"/>
      <c r="K486" s="33"/>
    </row>
    <row r="487">
      <c r="H487" s="116"/>
      <c r="I487" s="160"/>
      <c r="J487" s="33"/>
      <c r="K487" s="33"/>
    </row>
    <row r="488">
      <c r="H488" s="116"/>
      <c r="I488" s="160"/>
      <c r="J488" s="33"/>
      <c r="K488" s="33"/>
    </row>
    <row r="489">
      <c r="H489" s="116"/>
      <c r="I489" s="160"/>
      <c r="J489" s="33"/>
      <c r="K489" s="33"/>
    </row>
    <row r="490">
      <c r="H490" s="116"/>
      <c r="I490" s="160"/>
      <c r="J490" s="33"/>
      <c r="K490" s="33"/>
    </row>
    <row r="491">
      <c r="H491" s="116"/>
      <c r="I491" s="160"/>
      <c r="J491" s="33"/>
      <c r="K491" s="33"/>
    </row>
    <row r="492">
      <c r="H492" s="116"/>
      <c r="I492" s="160"/>
      <c r="J492" s="33"/>
      <c r="K492" s="33"/>
    </row>
    <row r="493">
      <c r="H493" s="116"/>
      <c r="I493" s="160"/>
      <c r="J493" s="33"/>
      <c r="K493" s="33"/>
    </row>
    <row r="494">
      <c r="H494" s="116"/>
      <c r="I494" s="160"/>
      <c r="J494" s="33"/>
      <c r="K494" s="33"/>
    </row>
    <row r="495">
      <c r="H495" s="116"/>
      <c r="I495" s="160"/>
      <c r="J495" s="33"/>
      <c r="K495" s="33"/>
    </row>
    <row r="496">
      <c r="H496" s="116"/>
      <c r="I496" s="160"/>
      <c r="J496" s="33"/>
      <c r="K496" s="33"/>
    </row>
    <row r="497">
      <c r="H497" s="116"/>
      <c r="I497" s="160"/>
      <c r="J497" s="33"/>
      <c r="K497" s="33"/>
    </row>
    <row r="498">
      <c r="H498" s="116"/>
      <c r="I498" s="160"/>
      <c r="J498" s="33"/>
      <c r="K498" s="33"/>
    </row>
    <row r="499">
      <c r="H499" s="116"/>
      <c r="I499" s="160"/>
      <c r="J499" s="33"/>
      <c r="K499" s="33"/>
    </row>
    <row r="500">
      <c r="H500" s="116"/>
      <c r="I500" s="160"/>
      <c r="J500" s="33"/>
      <c r="K500" s="33"/>
    </row>
    <row r="501">
      <c r="H501" s="116"/>
      <c r="I501" s="160"/>
      <c r="J501" s="33"/>
      <c r="K501" s="33"/>
    </row>
    <row r="502">
      <c r="H502" s="116"/>
      <c r="I502" s="160"/>
      <c r="J502" s="33"/>
      <c r="K502" s="33"/>
    </row>
    <row r="503">
      <c r="H503" s="116"/>
      <c r="I503" s="160"/>
      <c r="J503" s="33"/>
      <c r="K503" s="33"/>
    </row>
    <row r="504">
      <c r="H504" s="116"/>
      <c r="I504" s="160"/>
      <c r="J504" s="33"/>
      <c r="K504" s="33"/>
    </row>
    <row r="505">
      <c r="H505" s="116"/>
      <c r="I505" s="160"/>
      <c r="J505" s="33"/>
      <c r="K505" s="33"/>
    </row>
    <row r="506">
      <c r="H506" s="116"/>
      <c r="I506" s="160"/>
      <c r="J506" s="33"/>
      <c r="K506" s="33"/>
    </row>
    <row r="507">
      <c r="H507" s="116"/>
      <c r="I507" s="160"/>
      <c r="J507" s="33"/>
      <c r="K507" s="33"/>
    </row>
    <row r="508">
      <c r="H508" s="116"/>
      <c r="I508" s="160"/>
      <c r="J508" s="33"/>
      <c r="K508" s="33"/>
    </row>
    <row r="509">
      <c r="H509" s="116"/>
      <c r="I509" s="160"/>
      <c r="J509" s="33"/>
      <c r="K509" s="33"/>
    </row>
    <row r="510">
      <c r="H510" s="116"/>
      <c r="I510" s="160"/>
      <c r="J510" s="33"/>
      <c r="K510" s="33"/>
    </row>
    <row r="511">
      <c r="H511" s="116"/>
      <c r="I511" s="160"/>
      <c r="J511" s="33"/>
      <c r="K511" s="33"/>
    </row>
    <row r="512">
      <c r="H512" s="116"/>
      <c r="I512" s="160"/>
      <c r="J512" s="33"/>
      <c r="K512" s="33"/>
    </row>
    <row r="513">
      <c r="H513" s="116"/>
      <c r="I513" s="160"/>
      <c r="J513" s="33"/>
      <c r="K513" s="33"/>
    </row>
    <row r="514">
      <c r="H514" s="116"/>
      <c r="I514" s="160"/>
      <c r="J514" s="33"/>
      <c r="K514" s="33"/>
    </row>
    <row r="515">
      <c r="H515" s="116"/>
      <c r="I515" s="160"/>
      <c r="J515" s="33"/>
      <c r="K515" s="33"/>
    </row>
    <row r="516">
      <c r="H516" s="116"/>
      <c r="I516" s="160"/>
      <c r="J516" s="33"/>
      <c r="K516" s="33"/>
    </row>
    <row r="517">
      <c r="H517" s="116"/>
      <c r="I517" s="160"/>
      <c r="J517" s="33"/>
      <c r="K517" s="33"/>
    </row>
    <row r="518">
      <c r="H518" s="116"/>
      <c r="I518" s="160"/>
      <c r="J518" s="33"/>
      <c r="K518" s="33"/>
    </row>
    <row r="519">
      <c r="H519" s="116"/>
      <c r="I519" s="160"/>
      <c r="J519" s="33"/>
      <c r="K519" s="33"/>
    </row>
    <row r="520">
      <c r="H520" s="116"/>
      <c r="I520" s="160"/>
      <c r="J520" s="33"/>
      <c r="K520" s="33"/>
    </row>
    <row r="521">
      <c r="H521" s="116"/>
      <c r="I521" s="160"/>
      <c r="J521" s="33"/>
      <c r="K521" s="33"/>
    </row>
    <row r="522">
      <c r="H522" s="116"/>
      <c r="I522" s="160"/>
      <c r="J522" s="33"/>
      <c r="K522" s="33"/>
    </row>
    <row r="523">
      <c r="H523" s="116"/>
      <c r="I523" s="160"/>
      <c r="J523" s="33"/>
      <c r="K523" s="33"/>
    </row>
    <row r="524">
      <c r="H524" s="116"/>
      <c r="I524" s="160"/>
      <c r="J524" s="33"/>
      <c r="K524" s="33"/>
    </row>
    <row r="525">
      <c r="H525" s="116"/>
      <c r="I525" s="160"/>
      <c r="J525" s="33"/>
      <c r="K525" s="33"/>
    </row>
    <row r="526">
      <c r="H526" s="116"/>
      <c r="I526" s="160"/>
      <c r="J526" s="33"/>
      <c r="K526" s="33"/>
    </row>
    <row r="527">
      <c r="H527" s="116"/>
      <c r="I527" s="160"/>
      <c r="J527" s="33"/>
      <c r="K527" s="33"/>
    </row>
    <row r="528">
      <c r="H528" s="116"/>
      <c r="I528" s="160"/>
      <c r="J528" s="33"/>
      <c r="K528" s="33"/>
    </row>
    <row r="529">
      <c r="H529" s="116"/>
      <c r="I529" s="160"/>
      <c r="J529" s="33"/>
      <c r="K529" s="33"/>
    </row>
    <row r="530">
      <c r="H530" s="116"/>
      <c r="I530" s="160"/>
      <c r="J530" s="33"/>
      <c r="K530" s="33"/>
    </row>
    <row r="531">
      <c r="H531" s="116"/>
      <c r="I531" s="160"/>
      <c r="J531" s="33"/>
      <c r="K531" s="33"/>
    </row>
    <row r="532">
      <c r="H532" s="116"/>
      <c r="I532" s="160"/>
      <c r="J532" s="33"/>
      <c r="K532" s="33"/>
    </row>
    <row r="533">
      <c r="H533" s="116"/>
      <c r="I533" s="160"/>
      <c r="J533" s="33"/>
      <c r="K533" s="33"/>
    </row>
    <row r="534">
      <c r="H534" s="116"/>
      <c r="I534" s="160"/>
      <c r="J534" s="33"/>
      <c r="K534" s="33"/>
    </row>
    <row r="535">
      <c r="H535" s="116"/>
      <c r="I535" s="160"/>
      <c r="J535" s="33"/>
      <c r="K535" s="33"/>
    </row>
    <row r="536">
      <c r="H536" s="116"/>
      <c r="I536" s="160"/>
      <c r="J536" s="33"/>
      <c r="K536" s="33"/>
    </row>
    <row r="537">
      <c r="H537" s="116"/>
      <c r="I537" s="160"/>
      <c r="J537" s="33"/>
      <c r="K537" s="33"/>
    </row>
    <row r="538">
      <c r="H538" s="116"/>
      <c r="I538" s="160"/>
      <c r="J538" s="33"/>
      <c r="K538" s="33"/>
    </row>
    <row r="539">
      <c r="H539" s="116"/>
      <c r="I539" s="160"/>
      <c r="J539" s="33"/>
      <c r="K539" s="33"/>
    </row>
    <row r="540">
      <c r="H540" s="116"/>
      <c r="I540" s="160"/>
      <c r="J540" s="33"/>
      <c r="K540" s="33"/>
    </row>
    <row r="541">
      <c r="H541" s="116"/>
      <c r="I541" s="160"/>
      <c r="J541" s="33"/>
      <c r="K541" s="33"/>
    </row>
    <row r="542">
      <c r="H542" s="116"/>
      <c r="I542" s="160"/>
      <c r="J542" s="33"/>
      <c r="K542" s="33"/>
    </row>
    <row r="543">
      <c r="H543" s="116"/>
      <c r="I543" s="160"/>
      <c r="J543" s="33"/>
      <c r="K543" s="33"/>
    </row>
    <row r="544">
      <c r="H544" s="116"/>
      <c r="I544" s="160"/>
      <c r="J544" s="33"/>
      <c r="K544" s="33"/>
    </row>
    <row r="545">
      <c r="H545" s="116"/>
      <c r="I545" s="160"/>
      <c r="J545" s="33"/>
      <c r="K545" s="33"/>
    </row>
    <row r="546">
      <c r="H546" s="116"/>
      <c r="I546" s="160"/>
      <c r="J546" s="33"/>
      <c r="K546" s="33"/>
    </row>
    <row r="547">
      <c r="H547" s="116"/>
      <c r="I547" s="160"/>
      <c r="J547" s="33"/>
      <c r="K547" s="33"/>
    </row>
    <row r="548">
      <c r="H548" s="116"/>
      <c r="I548" s="160"/>
      <c r="J548" s="33"/>
      <c r="K548" s="33"/>
    </row>
    <row r="549">
      <c r="H549" s="116"/>
      <c r="I549" s="160"/>
      <c r="J549" s="33"/>
      <c r="K549" s="33"/>
    </row>
    <row r="550">
      <c r="H550" s="116"/>
      <c r="I550" s="160"/>
      <c r="J550" s="33"/>
      <c r="K550" s="33"/>
    </row>
    <row r="551">
      <c r="H551" s="116"/>
      <c r="I551" s="160"/>
      <c r="J551" s="33"/>
      <c r="K551" s="33"/>
    </row>
    <row r="552">
      <c r="H552" s="116"/>
      <c r="I552" s="160"/>
      <c r="J552" s="33"/>
      <c r="K552" s="33"/>
    </row>
    <row r="553">
      <c r="H553" s="116"/>
      <c r="I553" s="160"/>
      <c r="J553" s="33"/>
      <c r="K553" s="33"/>
    </row>
    <row r="554">
      <c r="H554" s="116"/>
      <c r="I554" s="160"/>
      <c r="J554" s="33"/>
      <c r="K554" s="33"/>
    </row>
    <row r="555">
      <c r="H555" s="116"/>
      <c r="I555" s="160"/>
      <c r="J555" s="33"/>
      <c r="K555" s="33"/>
    </row>
    <row r="556">
      <c r="H556" s="116"/>
      <c r="I556" s="160"/>
      <c r="J556" s="33"/>
      <c r="K556" s="33"/>
    </row>
    <row r="557">
      <c r="H557" s="116"/>
      <c r="I557" s="160"/>
      <c r="J557" s="33"/>
      <c r="K557" s="33"/>
    </row>
    <row r="558">
      <c r="H558" s="116"/>
      <c r="I558" s="160"/>
      <c r="J558" s="33"/>
      <c r="K558" s="33"/>
    </row>
    <row r="559">
      <c r="H559" s="116"/>
      <c r="I559" s="160"/>
      <c r="J559" s="33"/>
      <c r="K559" s="33"/>
    </row>
    <row r="560">
      <c r="H560" s="116"/>
      <c r="I560" s="160"/>
      <c r="J560" s="33"/>
      <c r="K560" s="33"/>
    </row>
    <row r="561">
      <c r="H561" s="116"/>
      <c r="I561" s="160"/>
      <c r="J561" s="33"/>
      <c r="K561" s="33"/>
    </row>
    <row r="562">
      <c r="H562" s="116"/>
      <c r="I562" s="160"/>
      <c r="J562" s="33"/>
      <c r="K562" s="33"/>
    </row>
    <row r="563">
      <c r="H563" s="116"/>
      <c r="I563" s="160"/>
      <c r="J563" s="33"/>
      <c r="K563" s="33"/>
    </row>
    <row r="564">
      <c r="H564" s="116"/>
      <c r="I564" s="160"/>
      <c r="J564" s="33"/>
      <c r="K564" s="33"/>
    </row>
    <row r="565">
      <c r="H565" s="116"/>
      <c r="I565" s="160"/>
      <c r="J565" s="33"/>
      <c r="K565" s="33"/>
    </row>
    <row r="566">
      <c r="H566" s="116"/>
      <c r="I566" s="160"/>
      <c r="J566" s="33"/>
      <c r="K566" s="33"/>
    </row>
    <row r="567">
      <c r="H567" s="116"/>
      <c r="I567" s="160"/>
      <c r="J567" s="33"/>
      <c r="K567" s="33"/>
    </row>
    <row r="568">
      <c r="H568" s="116"/>
      <c r="I568" s="160"/>
      <c r="J568" s="33"/>
      <c r="K568" s="33"/>
    </row>
    <row r="569">
      <c r="H569" s="116"/>
      <c r="I569" s="160"/>
      <c r="J569" s="33"/>
      <c r="K569" s="33"/>
    </row>
    <row r="570">
      <c r="H570" s="116"/>
      <c r="I570" s="160"/>
      <c r="J570" s="33"/>
      <c r="K570" s="33"/>
    </row>
    <row r="571">
      <c r="H571" s="116"/>
      <c r="I571" s="160"/>
      <c r="J571" s="33"/>
      <c r="K571" s="33"/>
    </row>
    <row r="572">
      <c r="H572" s="116"/>
      <c r="I572" s="160"/>
      <c r="J572" s="33"/>
      <c r="K572" s="33"/>
    </row>
    <row r="573">
      <c r="H573" s="116"/>
      <c r="I573" s="160"/>
      <c r="J573" s="33"/>
      <c r="K573" s="33"/>
    </row>
    <row r="574">
      <c r="H574" s="116"/>
      <c r="I574" s="160"/>
      <c r="J574" s="33"/>
      <c r="K574" s="33"/>
    </row>
    <row r="575">
      <c r="H575" s="116"/>
      <c r="I575" s="160"/>
      <c r="J575" s="33"/>
      <c r="K575" s="33"/>
    </row>
    <row r="576">
      <c r="H576" s="116"/>
      <c r="I576" s="160"/>
      <c r="J576" s="33"/>
      <c r="K576" s="33"/>
    </row>
    <row r="577">
      <c r="H577" s="116"/>
      <c r="I577" s="160"/>
      <c r="J577" s="33"/>
      <c r="K577" s="33"/>
    </row>
    <row r="578">
      <c r="H578" s="116"/>
      <c r="I578" s="160"/>
      <c r="J578" s="33"/>
      <c r="K578" s="33"/>
    </row>
    <row r="579">
      <c r="H579" s="116"/>
      <c r="I579" s="160"/>
      <c r="J579" s="33"/>
      <c r="K579" s="33"/>
    </row>
    <row r="580">
      <c r="H580" s="116"/>
      <c r="I580" s="160"/>
      <c r="J580" s="33"/>
      <c r="K580" s="33"/>
    </row>
    <row r="581">
      <c r="H581" s="116"/>
      <c r="I581" s="160"/>
      <c r="J581" s="33"/>
      <c r="K581" s="33"/>
    </row>
    <row r="582">
      <c r="H582" s="116"/>
      <c r="I582" s="160"/>
      <c r="J582" s="33"/>
      <c r="K582" s="33"/>
    </row>
    <row r="583">
      <c r="H583" s="116"/>
      <c r="I583" s="160"/>
      <c r="J583" s="33"/>
      <c r="K583" s="33"/>
    </row>
    <row r="584">
      <c r="H584" s="116"/>
      <c r="I584" s="160"/>
      <c r="J584" s="33"/>
      <c r="K584" s="33"/>
    </row>
    <row r="585">
      <c r="H585" s="116"/>
      <c r="I585" s="160"/>
      <c r="J585" s="33"/>
      <c r="K585" s="33"/>
    </row>
    <row r="586">
      <c r="H586" s="116"/>
      <c r="I586" s="160"/>
      <c r="J586" s="33"/>
      <c r="K586" s="33"/>
    </row>
    <row r="587">
      <c r="H587" s="116"/>
      <c r="I587" s="160"/>
      <c r="J587" s="33"/>
      <c r="K587" s="33"/>
    </row>
    <row r="588">
      <c r="H588" s="116"/>
      <c r="I588" s="160"/>
      <c r="J588" s="33"/>
      <c r="K588" s="33"/>
    </row>
    <row r="589">
      <c r="H589" s="116"/>
      <c r="I589" s="160"/>
      <c r="J589" s="33"/>
      <c r="K589" s="33"/>
    </row>
    <row r="590">
      <c r="H590" s="116"/>
      <c r="I590" s="160"/>
      <c r="J590" s="33"/>
      <c r="K590" s="33"/>
    </row>
    <row r="591">
      <c r="H591" s="116"/>
      <c r="I591" s="160"/>
      <c r="J591" s="33"/>
      <c r="K591" s="33"/>
    </row>
    <row r="592">
      <c r="H592" s="116"/>
      <c r="I592" s="160"/>
      <c r="J592" s="33"/>
      <c r="K592" s="33"/>
    </row>
    <row r="593">
      <c r="H593" s="116"/>
      <c r="I593" s="160"/>
      <c r="J593" s="33"/>
      <c r="K593" s="33"/>
    </row>
    <row r="594">
      <c r="H594" s="116"/>
      <c r="I594" s="160"/>
      <c r="J594" s="33"/>
      <c r="K594" s="33"/>
    </row>
    <row r="595">
      <c r="H595" s="116"/>
      <c r="I595" s="160"/>
      <c r="J595" s="33"/>
      <c r="K595" s="33"/>
    </row>
    <row r="596">
      <c r="H596" s="116"/>
      <c r="I596" s="160"/>
      <c r="J596" s="33"/>
      <c r="K596" s="33"/>
    </row>
    <row r="597">
      <c r="H597" s="116"/>
      <c r="I597" s="160"/>
      <c r="J597" s="33"/>
      <c r="K597" s="33"/>
    </row>
    <row r="598">
      <c r="H598" s="116"/>
      <c r="I598" s="160"/>
      <c r="J598" s="33"/>
      <c r="K598" s="33"/>
    </row>
    <row r="599">
      <c r="H599" s="116"/>
      <c r="I599" s="33"/>
      <c r="J599" s="33"/>
      <c r="K599" s="33"/>
    </row>
    <row r="600">
      <c r="H600" s="116"/>
      <c r="I600" s="160"/>
      <c r="J600" s="33"/>
      <c r="K600" s="33"/>
    </row>
    <row r="601">
      <c r="H601" s="116"/>
      <c r="I601" s="160"/>
      <c r="J601" s="33"/>
      <c r="K601" s="33"/>
    </row>
    <row r="602">
      <c r="H602" s="116"/>
      <c r="I602" s="160"/>
      <c r="J602" s="33"/>
      <c r="K602" s="33"/>
    </row>
    <row r="603">
      <c r="H603" s="116"/>
      <c r="I603" s="160"/>
      <c r="J603" s="33"/>
      <c r="K603" s="33"/>
    </row>
    <row r="604">
      <c r="H604" s="116"/>
      <c r="I604" s="160"/>
      <c r="J604" s="33"/>
      <c r="K604" s="33"/>
    </row>
    <row r="605">
      <c r="H605" s="116"/>
      <c r="I605" s="160"/>
      <c r="J605" s="33"/>
      <c r="K605" s="33"/>
    </row>
    <row r="606">
      <c r="H606" s="116"/>
      <c r="I606" s="160"/>
      <c r="J606" s="33"/>
      <c r="K606" s="33"/>
    </row>
    <row r="607">
      <c r="H607" s="116"/>
      <c r="I607" s="160"/>
      <c r="J607" s="33"/>
      <c r="K607" s="33"/>
    </row>
    <row r="608">
      <c r="H608" s="116"/>
      <c r="I608" s="160"/>
      <c r="J608" s="33"/>
      <c r="K608" s="33"/>
    </row>
    <row r="609">
      <c r="H609" s="116"/>
      <c r="I609" s="160"/>
      <c r="J609" s="33"/>
      <c r="K609" s="33"/>
    </row>
    <row r="610">
      <c r="H610" s="116"/>
      <c r="I610" s="160"/>
      <c r="J610" s="33"/>
      <c r="K610" s="33"/>
    </row>
    <row r="611">
      <c r="H611" s="116"/>
      <c r="I611" s="160"/>
      <c r="J611" s="33"/>
      <c r="K611" s="33"/>
    </row>
    <row r="612">
      <c r="H612" s="116"/>
      <c r="I612" s="160"/>
      <c r="J612" s="33"/>
      <c r="K612" s="33"/>
    </row>
    <row r="613">
      <c r="H613" s="116"/>
      <c r="I613" s="160"/>
      <c r="J613" s="33"/>
      <c r="K613" s="33"/>
    </row>
    <row r="614">
      <c r="H614" s="116"/>
      <c r="I614" s="160"/>
      <c r="J614" s="33"/>
      <c r="K614" s="33"/>
    </row>
    <row r="615">
      <c r="H615" s="116"/>
      <c r="I615" s="160"/>
      <c r="J615" s="33"/>
      <c r="K615" s="33"/>
    </row>
    <row r="616">
      <c r="H616" s="116"/>
      <c r="I616" s="160"/>
      <c r="J616" s="33"/>
      <c r="K616" s="33"/>
    </row>
    <row r="617">
      <c r="H617" s="116"/>
      <c r="I617" s="160"/>
      <c r="J617" s="33"/>
      <c r="K617" s="33"/>
    </row>
    <row r="618">
      <c r="H618" s="116"/>
      <c r="I618" s="160"/>
      <c r="J618" s="33"/>
      <c r="K618" s="33"/>
    </row>
    <row r="619">
      <c r="H619" s="116"/>
      <c r="I619" s="160"/>
      <c r="J619" s="33"/>
      <c r="K619" s="33"/>
    </row>
    <row r="620">
      <c r="H620" s="116"/>
      <c r="I620" s="160"/>
      <c r="J620" s="33"/>
      <c r="K620" s="33"/>
    </row>
    <row r="621">
      <c r="H621" s="116"/>
      <c r="I621" s="160"/>
      <c r="J621" s="33"/>
      <c r="K621" s="33"/>
    </row>
    <row r="622">
      <c r="H622" s="116"/>
      <c r="I622" s="160"/>
      <c r="J622" s="33"/>
      <c r="K622" s="33"/>
    </row>
    <row r="623">
      <c r="H623" s="116"/>
      <c r="I623" s="160"/>
      <c r="J623" s="33"/>
      <c r="K623" s="33"/>
    </row>
    <row r="624">
      <c r="H624" s="116"/>
      <c r="I624" s="160"/>
      <c r="J624" s="33"/>
      <c r="K624" s="33"/>
    </row>
    <row r="625">
      <c r="H625" s="116"/>
      <c r="I625" s="160"/>
      <c r="J625" s="33"/>
      <c r="K625" s="33"/>
    </row>
    <row r="626">
      <c r="H626" s="116"/>
      <c r="I626" s="160"/>
      <c r="J626" s="33"/>
      <c r="K626" s="33"/>
    </row>
    <row r="627">
      <c r="H627" s="116"/>
      <c r="I627" s="160"/>
      <c r="J627" s="33"/>
      <c r="K627" s="33"/>
    </row>
    <row r="628">
      <c r="H628" s="116"/>
      <c r="I628" s="160"/>
      <c r="J628" s="33"/>
      <c r="K628" s="33"/>
    </row>
    <row r="629">
      <c r="H629" s="116"/>
      <c r="I629" s="160"/>
      <c r="J629" s="33"/>
      <c r="K629" s="33"/>
    </row>
    <row r="630">
      <c r="H630" s="116"/>
      <c r="I630" s="160"/>
      <c r="J630" s="33"/>
      <c r="K630" s="33"/>
    </row>
    <row r="631">
      <c r="H631" s="116"/>
      <c r="I631" s="160"/>
      <c r="J631" s="33"/>
      <c r="K631" s="33"/>
    </row>
    <row r="632">
      <c r="H632" s="116"/>
      <c r="I632" s="160"/>
      <c r="J632" s="33"/>
      <c r="K632" s="33"/>
    </row>
    <row r="633">
      <c r="H633" s="116"/>
      <c r="I633" s="160"/>
      <c r="J633" s="33"/>
      <c r="K633" s="33"/>
    </row>
    <row r="634">
      <c r="H634" s="116"/>
      <c r="I634" s="160"/>
      <c r="J634" s="33"/>
      <c r="K634" s="33"/>
    </row>
    <row r="635">
      <c r="H635" s="116"/>
      <c r="I635" s="160"/>
      <c r="J635" s="33"/>
      <c r="K635" s="33"/>
    </row>
    <row r="636">
      <c r="H636" s="116"/>
      <c r="I636" s="160"/>
      <c r="J636" s="33"/>
      <c r="K636" s="33"/>
    </row>
    <row r="637">
      <c r="H637" s="116"/>
      <c r="I637" s="160"/>
      <c r="J637" s="33"/>
      <c r="K637" s="33"/>
    </row>
    <row r="638">
      <c r="H638" s="116"/>
      <c r="I638" s="160"/>
      <c r="J638" s="33"/>
      <c r="K638" s="33"/>
    </row>
    <row r="639">
      <c r="H639" s="116"/>
      <c r="I639" s="160"/>
      <c r="J639" s="33"/>
      <c r="K639" s="33"/>
    </row>
    <row r="640">
      <c r="H640" s="116"/>
      <c r="I640" s="160"/>
      <c r="J640" s="33"/>
      <c r="K640" s="33"/>
    </row>
    <row r="641">
      <c r="H641" s="116"/>
      <c r="I641" s="160"/>
      <c r="J641" s="33"/>
      <c r="K641" s="33"/>
    </row>
    <row r="642">
      <c r="H642" s="116"/>
      <c r="I642" s="160"/>
      <c r="J642" s="33"/>
      <c r="K642" s="33"/>
    </row>
    <row r="643">
      <c r="H643" s="116"/>
      <c r="I643" s="160"/>
      <c r="J643" s="33"/>
      <c r="K643" s="33"/>
    </row>
    <row r="644">
      <c r="H644" s="116"/>
      <c r="I644" s="160"/>
      <c r="J644" s="33"/>
      <c r="K644" s="33"/>
    </row>
    <row r="645">
      <c r="H645" s="116"/>
      <c r="I645" s="160"/>
      <c r="J645" s="33"/>
      <c r="K645" s="33"/>
    </row>
    <row r="646">
      <c r="H646" s="116"/>
      <c r="I646" s="160"/>
      <c r="J646" s="33"/>
      <c r="K646" s="33"/>
    </row>
    <row r="647">
      <c r="H647" s="116"/>
      <c r="I647" s="160"/>
      <c r="J647" s="33"/>
      <c r="K647" s="33"/>
    </row>
    <row r="648">
      <c r="H648" s="116"/>
      <c r="I648" s="160"/>
      <c r="J648" s="33"/>
      <c r="K648" s="33"/>
    </row>
    <row r="649">
      <c r="H649" s="116"/>
      <c r="I649" s="160"/>
      <c r="J649" s="33"/>
      <c r="K649" s="33"/>
    </row>
    <row r="650">
      <c r="H650" s="116"/>
      <c r="I650" s="160"/>
      <c r="J650" s="33"/>
      <c r="K650" s="33"/>
    </row>
    <row r="651">
      <c r="H651" s="116"/>
      <c r="I651" s="160"/>
      <c r="J651" s="33"/>
      <c r="K651" s="33"/>
    </row>
    <row r="652">
      <c r="H652" s="116"/>
      <c r="I652" s="160"/>
      <c r="J652" s="33"/>
      <c r="K652" s="33"/>
    </row>
    <row r="653">
      <c r="H653" s="116"/>
      <c r="I653" s="160"/>
      <c r="J653" s="33"/>
      <c r="K653" s="33"/>
    </row>
    <row r="654">
      <c r="H654" s="116"/>
      <c r="I654" s="160"/>
      <c r="J654" s="33"/>
      <c r="K654" s="33"/>
    </row>
    <row r="655">
      <c r="H655" s="116"/>
      <c r="I655" s="160"/>
      <c r="J655" s="33"/>
      <c r="K655" s="33"/>
    </row>
    <row r="656">
      <c r="H656" s="116"/>
      <c r="I656" s="160"/>
      <c r="J656" s="33"/>
      <c r="K656" s="33"/>
    </row>
    <row r="657">
      <c r="H657" s="116"/>
      <c r="I657" s="160"/>
      <c r="J657" s="33"/>
      <c r="K657" s="33"/>
    </row>
    <row r="658">
      <c r="H658" s="116"/>
      <c r="I658" s="160"/>
      <c r="J658" s="33"/>
      <c r="K658" s="33"/>
    </row>
    <row r="659">
      <c r="H659" s="116"/>
      <c r="I659" s="160"/>
      <c r="J659" s="33"/>
      <c r="K659" s="33"/>
    </row>
    <row r="660">
      <c r="H660" s="116"/>
      <c r="I660" s="160"/>
      <c r="J660" s="33"/>
      <c r="K660" s="33"/>
    </row>
    <row r="661">
      <c r="H661" s="116"/>
      <c r="I661" s="160"/>
      <c r="J661" s="33"/>
      <c r="K661" s="33"/>
    </row>
    <row r="662">
      <c r="H662" s="116"/>
      <c r="I662" s="160"/>
      <c r="J662" s="33"/>
      <c r="K662" s="33"/>
    </row>
    <row r="663">
      <c r="H663" s="116"/>
      <c r="I663" s="160"/>
      <c r="J663" s="33"/>
      <c r="K663" s="33"/>
    </row>
    <row r="664">
      <c r="H664" s="116"/>
      <c r="I664" s="160"/>
      <c r="J664" s="33"/>
      <c r="K664" s="33"/>
    </row>
    <row r="665">
      <c r="H665" s="116"/>
      <c r="I665" s="160"/>
      <c r="J665" s="33"/>
      <c r="K665" s="33"/>
    </row>
    <row r="666">
      <c r="H666" s="116"/>
      <c r="I666" s="160"/>
      <c r="J666" s="33"/>
      <c r="K666" s="33"/>
    </row>
    <row r="667">
      <c r="H667" s="116"/>
      <c r="I667" s="160"/>
      <c r="J667" s="33"/>
      <c r="K667" s="33"/>
    </row>
    <row r="668">
      <c r="H668" s="116"/>
      <c r="I668" s="160"/>
      <c r="J668" s="33"/>
      <c r="K668" s="33"/>
    </row>
    <row r="669">
      <c r="H669" s="116"/>
      <c r="I669" s="160"/>
      <c r="J669" s="33"/>
      <c r="K669" s="33"/>
    </row>
    <row r="670">
      <c r="H670" s="116"/>
      <c r="I670" s="160"/>
      <c r="J670" s="33"/>
      <c r="K670" s="33"/>
    </row>
    <row r="671">
      <c r="H671" s="116"/>
      <c r="I671" s="160"/>
      <c r="J671" s="33"/>
      <c r="K671" s="33"/>
    </row>
    <row r="672">
      <c r="H672" s="116"/>
      <c r="I672" s="160"/>
      <c r="J672" s="33"/>
      <c r="K672" s="33"/>
    </row>
    <row r="673">
      <c r="H673" s="116"/>
      <c r="I673" s="160"/>
      <c r="J673" s="33"/>
      <c r="K673" s="33"/>
    </row>
    <row r="674">
      <c r="H674" s="116"/>
      <c r="I674" s="160"/>
      <c r="J674" s="33"/>
      <c r="K674" s="33"/>
    </row>
    <row r="675">
      <c r="H675" s="116"/>
      <c r="I675" s="160"/>
      <c r="J675" s="33"/>
      <c r="K675" s="33"/>
    </row>
    <row r="676">
      <c r="H676" s="116"/>
      <c r="I676" s="160"/>
      <c r="J676" s="33"/>
      <c r="K676" s="33"/>
    </row>
    <row r="677">
      <c r="H677" s="116"/>
      <c r="I677" s="160"/>
      <c r="J677" s="33"/>
      <c r="K677" s="33"/>
    </row>
    <row r="678">
      <c r="H678" s="116"/>
      <c r="I678" s="160"/>
      <c r="J678" s="33"/>
      <c r="K678" s="33"/>
    </row>
    <row r="679">
      <c r="H679" s="116"/>
      <c r="I679" s="160"/>
      <c r="J679" s="33"/>
      <c r="K679" s="33"/>
    </row>
    <row r="680">
      <c r="H680" s="116"/>
      <c r="I680" s="160"/>
      <c r="J680" s="33"/>
      <c r="K680" s="33"/>
    </row>
    <row r="681">
      <c r="H681" s="116"/>
      <c r="I681" s="160"/>
      <c r="J681" s="33"/>
      <c r="K681" s="33"/>
    </row>
    <row r="682">
      <c r="H682" s="116"/>
      <c r="I682" s="160"/>
      <c r="J682" s="33"/>
      <c r="K682" s="33"/>
    </row>
    <row r="683">
      <c r="H683" s="116"/>
      <c r="I683" s="160"/>
      <c r="J683" s="33"/>
      <c r="K683" s="33"/>
    </row>
    <row r="684">
      <c r="H684" s="116"/>
      <c r="I684" s="160"/>
      <c r="J684" s="33"/>
      <c r="K684" s="33"/>
    </row>
    <row r="685">
      <c r="H685" s="116"/>
      <c r="I685" s="160"/>
      <c r="J685" s="33"/>
      <c r="K685" s="33"/>
    </row>
    <row r="686">
      <c r="H686" s="116"/>
      <c r="I686" s="160"/>
      <c r="J686" s="33"/>
      <c r="K686" s="33"/>
    </row>
    <row r="687">
      <c r="H687" s="116"/>
      <c r="I687" s="160"/>
      <c r="J687" s="33"/>
      <c r="K687" s="33"/>
    </row>
    <row r="688">
      <c r="H688" s="116"/>
      <c r="I688" s="160"/>
      <c r="J688" s="33"/>
      <c r="K688" s="33"/>
    </row>
    <row r="689">
      <c r="H689" s="116"/>
      <c r="I689" s="160"/>
      <c r="J689" s="33"/>
      <c r="K689" s="33"/>
    </row>
    <row r="690">
      <c r="H690" s="116"/>
      <c r="I690" s="33"/>
      <c r="J690" s="33"/>
      <c r="K690" s="33"/>
    </row>
    <row r="691">
      <c r="H691" s="116"/>
      <c r="I691" s="160"/>
      <c r="J691" s="33"/>
      <c r="K691" s="33"/>
    </row>
    <row r="692">
      <c r="H692" s="116"/>
      <c r="I692" s="160"/>
      <c r="J692" s="33"/>
      <c r="K692" s="33"/>
    </row>
    <row r="693">
      <c r="H693" s="116"/>
      <c r="I693" s="160"/>
      <c r="J693" s="33"/>
      <c r="K693" s="33"/>
    </row>
    <row r="694">
      <c r="H694" s="116"/>
      <c r="I694" s="160"/>
      <c r="J694" s="33"/>
      <c r="K694" s="33"/>
    </row>
    <row r="695">
      <c r="H695" s="116"/>
      <c r="I695" s="160"/>
      <c r="J695" s="33"/>
      <c r="K695" s="33"/>
    </row>
    <row r="696">
      <c r="H696" s="116"/>
      <c r="I696" s="160"/>
      <c r="J696" s="33"/>
      <c r="K696" s="33"/>
    </row>
    <row r="697">
      <c r="H697" s="116"/>
      <c r="I697" s="160"/>
      <c r="J697" s="33"/>
      <c r="K697" s="33"/>
    </row>
    <row r="698">
      <c r="H698" s="116"/>
      <c r="I698" s="160"/>
      <c r="J698" s="33"/>
      <c r="K698" s="33"/>
    </row>
    <row r="699">
      <c r="H699" s="116"/>
      <c r="I699" s="160"/>
      <c r="J699" s="33"/>
      <c r="K699" s="33"/>
    </row>
    <row r="700">
      <c r="H700" s="116"/>
      <c r="I700" s="160"/>
      <c r="J700" s="33"/>
      <c r="K700" s="33"/>
    </row>
    <row r="701">
      <c r="H701" s="116"/>
      <c r="I701" s="160"/>
      <c r="J701" s="33"/>
      <c r="K701" s="33"/>
    </row>
    <row r="702">
      <c r="H702" s="116"/>
      <c r="I702" s="160"/>
      <c r="J702" s="33"/>
      <c r="K702" s="33"/>
    </row>
    <row r="703">
      <c r="H703" s="116"/>
      <c r="I703" s="160"/>
      <c r="J703" s="33"/>
      <c r="K703" s="33"/>
    </row>
    <row r="704">
      <c r="H704" s="116"/>
      <c r="I704" s="160"/>
      <c r="J704" s="33"/>
      <c r="K704" s="33"/>
    </row>
    <row r="705">
      <c r="H705" s="116"/>
      <c r="I705" s="160"/>
      <c r="J705" s="33"/>
      <c r="K705" s="33"/>
    </row>
    <row r="706">
      <c r="H706" s="116"/>
      <c r="I706" s="160"/>
      <c r="J706" s="33"/>
      <c r="K706" s="33"/>
    </row>
    <row r="707">
      <c r="H707" s="116"/>
      <c r="I707" s="160"/>
      <c r="J707" s="33"/>
      <c r="K707" s="33"/>
    </row>
    <row r="708">
      <c r="H708" s="116"/>
      <c r="I708" s="33"/>
      <c r="J708" s="33"/>
      <c r="K708" s="33"/>
    </row>
    <row r="709">
      <c r="H709" s="116"/>
      <c r="I709" s="33"/>
      <c r="J709" s="33"/>
      <c r="K709" s="33"/>
    </row>
    <row r="710">
      <c r="H710" s="116"/>
      <c r="I710" s="160"/>
      <c r="J710" s="33"/>
      <c r="K710" s="33"/>
    </row>
    <row r="711">
      <c r="H711" s="116"/>
      <c r="I711" s="160"/>
      <c r="J711" s="33"/>
      <c r="K711" s="33"/>
    </row>
    <row r="712">
      <c r="H712" s="116"/>
      <c r="I712" s="160"/>
      <c r="J712" s="33"/>
      <c r="K712" s="33"/>
    </row>
    <row r="713">
      <c r="H713" s="116"/>
      <c r="I713" s="160"/>
      <c r="J713" s="33"/>
      <c r="K713" s="33"/>
    </row>
    <row r="714">
      <c r="H714" s="116"/>
      <c r="I714" s="160"/>
      <c r="J714" s="33"/>
      <c r="K714" s="33"/>
    </row>
    <row r="715">
      <c r="H715" s="116"/>
      <c r="I715" s="160"/>
      <c r="J715" s="33"/>
      <c r="K715" s="33"/>
    </row>
    <row r="716">
      <c r="H716" s="116"/>
      <c r="I716" s="160"/>
      <c r="J716" s="33"/>
      <c r="K716" s="33"/>
    </row>
    <row r="717">
      <c r="H717" s="116"/>
      <c r="I717" s="160"/>
      <c r="J717" s="33"/>
      <c r="K717" s="33"/>
    </row>
    <row r="718">
      <c r="H718" s="116"/>
      <c r="I718" s="160"/>
      <c r="J718" s="33"/>
      <c r="K718" s="33"/>
    </row>
    <row r="719">
      <c r="H719" s="116"/>
      <c r="I719" s="160"/>
      <c r="J719" s="33"/>
      <c r="K719" s="33"/>
    </row>
    <row r="720">
      <c r="H720" s="116"/>
      <c r="I720" s="160"/>
      <c r="J720" s="33"/>
      <c r="K720" s="33"/>
    </row>
    <row r="721">
      <c r="H721" s="116"/>
      <c r="I721" s="160"/>
      <c r="J721" s="33"/>
      <c r="K721" s="33"/>
    </row>
    <row r="722">
      <c r="H722" s="116"/>
      <c r="I722" s="160"/>
      <c r="J722" s="33"/>
      <c r="K722" s="33"/>
    </row>
    <row r="723">
      <c r="H723" s="116"/>
      <c r="I723" s="160"/>
      <c r="J723" s="33"/>
      <c r="K723" s="33"/>
    </row>
    <row r="724">
      <c r="H724" s="116"/>
      <c r="I724" s="160"/>
      <c r="J724" s="33"/>
      <c r="K724" s="33"/>
    </row>
    <row r="725">
      <c r="H725" s="116"/>
      <c r="I725" s="160"/>
      <c r="J725" s="33"/>
      <c r="K725" s="33"/>
    </row>
    <row r="726">
      <c r="H726" s="116"/>
      <c r="I726" s="160"/>
      <c r="J726" s="33"/>
      <c r="K726" s="33"/>
    </row>
    <row r="727">
      <c r="H727" s="116"/>
      <c r="I727" s="160"/>
      <c r="J727" s="33"/>
      <c r="K727" s="33"/>
    </row>
    <row r="728">
      <c r="H728" s="116"/>
      <c r="I728" s="160"/>
      <c r="J728" s="33"/>
      <c r="K728" s="33"/>
    </row>
    <row r="729">
      <c r="H729" s="116"/>
      <c r="I729" s="160"/>
      <c r="J729" s="33"/>
      <c r="K729" s="33"/>
    </row>
    <row r="730">
      <c r="H730" s="116"/>
      <c r="I730" s="160"/>
      <c r="J730" s="33"/>
      <c r="K730" s="33"/>
    </row>
    <row r="731">
      <c r="H731" s="116"/>
      <c r="I731" s="160"/>
      <c r="J731" s="33"/>
      <c r="K731" s="33"/>
    </row>
    <row r="732">
      <c r="H732" s="116"/>
      <c r="I732" s="160"/>
      <c r="J732" s="33"/>
      <c r="K732" s="33"/>
    </row>
    <row r="733">
      <c r="H733" s="116"/>
      <c r="I733" s="160"/>
      <c r="J733" s="33"/>
      <c r="K733" s="33"/>
    </row>
    <row r="734">
      <c r="H734" s="116"/>
      <c r="I734" s="160"/>
      <c r="J734" s="33"/>
      <c r="K734" s="33"/>
    </row>
    <row r="735">
      <c r="H735" s="116"/>
      <c r="I735" s="160"/>
      <c r="J735" s="33"/>
      <c r="K735" s="33"/>
    </row>
    <row r="736">
      <c r="H736" s="116"/>
      <c r="I736" s="160"/>
      <c r="J736" s="33"/>
      <c r="K736" s="33"/>
    </row>
    <row r="737">
      <c r="H737" s="116"/>
      <c r="I737" s="160"/>
      <c r="J737" s="33"/>
      <c r="K737" s="33"/>
    </row>
    <row r="738">
      <c r="H738" s="116"/>
      <c r="I738" s="160"/>
      <c r="J738" s="33"/>
      <c r="K738" s="33"/>
    </row>
    <row r="739">
      <c r="H739" s="116"/>
      <c r="I739" s="160"/>
      <c r="J739" s="33"/>
      <c r="K739" s="33"/>
    </row>
    <row r="740">
      <c r="H740" s="116"/>
      <c r="I740" s="160"/>
      <c r="J740" s="33"/>
      <c r="K740" s="33"/>
    </row>
    <row r="741">
      <c r="H741" s="116"/>
      <c r="I741" s="160"/>
      <c r="J741" s="33"/>
      <c r="K741" s="33"/>
    </row>
    <row r="742">
      <c r="H742" s="116"/>
      <c r="I742" s="160"/>
      <c r="J742" s="33"/>
      <c r="K742" s="33"/>
    </row>
    <row r="743">
      <c r="H743" s="116"/>
      <c r="I743" s="160"/>
      <c r="J743" s="33"/>
      <c r="K743" s="33"/>
    </row>
    <row r="744">
      <c r="H744" s="116"/>
      <c r="I744" s="160"/>
      <c r="J744" s="33"/>
      <c r="K744" s="33"/>
    </row>
    <row r="745">
      <c r="H745" s="116"/>
      <c r="I745" s="160"/>
      <c r="J745" s="33"/>
      <c r="K745" s="33"/>
    </row>
    <row r="746">
      <c r="H746" s="116"/>
      <c r="I746" s="160"/>
      <c r="J746" s="33"/>
      <c r="K746" s="33"/>
    </row>
    <row r="747">
      <c r="H747" s="116"/>
      <c r="I747" s="160"/>
      <c r="J747" s="33"/>
      <c r="K747" s="33"/>
    </row>
    <row r="748">
      <c r="H748" s="116"/>
      <c r="I748" s="160"/>
      <c r="J748" s="33"/>
      <c r="K748" s="33"/>
    </row>
    <row r="749">
      <c r="H749" s="116"/>
      <c r="I749" s="160"/>
      <c r="J749" s="33"/>
      <c r="K749" s="33"/>
    </row>
    <row r="750">
      <c r="H750" s="116"/>
      <c r="I750" s="160"/>
      <c r="J750" s="33"/>
      <c r="K750" s="33"/>
    </row>
    <row r="751">
      <c r="H751" s="116"/>
      <c r="I751" s="160"/>
      <c r="J751" s="33"/>
      <c r="K751" s="33"/>
    </row>
    <row r="752">
      <c r="H752" s="116"/>
      <c r="I752" s="160"/>
      <c r="J752" s="33"/>
      <c r="K752" s="33"/>
    </row>
    <row r="753">
      <c r="H753" s="116"/>
      <c r="I753" s="160"/>
      <c r="J753" s="33"/>
      <c r="K753" s="33"/>
    </row>
    <row r="754">
      <c r="H754" s="116"/>
      <c r="I754" s="160"/>
      <c r="J754" s="33"/>
      <c r="K754" s="33"/>
    </row>
    <row r="755">
      <c r="H755" s="116"/>
      <c r="I755" s="160"/>
      <c r="J755" s="33"/>
      <c r="K755" s="33"/>
    </row>
    <row r="756">
      <c r="H756" s="116"/>
      <c r="I756" s="160"/>
      <c r="J756" s="33"/>
      <c r="K756" s="33"/>
    </row>
    <row r="757">
      <c r="H757" s="116"/>
      <c r="I757" s="160"/>
      <c r="J757" s="33"/>
      <c r="K757" s="33"/>
    </row>
    <row r="758">
      <c r="H758" s="116"/>
      <c r="I758" s="160"/>
      <c r="J758" s="33"/>
      <c r="K758" s="33"/>
    </row>
    <row r="759">
      <c r="H759" s="116"/>
      <c r="I759" s="160"/>
      <c r="J759" s="33"/>
      <c r="K759" s="33"/>
    </row>
    <row r="760">
      <c r="H760" s="116"/>
      <c r="I760" s="160"/>
      <c r="J760" s="33"/>
      <c r="K760" s="33"/>
    </row>
    <row r="761">
      <c r="H761" s="116"/>
      <c r="I761" s="160"/>
      <c r="J761" s="33"/>
      <c r="K761" s="33"/>
    </row>
    <row r="762">
      <c r="H762" s="116"/>
      <c r="I762" s="160"/>
      <c r="J762" s="33"/>
      <c r="K762" s="33"/>
    </row>
    <row r="763">
      <c r="H763" s="116"/>
      <c r="I763" s="160"/>
      <c r="J763" s="33"/>
      <c r="K763" s="33"/>
    </row>
    <row r="764">
      <c r="H764" s="116"/>
      <c r="I764" s="160"/>
      <c r="J764" s="33"/>
      <c r="K764" s="33"/>
    </row>
    <row r="765">
      <c r="H765" s="116"/>
      <c r="I765" s="160"/>
      <c r="J765" s="33"/>
      <c r="K765" s="33"/>
    </row>
    <row r="766">
      <c r="H766" s="116"/>
      <c r="I766" s="160"/>
      <c r="J766" s="33"/>
      <c r="K766" s="33"/>
    </row>
    <row r="767">
      <c r="H767" s="116"/>
      <c r="I767" s="160"/>
      <c r="J767" s="33"/>
      <c r="K767" s="33"/>
    </row>
    <row r="768">
      <c r="H768" s="116"/>
      <c r="I768" s="33"/>
      <c r="J768" s="33"/>
      <c r="K768" s="33"/>
    </row>
    <row r="769">
      <c r="H769" s="116"/>
      <c r="I769" s="160"/>
      <c r="J769" s="33"/>
      <c r="K769" s="33"/>
    </row>
    <row r="770">
      <c r="H770" s="116"/>
      <c r="I770" s="160"/>
      <c r="J770" s="33"/>
      <c r="K770" s="33"/>
    </row>
    <row r="771">
      <c r="H771" s="116"/>
      <c r="I771" s="160"/>
      <c r="J771" s="33"/>
      <c r="K771" s="33"/>
    </row>
    <row r="772">
      <c r="H772" s="116"/>
      <c r="I772" s="160"/>
      <c r="J772" s="33"/>
      <c r="K772" s="33"/>
    </row>
    <row r="773">
      <c r="H773" s="116"/>
      <c r="I773" s="160"/>
      <c r="J773" s="33"/>
      <c r="K773" s="33"/>
    </row>
    <row r="774">
      <c r="H774" s="116"/>
      <c r="I774" s="160"/>
      <c r="J774" s="33"/>
      <c r="K774" s="33"/>
    </row>
    <row r="775">
      <c r="H775" s="116"/>
      <c r="I775" s="160"/>
      <c r="J775" s="33"/>
      <c r="K775" s="33"/>
    </row>
    <row r="776">
      <c r="H776" s="116"/>
      <c r="I776" s="160"/>
      <c r="J776" s="33"/>
      <c r="K776" s="33"/>
    </row>
    <row r="777">
      <c r="H777" s="116"/>
      <c r="I777" s="160"/>
      <c r="J777" s="33"/>
      <c r="K777" s="33"/>
    </row>
    <row r="778">
      <c r="H778" s="116"/>
      <c r="I778" s="160"/>
      <c r="J778" s="33"/>
      <c r="K778" s="33"/>
    </row>
    <row r="779">
      <c r="H779" s="116"/>
      <c r="I779" s="160"/>
      <c r="J779" s="33"/>
      <c r="K779" s="33"/>
    </row>
    <row r="780">
      <c r="H780" s="116"/>
      <c r="I780" s="160"/>
      <c r="J780" s="33"/>
      <c r="K780" s="33"/>
    </row>
    <row r="781">
      <c r="H781" s="116"/>
      <c r="I781" s="160"/>
      <c r="J781" s="33"/>
      <c r="K781" s="33"/>
    </row>
    <row r="782">
      <c r="H782" s="116"/>
      <c r="I782" s="160"/>
      <c r="J782" s="33"/>
      <c r="K782" s="33"/>
    </row>
    <row r="783">
      <c r="H783" s="116"/>
      <c r="I783" s="160"/>
      <c r="J783" s="33"/>
      <c r="K783" s="33"/>
    </row>
    <row r="784">
      <c r="H784" s="116"/>
      <c r="I784" s="160"/>
      <c r="J784" s="33"/>
      <c r="K784" s="33"/>
    </row>
    <row r="785">
      <c r="H785" s="116"/>
      <c r="I785" s="160"/>
      <c r="J785" s="33"/>
      <c r="K785" s="33"/>
    </row>
    <row r="786">
      <c r="H786" s="116"/>
      <c r="I786" s="160"/>
      <c r="J786" s="33"/>
      <c r="K786" s="33"/>
    </row>
    <row r="787">
      <c r="H787" s="116"/>
      <c r="I787" s="160"/>
      <c r="J787" s="33"/>
      <c r="K787" s="33"/>
    </row>
    <row r="788">
      <c r="H788" s="116"/>
      <c r="I788" s="160"/>
      <c r="J788" s="33"/>
      <c r="K788" s="33"/>
    </row>
    <row r="789">
      <c r="H789" s="116"/>
      <c r="I789" s="160"/>
      <c r="J789" s="33"/>
      <c r="K789" s="33"/>
    </row>
    <row r="790">
      <c r="H790" s="116"/>
      <c r="I790" s="160"/>
      <c r="J790" s="33"/>
      <c r="K790" s="33"/>
    </row>
    <row r="791">
      <c r="H791" s="116"/>
      <c r="I791" s="160"/>
      <c r="J791" s="33"/>
      <c r="K791" s="33"/>
    </row>
    <row r="792">
      <c r="H792" s="116"/>
      <c r="I792" s="160"/>
      <c r="J792" s="33"/>
      <c r="K792" s="33"/>
    </row>
    <row r="793">
      <c r="H793" s="116"/>
      <c r="I793" s="160"/>
      <c r="J793" s="33"/>
      <c r="K793" s="33"/>
    </row>
    <row r="794">
      <c r="H794" s="116"/>
      <c r="I794" s="160"/>
      <c r="J794" s="33"/>
      <c r="K794" s="33"/>
    </row>
    <row r="795">
      <c r="H795" s="116"/>
      <c r="I795" s="160"/>
      <c r="J795" s="33"/>
      <c r="K795" s="33"/>
    </row>
    <row r="796">
      <c r="H796" s="116"/>
      <c r="I796" s="160"/>
      <c r="J796" s="33"/>
      <c r="K796" s="33"/>
    </row>
    <row r="797">
      <c r="H797" s="116"/>
      <c r="I797" s="160"/>
      <c r="J797" s="33"/>
      <c r="K797" s="33"/>
    </row>
    <row r="798">
      <c r="H798" s="116"/>
      <c r="I798" s="160"/>
      <c r="J798" s="33"/>
      <c r="K798" s="33"/>
    </row>
    <row r="799">
      <c r="H799" s="116"/>
      <c r="I799" s="160"/>
      <c r="J799" s="33"/>
      <c r="K799" s="33"/>
    </row>
    <row r="800">
      <c r="H800" s="116"/>
      <c r="I800" s="160"/>
      <c r="J800" s="33"/>
      <c r="K800" s="33"/>
    </row>
    <row r="801">
      <c r="H801" s="116"/>
      <c r="I801" s="160"/>
      <c r="J801" s="33"/>
      <c r="K801" s="33"/>
    </row>
    <row r="802">
      <c r="H802" s="116"/>
      <c r="I802" s="160"/>
      <c r="J802" s="33"/>
      <c r="K802" s="33"/>
    </row>
    <row r="803">
      <c r="H803" s="116"/>
      <c r="I803" s="160"/>
      <c r="J803" s="33"/>
      <c r="K803" s="33"/>
    </row>
    <row r="804">
      <c r="H804" s="116"/>
      <c r="I804" s="160"/>
      <c r="J804" s="33"/>
      <c r="K804" s="33"/>
    </row>
    <row r="805">
      <c r="H805" s="116"/>
      <c r="I805" s="160"/>
      <c r="J805" s="33"/>
      <c r="K805" s="33"/>
    </row>
    <row r="806">
      <c r="H806" s="116"/>
      <c r="I806" s="160"/>
      <c r="J806" s="33"/>
      <c r="K806" s="33"/>
    </row>
    <row r="807">
      <c r="H807" s="116"/>
      <c r="I807" s="160"/>
      <c r="J807" s="33"/>
      <c r="K807" s="33"/>
    </row>
    <row r="808">
      <c r="H808" s="116"/>
      <c r="I808" s="160"/>
      <c r="J808" s="33"/>
      <c r="K808" s="33"/>
    </row>
    <row r="809">
      <c r="H809" s="116"/>
      <c r="I809" s="160"/>
      <c r="J809" s="33"/>
      <c r="K809" s="33"/>
    </row>
    <row r="810">
      <c r="H810" s="116"/>
      <c r="I810" s="160"/>
      <c r="J810" s="33"/>
      <c r="K810" s="33"/>
    </row>
    <row r="811">
      <c r="H811" s="116"/>
      <c r="I811" s="160"/>
      <c r="J811" s="33"/>
      <c r="K811" s="33"/>
    </row>
    <row r="812">
      <c r="H812" s="116"/>
      <c r="I812" s="160"/>
      <c r="J812" s="33"/>
      <c r="K812" s="33"/>
    </row>
    <row r="813">
      <c r="H813" s="116"/>
      <c r="I813" s="160"/>
      <c r="J813" s="33"/>
      <c r="K813" s="33"/>
    </row>
    <row r="814">
      <c r="H814" s="116"/>
      <c r="I814" s="160"/>
      <c r="J814" s="33"/>
      <c r="K814" s="33"/>
    </row>
    <row r="815">
      <c r="H815" s="116"/>
      <c r="I815" s="160"/>
      <c r="J815" s="33"/>
      <c r="K815" s="33"/>
    </row>
    <row r="816">
      <c r="H816" s="116"/>
      <c r="I816" s="160"/>
      <c r="J816" s="33"/>
      <c r="K816" s="33"/>
    </row>
    <row r="817">
      <c r="H817" s="116"/>
      <c r="I817" s="160"/>
      <c r="J817" s="33"/>
      <c r="K817" s="33"/>
    </row>
    <row r="818">
      <c r="H818" s="116"/>
      <c r="I818" s="160"/>
      <c r="J818" s="33"/>
      <c r="K818" s="33"/>
    </row>
    <row r="819">
      <c r="H819" s="116"/>
      <c r="I819" s="160"/>
      <c r="J819" s="33"/>
      <c r="K819" s="33"/>
    </row>
    <row r="820">
      <c r="H820" s="116"/>
      <c r="I820" s="160"/>
      <c r="J820" s="33"/>
      <c r="K820" s="33"/>
    </row>
    <row r="821">
      <c r="H821" s="116"/>
      <c r="I821" s="160"/>
      <c r="J821" s="33"/>
      <c r="K821" s="33"/>
    </row>
    <row r="822">
      <c r="H822" s="116"/>
      <c r="I822" s="160"/>
      <c r="J822" s="33"/>
      <c r="K822" s="33"/>
    </row>
    <row r="823">
      <c r="H823" s="116"/>
      <c r="I823" s="160"/>
      <c r="J823" s="33"/>
      <c r="K823" s="33"/>
    </row>
    <row r="824">
      <c r="H824" s="116"/>
      <c r="I824" s="160"/>
      <c r="J824" s="33"/>
      <c r="K824" s="33"/>
    </row>
    <row r="825">
      <c r="H825" s="116"/>
      <c r="I825" s="160"/>
      <c r="J825" s="33"/>
      <c r="K825" s="33"/>
    </row>
    <row r="826">
      <c r="H826" s="116"/>
      <c r="I826" s="160"/>
      <c r="J826" s="33"/>
      <c r="K826" s="33"/>
    </row>
    <row r="827">
      <c r="H827" s="116"/>
      <c r="I827" s="160"/>
      <c r="J827" s="33"/>
      <c r="K827" s="33"/>
    </row>
    <row r="828">
      <c r="H828" s="116"/>
      <c r="I828" s="160"/>
      <c r="J828" s="33"/>
      <c r="K828" s="33"/>
    </row>
    <row r="829">
      <c r="H829" s="116"/>
      <c r="I829" s="160"/>
      <c r="J829" s="33"/>
      <c r="K829" s="33"/>
    </row>
    <row r="830">
      <c r="H830" s="116"/>
      <c r="I830" s="160"/>
      <c r="J830" s="33"/>
      <c r="K830" s="33"/>
    </row>
    <row r="831">
      <c r="H831" s="116"/>
      <c r="I831" s="160"/>
      <c r="J831" s="33"/>
      <c r="K831" s="33"/>
    </row>
    <row r="832">
      <c r="H832" s="116"/>
      <c r="I832" s="160"/>
      <c r="J832" s="33"/>
      <c r="K832" s="33"/>
    </row>
    <row r="833">
      <c r="H833" s="116"/>
      <c r="I833" s="160"/>
      <c r="J833" s="33"/>
      <c r="K833" s="33"/>
    </row>
    <row r="834">
      <c r="H834" s="116"/>
      <c r="I834" s="160"/>
      <c r="J834" s="33"/>
      <c r="K834" s="33"/>
    </row>
    <row r="835">
      <c r="H835" s="116"/>
      <c r="I835" s="160"/>
      <c r="J835" s="33"/>
      <c r="K835" s="33"/>
    </row>
    <row r="836">
      <c r="H836" s="116"/>
      <c r="I836" s="160"/>
      <c r="J836" s="33"/>
      <c r="K836" s="33"/>
    </row>
    <row r="837">
      <c r="H837" s="116"/>
      <c r="I837" s="160"/>
      <c r="J837" s="33"/>
      <c r="K837" s="33"/>
    </row>
    <row r="838">
      <c r="H838" s="116"/>
      <c r="I838" s="160"/>
      <c r="J838" s="33"/>
      <c r="K838" s="33"/>
    </row>
    <row r="839">
      <c r="H839" s="116"/>
      <c r="I839" s="160"/>
      <c r="J839" s="33"/>
      <c r="K839" s="33"/>
    </row>
    <row r="840">
      <c r="H840" s="116"/>
      <c r="I840" s="160"/>
      <c r="J840" s="33"/>
      <c r="K840" s="33"/>
    </row>
    <row r="841">
      <c r="H841" s="116"/>
      <c r="I841" s="160"/>
      <c r="J841" s="33"/>
      <c r="K841" s="33"/>
    </row>
    <row r="842">
      <c r="H842" s="116"/>
      <c r="I842" s="160"/>
      <c r="J842" s="33"/>
      <c r="K842" s="33"/>
    </row>
    <row r="843">
      <c r="H843" s="116"/>
      <c r="I843" s="160"/>
      <c r="J843" s="33"/>
      <c r="K843" s="33"/>
    </row>
    <row r="844">
      <c r="H844" s="116"/>
      <c r="I844" s="160"/>
      <c r="J844" s="33"/>
      <c r="K844" s="33"/>
    </row>
    <row r="845">
      <c r="H845" s="116"/>
      <c r="I845" s="160"/>
      <c r="J845" s="33"/>
      <c r="K845" s="33"/>
    </row>
    <row r="846">
      <c r="H846" s="116"/>
      <c r="I846" s="160"/>
      <c r="J846" s="33"/>
      <c r="K846" s="33"/>
    </row>
    <row r="847">
      <c r="H847" s="116"/>
      <c r="I847" s="160"/>
      <c r="J847" s="33"/>
      <c r="K847" s="33"/>
    </row>
    <row r="848">
      <c r="H848" s="116"/>
      <c r="I848" s="160"/>
      <c r="J848" s="33"/>
      <c r="K848" s="33"/>
    </row>
    <row r="849">
      <c r="H849" s="116"/>
      <c r="I849" s="160"/>
      <c r="J849" s="33"/>
      <c r="K849" s="33"/>
    </row>
    <row r="850">
      <c r="H850" s="116"/>
      <c r="I850" s="160"/>
      <c r="J850" s="33"/>
      <c r="K850" s="33"/>
    </row>
    <row r="851">
      <c r="H851" s="116"/>
      <c r="I851" s="160"/>
      <c r="J851" s="33"/>
      <c r="K851" s="33"/>
    </row>
    <row r="852">
      <c r="H852" s="116"/>
      <c r="I852" s="160"/>
      <c r="J852" s="33"/>
      <c r="K852" s="33"/>
    </row>
    <row r="853">
      <c r="H853" s="116"/>
      <c r="I853" s="160"/>
      <c r="J853" s="33"/>
      <c r="K853" s="33"/>
    </row>
    <row r="854">
      <c r="H854" s="116"/>
      <c r="I854" s="160"/>
      <c r="J854" s="33"/>
      <c r="K854" s="33"/>
    </row>
    <row r="855">
      <c r="H855" s="116"/>
      <c r="I855" s="160"/>
      <c r="J855" s="33"/>
      <c r="K855" s="33"/>
    </row>
    <row r="856">
      <c r="H856" s="116"/>
      <c r="I856" s="160"/>
      <c r="J856" s="33"/>
      <c r="K856" s="33"/>
    </row>
    <row r="857">
      <c r="H857" s="116"/>
      <c r="I857" s="160"/>
      <c r="J857" s="33"/>
      <c r="K857" s="33"/>
    </row>
    <row r="858">
      <c r="H858" s="116"/>
      <c r="I858" s="160"/>
      <c r="J858" s="33"/>
      <c r="K858" s="33"/>
    </row>
    <row r="859">
      <c r="H859" s="116"/>
      <c r="I859" s="160"/>
      <c r="J859" s="33"/>
      <c r="K859" s="33"/>
    </row>
    <row r="860">
      <c r="H860" s="116"/>
      <c r="I860" s="160"/>
      <c r="J860" s="33"/>
      <c r="K860" s="33"/>
    </row>
    <row r="861">
      <c r="H861" s="116"/>
      <c r="I861" s="160"/>
      <c r="J861" s="33"/>
      <c r="K861" s="33"/>
    </row>
    <row r="862">
      <c r="H862" s="116"/>
      <c r="I862" s="160"/>
      <c r="J862" s="33"/>
      <c r="K862" s="33"/>
    </row>
    <row r="863">
      <c r="H863" s="116"/>
      <c r="I863" s="160"/>
      <c r="J863" s="33"/>
      <c r="K863" s="33"/>
    </row>
    <row r="864">
      <c r="H864" s="116"/>
      <c r="I864" s="160"/>
      <c r="J864" s="33"/>
      <c r="K864" s="33"/>
    </row>
    <row r="865">
      <c r="H865" s="116"/>
      <c r="I865" s="160"/>
      <c r="J865" s="33"/>
      <c r="K865" s="33"/>
    </row>
    <row r="866">
      <c r="H866" s="116"/>
      <c r="I866" s="160"/>
      <c r="J866" s="33"/>
      <c r="K866" s="33"/>
    </row>
    <row r="867">
      <c r="H867" s="116"/>
      <c r="I867" s="160"/>
      <c r="J867" s="33"/>
      <c r="K867" s="33"/>
    </row>
    <row r="868">
      <c r="H868" s="116"/>
      <c r="I868" s="160"/>
      <c r="J868" s="33"/>
      <c r="K868" s="33"/>
    </row>
    <row r="869">
      <c r="H869" s="116"/>
      <c r="I869" s="160"/>
      <c r="J869" s="33"/>
      <c r="K869" s="33"/>
    </row>
    <row r="870">
      <c r="H870" s="116"/>
      <c r="I870" s="160"/>
      <c r="J870" s="33"/>
      <c r="K870" s="33"/>
    </row>
    <row r="871">
      <c r="H871" s="116"/>
      <c r="I871" s="160"/>
      <c r="J871" s="33"/>
      <c r="K871" s="33"/>
    </row>
    <row r="872">
      <c r="H872" s="116"/>
      <c r="I872" s="160"/>
      <c r="J872" s="33"/>
      <c r="K872" s="33"/>
    </row>
    <row r="873">
      <c r="H873" s="116"/>
      <c r="I873" s="160"/>
      <c r="J873" s="33"/>
      <c r="K873" s="33"/>
    </row>
    <row r="874">
      <c r="H874" s="116"/>
      <c r="I874" s="160"/>
      <c r="J874" s="33"/>
      <c r="K874" s="33"/>
    </row>
    <row r="875">
      <c r="H875" s="116"/>
      <c r="I875" s="160"/>
      <c r="J875" s="33"/>
      <c r="K875" s="33"/>
    </row>
    <row r="876">
      <c r="H876" s="116"/>
      <c r="I876" s="160"/>
      <c r="J876" s="33"/>
      <c r="K876" s="33"/>
    </row>
    <row r="877">
      <c r="H877" s="116"/>
      <c r="I877" s="160"/>
      <c r="J877" s="33"/>
      <c r="K877" s="33"/>
    </row>
    <row r="878">
      <c r="H878" s="116"/>
      <c r="I878" s="160"/>
      <c r="J878" s="33"/>
      <c r="K878" s="33"/>
    </row>
    <row r="879">
      <c r="H879" s="116"/>
      <c r="I879" s="160"/>
      <c r="J879" s="33"/>
      <c r="K879" s="33"/>
    </row>
    <row r="880">
      <c r="H880" s="116"/>
      <c r="I880" s="160"/>
      <c r="J880" s="33"/>
      <c r="K880" s="33"/>
    </row>
    <row r="881">
      <c r="H881" s="116"/>
      <c r="I881" s="160"/>
      <c r="J881" s="33"/>
      <c r="K881" s="33"/>
    </row>
    <row r="882">
      <c r="H882" s="116"/>
      <c r="I882" s="160"/>
      <c r="J882" s="33"/>
      <c r="K882" s="33"/>
    </row>
    <row r="883">
      <c r="H883" s="116"/>
      <c r="I883" s="160"/>
      <c r="J883" s="33"/>
      <c r="K883" s="33"/>
    </row>
    <row r="884">
      <c r="H884" s="116"/>
      <c r="I884" s="160"/>
      <c r="J884" s="33"/>
      <c r="K884" s="33"/>
    </row>
    <row r="885">
      <c r="H885" s="116"/>
      <c r="I885" s="160"/>
      <c r="J885" s="33"/>
      <c r="K885" s="33"/>
    </row>
    <row r="886">
      <c r="H886" s="116"/>
      <c r="I886" s="160"/>
      <c r="J886" s="33"/>
      <c r="K886" s="33"/>
    </row>
    <row r="887">
      <c r="H887" s="116"/>
      <c r="I887" s="160"/>
      <c r="J887" s="33"/>
      <c r="K887" s="33"/>
    </row>
    <row r="888">
      <c r="H888" s="116"/>
      <c r="I888" s="160"/>
      <c r="J888" s="33"/>
      <c r="K888" s="33"/>
    </row>
    <row r="889">
      <c r="H889" s="116"/>
      <c r="I889" s="160"/>
      <c r="J889" s="33"/>
      <c r="K889" s="33"/>
    </row>
    <row r="890">
      <c r="H890" s="116"/>
      <c r="I890" s="160"/>
      <c r="J890" s="33"/>
      <c r="K890" s="33"/>
    </row>
    <row r="891">
      <c r="H891" s="116"/>
      <c r="I891" s="160"/>
      <c r="J891" s="33"/>
      <c r="K891" s="33"/>
    </row>
    <row r="892">
      <c r="H892" s="116"/>
      <c r="I892" s="160"/>
      <c r="J892" s="33"/>
      <c r="K892" s="33"/>
    </row>
    <row r="893">
      <c r="H893" s="116"/>
      <c r="I893" s="160"/>
      <c r="J893" s="33"/>
      <c r="K893" s="33"/>
    </row>
    <row r="894">
      <c r="H894" s="116"/>
      <c r="I894" s="160"/>
      <c r="J894" s="33"/>
      <c r="K894" s="33"/>
    </row>
    <row r="895">
      <c r="H895" s="116"/>
      <c r="I895" s="160"/>
      <c r="J895" s="33"/>
      <c r="K895" s="33"/>
    </row>
    <row r="896">
      <c r="H896" s="116"/>
      <c r="I896" s="160"/>
      <c r="J896" s="33"/>
      <c r="K896" s="33"/>
    </row>
    <row r="897">
      <c r="H897" s="116"/>
      <c r="I897" s="160"/>
      <c r="J897" s="33"/>
      <c r="K897" s="33"/>
    </row>
    <row r="898">
      <c r="H898" s="116"/>
      <c r="I898" s="160"/>
      <c r="J898" s="33"/>
      <c r="K898" s="33"/>
    </row>
    <row r="899">
      <c r="H899" s="116"/>
      <c r="I899" s="160"/>
      <c r="J899" s="33"/>
      <c r="K899" s="33"/>
    </row>
    <row r="900">
      <c r="H900" s="116"/>
      <c r="I900" s="160"/>
      <c r="J900" s="33"/>
      <c r="K900" s="33"/>
    </row>
    <row r="901">
      <c r="H901" s="116"/>
      <c r="I901" s="160"/>
      <c r="J901" s="33"/>
      <c r="K901" s="33"/>
    </row>
    <row r="902">
      <c r="H902" s="116"/>
      <c r="I902" s="160"/>
      <c r="J902" s="33"/>
      <c r="K902" s="33"/>
    </row>
    <row r="903">
      <c r="H903" s="116"/>
      <c r="I903" s="160"/>
      <c r="J903" s="33"/>
      <c r="K903" s="33"/>
    </row>
    <row r="904">
      <c r="H904" s="116"/>
      <c r="I904" s="160"/>
      <c r="J904" s="33"/>
      <c r="K904" s="33"/>
    </row>
    <row r="905">
      <c r="H905" s="116"/>
      <c r="I905" s="160"/>
      <c r="J905" s="33"/>
      <c r="K905" s="33"/>
    </row>
    <row r="906">
      <c r="H906" s="116"/>
      <c r="I906" s="160"/>
      <c r="J906" s="33"/>
      <c r="K906" s="33"/>
    </row>
    <row r="907">
      <c r="H907" s="116"/>
      <c r="I907" s="160"/>
      <c r="J907" s="33"/>
      <c r="K907" s="33"/>
    </row>
    <row r="908">
      <c r="H908" s="116"/>
      <c r="I908" s="160"/>
      <c r="J908" s="33"/>
      <c r="K908" s="33"/>
    </row>
    <row r="909">
      <c r="H909" s="116"/>
      <c r="I909" s="160"/>
      <c r="J909" s="33"/>
      <c r="K909" s="33"/>
    </row>
    <row r="910">
      <c r="H910" s="116"/>
      <c r="I910" s="160"/>
      <c r="J910" s="33"/>
      <c r="K910" s="33"/>
    </row>
    <row r="911">
      <c r="H911" s="116"/>
      <c r="I911" s="160"/>
      <c r="J911" s="33"/>
      <c r="K911" s="33"/>
    </row>
    <row r="912">
      <c r="H912" s="116"/>
      <c r="I912" s="160"/>
      <c r="J912" s="33"/>
      <c r="K912" s="33"/>
    </row>
    <row r="913">
      <c r="H913" s="116"/>
      <c r="I913" s="160"/>
      <c r="J913" s="33"/>
      <c r="K913" s="33"/>
    </row>
    <row r="914">
      <c r="H914" s="116"/>
      <c r="I914" s="160"/>
      <c r="J914" s="33"/>
      <c r="K914" s="33"/>
    </row>
    <row r="915">
      <c r="H915" s="116"/>
      <c r="I915" s="160"/>
      <c r="J915" s="33"/>
      <c r="K915" s="33"/>
    </row>
    <row r="916">
      <c r="H916" s="116"/>
      <c r="I916" s="160"/>
      <c r="J916" s="33"/>
      <c r="K916" s="33"/>
    </row>
    <row r="917">
      <c r="H917" s="116"/>
      <c r="I917" s="160"/>
      <c r="J917" s="33"/>
      <c r="K917" s="33"/>
    </row>
    <row r="918">
      <c r="H918" s="116"/>
      <c r="I918" s="160"/>
      <c r="J918" s="33"/>
      <c r="K918" s="33"/>
    </row>
    <row r="919">
      <c r="H919" s="116"/>
      <c r="I919" s="160"/>
      <c r="J919" s="33"/>
      <c r="K919" s="33"/>
    </row>
    <row r="920">
      <c r="H920" s="116"/>
      <c r="I920" s="160"/>
      <c r="J920" s="33"/>
      <c r="K920" s="33"/>
    </row>
    <row r="921">
      <c r="H921" s="116"/>
      <c r="I921" s="160"/>
      <c r="J921" s="33"/>
      <c r="K921" s="33"/>
    </row>
    <row r="922">
      <c r="H922" s="116"/>
      <c r="I922" s="160"/>
      <c r="J922" s="33"/>
      <c r="K922" s="33"/>
    </row>
    <row r="923">
      <c r="H923" s="116"/>
      <c r="I923" s="160"/>
      <c r="J923" s="33"/>
      <c r="K923" s="33"/>
    </row>
    <row r="924">
      <c r="H924" s="116"/>
      <c r="I924" s="160"/>
      <c r="J924" s="33"/>
      <c r="K924" s="33"/>
    </row>
    <row r="925">
      <c r="H925" s="116"/>
      <c r="I925" s="160"/>
      <c r="J925" s="33"/>
      <c r="K925" s="33"/>
    </row>
    <row r="926">
      <c r="H926" s="116"/>
      <c r="I926" s="160"/>
      <c r="J926" s="33"/>
      <c r="K926" s="33"/>
    </row>
    <row r="927">
      <c r="H927" s="116"/>
      <c r="I927" s="160"/>
      <c r="J927" s="33"/>
      <c r="K927" s="33"/>
    </row>
    <row r="928">
      <c r="H928" s="116"/>
      <c r="I928" s="160"/>
      <c r="J928" s="33"/>
      <c r="K928" s="33"/>
    </row>
    <row r="929">
      <c r="H929" s="116"/>
      <c r="I929" s="160"/>
      <c r="J929" s="33"/>
      <c r="K929" s="33"/>
    </row>
    <row r="930">
      <c r="H930" s="116"/>
      <c r="I930" s="160"/>
      <c r="J930" s="33"/>
      <c r="K930" s="33"/>
    </row>
    <row r="931">
      <c r="H931" s="116"/>
      <c r="I931" s="160"/>
      <c r="J931" s="33"/>
      <c r="K931" s="33"/>
    </row>
    <row r="932">
      <c r="H932" s="116"/>
      <c r="I932" s="160"/>
      <c r="J932" s="33"/>
      <c r="K932" s="33"/>
    </row>
    <row r="933">
      <c r="H933" s="116"/>
      <c r="I933" s="160"/>
      <c r="J933" s="33"/>
      <c r="K933" s="33"/>
    </row>
    <row r="934">
      <c r="H934" s="116"/>
      <c r="I934" s="160"/>
      <c r="J934" s="33"/>
      <c r="K934" s="33"/>
    </row>
    <row r="935">
      <c r="H935" s="116"/>
      <c r="I935" s="160"/>
      <c r="J935" s="33"/>
      <c r="K935" s="33"/>
    </row>
    <row r="936">
      <c r="H936" s="116"/>
      <c r="I936" s="160"/>
      <c r="J936" s="33"/>
      <c r="K936" s="33"/>
    </row>
    <row r="937">
      <c r="H937" s="116"/>
      <c r="I937" s="160"/>
      <c r="J937" s="33"/>
      <c r="K937" s="33"/>
    </row>
    <row r="938">
      <c r="H938" s="116"/>
      <c r="I938" s="160"/>
      <c r="J938" s="33"/>
      <c r="K938" s="33"/>
    </row>
    <row r="939">
      <c r="H939" s="116"/>
      <c r="I939" s="160"/>
      <c r="J939" s="33"/>
      <c r="K939" s="33"/>
    </row>
    <row r="940">
      <c r="H940" s="116"/>
      <c r="I940" s="160"/>
      <c r="J940" s="33"/>
      <c r="K940" s="33"/>
    </row>
    <row r="941">
      <c r="H941" s="116"/>
      <c r="I941" s="160"/>
      <c r="J941" s="33"/>
      <c r="K941" s="33"/>
    </row>
    <row r="942">
      <c r="H942" s="116"/>
      <c r="I942" s="160"/>
      <c r="J942" s="33"/>
      <c r="K942" s="33"/>
    </row>
    <row r="943">
      <c r="H943" s="116"/>
      <c r="I943" s="160"/>
      <c r="J943" s="33"/>
      <c r="K943" s="33"/>
    </row>
    <row r="944">
      <c r="H944" s="116"/>
      <c r="I944" s="160"/>
      <c r="J944" s="33"/>
      <c r="K944" s="33"/>
    </row>
    <row r="945">
      <c r="H945" s="116"/>
      <c r="I945" s="160"/>
      <c r="J945" s="33"/>
      <c r="K945" s="33"/>
    </row>
    <row r="946">
      <c r="H946" s="116"/>
      <c r="I946" s="160"/>
      <c r="J946" s="33"/>
      <c r="K946" s="33"/>
    </row>
    <row r="947">
      <c r="H947" s="116"/>
      <c r="I947" s="160"/>
      <c r="J947" s="33"/>
      <c r="K947" s="33"/>
    </row>
    <row r="948">
      <c r="H948" s="116"/>
      <c r="I948" s="160"/>
      <c r="J948" s="33"/>
      <c r="K948" s="33"/>
    </row>
    <row r="949">
      <c r="H949" s="116"/>
      <c r="I949" s="160"/>
      <c r="J949" s="33"/>
      <c r="K949" s="33"/>
    </row>
    <row r="950">
      <c r="H950" s="116"/>
      <c r="I950" s="160"/>
      <c r="J950" s="33"/>
      <c r="K950" s="33"/>
    </row>
    <row r="951">
      <c r="H951" s="116"/>
      <c r="I951" s="160"/>
      <c r="J951" s="33"/>
      <c r="K951" s="33"/>
    </row>
    <row r="952">
      <c r="H952" s="116"/>
      <c r="I952" s="160"/>
      <c r="J952" s="33"/>
      <c r="K952" s="33"/>
    </row>
    <row r="953">
      <c r="H953" s="116"/>
      <c r="I953" s="160"/>
      <c r="J953" s="33"/>
      <c r="K953" s="33"/>
    </row>
    <row r="954">
      <c r="H954" s="116"/>
      <c r="I954" s="160"/>
      <c r="J954" s="33"/>
      <c r="K954" s="33"/>
    </row>
    <row r="955">
      <c r="H955" s="116"/>
      <c r="I955" s="160"/>
      <c r="J955" s="33"/>
      <c r="K955" s="33"/>
    </row>
    <row r="956">
      <c r="H956" s="116"/>
      <c r="I956" s="160"/>
      <c r="J956" s="33"/>
      <c r="K956" s="33"/>
    </row>
    <row r="957">
      <c r="H957" s="116"/>
      <c r="I957" s="33"/>
      <c r="J957" s="33"/>
      <c r="K957" s="33"/>
    </row>
    <row r="958">
      <c r="H958" s="116"/>
      <c r="I958" s="160"/>
      <c r="J958" s="33"/>
      <c r="K958" s="33"/>
    </row>
    <row r="959">
      <c r="H959" s="116"/>
      <c r="I959" s="160"/>
      <c r="J959" s="33"/>
      <c r="K959" s="33"/>
    </row>
    <row r="960">
      <c r="H960" s="116"/>
      <c r="I960" s="160"/>
      <c r="J960" s="33"/>
      <c r="K960" s="33"/>
    </row>
    <row r="961">
      <c r="H961" s="116"/>
      <c r="I961" s="160"/>
      <c r="J961" s="33"/>
      <c r="K961" s="33"/>
    </row>
    <row r="962">
      <c r="H962" s="116"/>
      <c r="I962" s="160"/>
      <c r="J962" s="33"/>
      <c r="K962" s="33"/>
    </row>
    <row r="963">
      <c r="H963" s="116"/>
      <c r="I963" s="160"/>
      <c r="J963" s="33"/>
      <c r="K963" s="33"/>
    </row>
    <row r="964">
      <c r="H964" s="116"/>
      <c r="I964" s="160"/>
      <c r="J964" s="33"/>
      <c r="K964" s="33"/>
    </row>
    <row r="965">
      <c r="H965" s="116"/>
      <c r="I965" s="160"/>
      <c r="J965" s="33"/>
      <c r="K965" s="33"/>
    </row>
    <row r="966">
      <c r="H966" s="116"/>
      <c r="I966" s="160"/>
      <c r="J966" s="33"/>
      <c r="K966" s="33"/>
    </row>
    <row r="967">
      <c r="H967" s="116"/>
      <c r="I967" s="160"/>
      <c r="J967" s="33"/>
      <c r="K967" s="33"/>
    </row>
    <row r="968">
      <c r="H968" s="116"/>
      <c r="I968" s="160"/>
      <c r="J968" s="33"/>
      <c r="K968" s="33"/>
    </row>
    <row r="969">
      <c r="H969" s="116"/>
      <c r="I969" s="160"/>
      <c r="J969" s="33"/>
      <c r="K969" s="33"/>
    </row>
    <row r="970">
      <c r="H970" s="116"/>
      <c r="I970" s="160"/>
      <c r="J970" s="33"/>
      <c r="K970" s="33"/>
    </row>
    <row r="971">
      <c r="H971" s="116"/>
      <c r="I971" s="160"/>
      <c r="J971" s="33"/>
      <c r="K971" s="33"/>
    </row>
    <row r="972">
      <c r="H972" s="116"/>
      <c r="I972" s="160"/>
      <c r="J972" s="33"/>
      <c r="K972" s="33"/>
    </row>
    <row r="973">
      <c r="H973" s="116"/>
      <c r="I973" s="160"/>
      <c r="J973" s="33"/>
      <c r="K973" s="33"/>
    </row>
    <row r="974">
      <c r="H974" s="116"/>
      <c r="I974" s="160"/>
      <c r="J974" s="33"/>
      <c r="K974" s="33"/>
    </row>
    <row r="975">
      <c r="H975" s="116"/>
      <c r="I975" s="160"/>
      <c r="J975" s="33"/>
      <c r="K975" s="33"/>
    </row>
    <row r="976">
      <c r="H976" s="116"/>
      <c r="I976" s="160"/>
      <c r="J976" s="33"/>
      <c r="K976" s="33"/>
    </row>
    <row r="977">
      <c r="H977" s="116"/>
      <c r="I977" s="160"/>
      <c r="J977" s="33"/>
      <c r="K977" s="33"/>
    </row>
    <row r="978">
      <c r="H978" s="116"/>
      <c r="I978" s="160"/>
      <c r="J978" s="33"/>
      <c r="K978" s="33"/>
    </row>
    <row r="979">
      <c r="H979" s="116"/>
      <c r="I979" s="160"/>
      <c r="J979" s="33"/>
      <c r="K979" s="33"/>
    </row>
    <row r="980">
      <c r="H980" s="116"/>
      <c r="I980" s="160"/>
      <c r="J980" s="33"/>
      <c r="K980" s="33"/>
    </row>
    <row r="981">
      <c r="H981" s="116"/>
      <c r="I981" s="160"/>
      <c r="J981" s="33"/>
      <c r="K981" s="33"/>
    </row>
    <row r="982">
      <c r="H982" s="116"/>
      <c r="I982" s="160"/>
      <c r="J982" s="33"/>
      <c r="K982" s="33"/>
    </row>
    <row r="983">
      <c r="H983" s="116"/>
      <c r="I983" s="160"/>
      <c r="J983" s="33"/>
      <c r="K983" s="33"/>
    </row>
    <row r="984">
      <c r="H984" s="116"/>
      <c r="I984" s="160"/>
      <c r="J984" s="33"/>
      <c r="K984" s="33"/>
    </row>
    <row r="985">
      <c r="H985" s="116"/>
      <c r="I985" s="160"/>
      <c r="J985" s="33"/>
      <c r="K985" s="33"/>
    </row>
    <row r="986">
      <c r="H986" s="116"/>
      <c r="I986" s="160"/>
      <c r="J986" s="33"/>
      <c r="K986" s="33"/>
    </row>
    <row r="987">
      <c r="H987" s="116"/>
      <c r="I987" s="160"/>
      <c r="J987" s="33"/>
      <c r="K987" s="33"/>
    </row>
    <row r="988">
      <c r="H988" s="116"/>
      <c r="I988" s="160"/>
      <c r="J988" s="33"/>
      <c r="K988" s="33"/>
    </row>
    <row r="989">
      <c r="H989" s="116"/>
      <c r="I989" s="160"/>
      <c r="J989" s="33"/>
      <c r="K989" s="33"/>
    </row>
    <row r="990">
      <c r="H990" s="116"/>
      <c r="I990" s="160"/>
      <c r="J990" s="33"/>
      <c r="K990" s="33"/>
    </row>
    <row r="991">
      <c r="H991" s="116"/>
      <c r="I991" s="160"/>
      <c r="J991" s="33"/>
      <c r="K991" s="33"/>
    </row>
    <row r="992">
      <c r="H992" s="116"/>
      <c r="I992" s="160"/>
      <c r="J992" s="33"/>
      <c r="K992" s="33"/>
    </row>
    <row r="993">
      <c r="H993" s="116"/>
      <c r="I993" s="160"/>
      <c r="J993" s="33"/>
      <c r="K993" s="33"/>
    </row>
    <row r="994">
      <c r="H994" s="116"/>
      <c r="I994" s="160"/>
      <c r="J994" s="33"/>
      <c r="K994" s="33"/>
    </row>
    <row r="995">
      <c r="H995" s="116"/>
      <c r="I995" s="160"/>
      <c r="J995" s="33"/>
      <c r="K995" s="33"/>
    </row>
    <row r="996">
      <c r="H996" s="116"/>
      <c r="I996" s="160"/>
      <c r="J996" s="33"/>
      <c r="K996" s="33"/>
    </row>
    <row r="997">
      <c r="H997" s="116"/>
      <c r="I997" s="160"/>
      <c r="J997" s="33"/>
      <c r="K997" s="33"/>
    </row>
    <row r="998">
      <c r="H998" s="116"/>
      <c r="I998" s="160"/>
      <c r="J998" s="33"/>
      <c r="K998" s="33"/>
    </row>
    <row r="999">
      <c r="H999" s="116"/>
      <c r="I999" s="160"/>
      <c r="J999" s="33"/>
      <c r="K999" s="33"/>
    </row>
    <row r="1000">
      <c r="H1000" s="116"/>
      <c r="I1000" s="160"/>
      <c r="J1000" s="33"/>
      <c r="K1000" s="33"/>
    </row>
    <row r="1001">
      <c r="H1001" s="116"/>
      <c r="I1001" s="160"/>
      <c r="J1001" s="33"/>
      <c r="K1001" s="33"/>
    </row>
    <row r="1002">
      <c r="H1002" s="116"/>
      <c r="I1002" s="160"/>
      <c r="J1002" s="33"/>
      <c r="K1002" s="33"/>
    </row>
    <row r="1003">
      <c r="H1003" s="116"/>
      <c r="I1003" s="160"/>
      <c r="J1003" s="33"/>
      <c r="K1003" s="33"/>
    </row>
    <row r="1004">
      <c r="H1004" s="116"/>
      <c r="I1004" s="160"/>
      <c r="J1004" s="33"/>
      <c r="K1004" s="33"/>
    </row>
    <row r="1005">
      <c r="H1005" s="116"/>
      <c r="I1005" s="160"/>
      <c r="J1005" s="33"/>
      <c r="K1005" s="33"/>
    </row>
    <row r="1006">
      <c r="H1006" s="116"/>
      <c r="I1006" s="160"/>
      <c r="J1006" s="33"/>
      <c r="K1006" s="33"/>
    </row>
    <row r="1007">
      <c r="H1007" s="116"/>
      <c r="I1007" s="160"/>
      <c r="J1007" s="33"/>
      <c r="K1007" s="33"/>
    </row>
    <row r="1008">
      <c r="H1008" s="116"/>
      <c r="I1008" s="160"/>
      <c r="J1008" s="33"/>
      <c r="K1008" s="33"/>
    </row>
    <row r="1009">
      <c r="H1009" s="116"/>
      <c r="I1009" s="160"/>
      <c r="J1009" s="33"/>
      <c r="K1009" s="33"/>
    </row>
    <row r="1010">
      <c r="H1010" s="116"/>
      <c r="I1010" s="160"/>
      <c r="J1010" s="33"/>
      <c r="K1010" s="33"/>
    </row>
    <row r="1011">
      <c r="H1011" s="116"/>
      <c r="I1011" s="160"/>
      <c r="J1011" s="33"/>
      <c r="K1011" s="33"/>
    </row>
    <row r="1012">
      <c r="H1012" s="116"/>
      <c r="I1012" s="160"/>
      <c r="J1012" s="33"/>
      <c r="K1012" s="33"/>
    </row>
    <row r="1013">
      <c r="H1013" s="116"/>
      <c r="I1013" s="160"/>
      <c r="J1013" s="33"/>
      <c r="K1013" s="33"/>
    </row>
    <row r="1014">
      <c r="H1014" s="116"/>
      <c r="I1014" s="160"/>
      <c r="J1014" s="33"/>
      <c r="K1014" s="33"/>
    </row>
    <row r="1015">
      <c r="H1015" s="116"/>
      <c r="I1015" s="160"/>
      <c r="J1015" s="33"/>
      <c r="K1015" s="33"/>
    </row>
    <row r="1016">
      <c r="H1016" s="116"/>
      <c r="I1016" s="160"/>
      <c r="J1016" s="33"/>
      <c r="K1016" s="33"/>
    </row>
    <row r="1017">
      <c r="H1017" s="116"/>
      <c r="I1017" s="160"/>
      <c r="J1017" s="33"/>
      <c r="K1017" s="33"/>
    </row>
    <row r="1018">
      <c r="H1018" s="116"/>
      <c r="I1018" s="160"/>
      <c r="J1018" s="33"/>
      <c r="K1018" s="33"/>
    </row>
    <row r="1019">
      <c r="H1019" s="116"/>
      <c r="I1019" s="160"/>
      <c r="J1019" s="33"/>
      <c r="K1019" s="33"/>
    </row>
    <row r="1020">
      <c r="H1020" s="116"/>
      <c r="I1020" s="160"/>
      <c r="J1020" s="33"/>
      <c r="K1020" s="33"/>
    </row>
    <row r="1021">
      <c r="H1021" s="116"/>
      <c r="I1021" s="160"/>
      <c r="J1021" s="33"/>
      <c r="K1021" s="33"/>
    </row>
    <row r="1022">
      <c r="H1022" s="116"/>
      <c r="I1022" s="160"/>
      <c r="J1022" s="33"/>
      <c r="K1022" s="33"/>
    </row>
    <row r="1023">
      <c r="H1023" s="116"/>
      <c r="I1023" s="160"/>
      <c r="J1023" s="33"/>
      <c r="K1023" s="33"/>
    </row>
    <row r="1024">
      <c r="H1024" s="116"/>
      <c r="I1024" s="160"/>
      <c r="J1024" s="33"/>
      <c r="K1024" s="33"/>
    </row>
    <row r="1025">
      <c r="H1025" s="116"/>
      <c r="I1025" s="160"/>
      <c r="J1025" s="33"/>
      <c r="K1025" s="33"/>
    </row>
    <row r="1026">
      <c r="H1026" s="116"/>
      <c r="I1026" s="160"/>
      <c r="J1026" s="33"/>
      <c r="K1026" s="33"/>
    </row>
    <row r="1027">
      <c r="H1027" s="116"/>
      <c r="I1027" s="160"/>
      <c r="J1027" s="33"/>
      <c r="K1027" s="33"/>
    </row>
    <row r="1028">
      <c r="H1028" s="116"/>
      <c r="I1028" s="160"/>
      <c r="J1028" s="33"/>
      <c r="K1028" s="33"/>
    </row>
    <row r="1029">
      <c r="H1029" s="116"/>
      <c r="I1029" s="160"/>
      <c r="J1029" s="33"/>
      <c r="K1029" s="33"/>
    </row>
    <row r="1030">
      <c r="H1030" s="116"/>
      <c r="I1030" s="160"/>
      <c r="J1030" s="33"/>
      <c r="K1030" s="33"/>
    </row>
    <row r="1031">
      <c r="H1031" s="116"/>
      <c r="I1031" s="160"/>
      <c r="J1031" s="33"/>
      <c r="K1031" s="33"/>
    </row>
    <row r="1032">
      <c r="H1032" s="116"/>
      <c r="I1032" s="160"/>
      <c r="J1032" s="33"/>
      <c r="K1032" s="33"/>
    </row>
    <row r="1033">
      <c r="H1033" s="116"/>
      <c r="I1033" s="160"/>
      <c r="J1033" s="33"/>
      <c r="K1033" s="33"/>
    </row>
    <row r="1034">
      <c r="H1034" s="116"/>
      <c r="I1034" s="160"/>
      <c r="J1034" s="33"/>
      <c r="K1034" s="33"/>
    </row>
    <row r="1035">
      <c r="H1035" s="116"/>
      <c r="I1035" s="160"/>
      <c r="J1035" s="33"/>
      <c r="K1035" s="33"/>
    </row>
    <row r="1036">
      <c r="H1036" s="116"/>
      <c r="I1036" s="160"/>
      <c r="J1036" s="33"/>
      <c r="K1036" s="33"/>
    </row>
    <row r="1037">
      <c r="H1037" s="116"/>
      <c r="I1037" s="160"/>
      <c r="J1037" s="33"/>
      <c r="K1037" s="33"/>
    </row>
    <row r="1038">
      <c r="H1038" s="116"/>
      <c r="I1038" s="160"/>
      <c r="J1038" s="33"/>
      <c r="K1038" s="33"/>
    </row>
    <row r="1039">
      <c r="H1039" s="116"/>
      <c r="I1039" s="160"/>
      <c r="J1039" s="33"/>
      <c r="K1039" s="33"/>
    </row>
    <row r="1040">
      <c r="H1040" s="116"/>
      <c r="I1040" s="160"/>
      <c r="J1040" s="33"/>
      <c r="K1040" s="33"/>
    </row>
    <row r="1041">
      <c r="H1041" s="116"/>
      <c r="I1041" s="160"/>
      <c r="J1041" s="33"/>
      <c r="K1041" s="33"/>
    </row>
    <row r="1042">
      <c r="H1042" s="116"/>
      <c r="I1042" s="160"/>
      <c r="J1042" s="33"/>
      <c r="K1042" s="33"/>
    </row>
    <row r="1043">
      <c r="H1043" s="116"/>
      <c r="I1043" s="160"/>
      <c r="J1043" s="33"/>
      <c r="K1043" s="33"/>
    </row>
    <row r="1044">
      <c r="H1044" s="116"/>
      <c r="I1044" s="160"/>
      <c r="J1044" s="33"/>
      <c r="K1044" s="33"/>
    </row>
    <row r="1045">
      <c r="H1045" s="116"/>
      <c r="I1045" s="160"/>
      <c r="J1045" s="33"/>
      <c r="K1045" s="33"/>
    </row>
    <row r="1046">
      <c r="H1046" s="116"/>
      <c r="I1046" s="160"/>
      <c r="J1046" s="33"/>
      <c r="K1046" s="33"/>
    </row>
    <row r="1047">
      <c r="H1047" s="116"/>
      <c r="I1047" s="160"/>
      <c r="J1047" s="33"/>
      <c r="K1047" s="33"/>
    </row>
    <row r="1048">
      <c r="H1048" s="116"/>
      <c r="I1048" s="160"/>
      <c r="J1048" s="33"/>
      <c r="K1048" s="33"/>
    </row>
    <row r="1049">
      <c r="H1049" s="116"/>
      <c r="I1049" s="160"/>
      <c r="J1049" s="33"/>
      <c r="K1049" s="33"/>
    </row>
    <row r="1050">
      <c r="H1050" s="116"/>
      <c r="I1050" s="160"/>
      <c r="J1050" s="33"/>
      <c r="K1050" s="33"/>
    </row>
    <row r="1051">
      <c r="H1051" s="116"/>
      <c r="I1051" s="160"/>
      <c r="J1051" s="33"/>
      <c r="K1051" s="33"/>
    </row>
    <row r="1052">
      <c r="H1052" s="116"/>
      <c r="I1052" s="160"/>
      <c r="J1052" s="33"/>
      <c r="K1052" s="33"/>
    </row>
    <row r="1053">
      <c r="H1053" s="116"/>
      <c r="I1053" s="160"/>
      <c r="J1053" s="33"/>
      <c r="K1053" s="33"/>
    </row>
    <row r="1054">
      <c r="H1054" s="116"/>
      <c r="I1054" s="160"/>
      <c r="J1054" s="33"/>
      <c r="K1054" s="33"/>
    </row>
    <row r="1055">
      <c r="H1055" s="116"/>
      <c r="I1055" s="160"/>
      <c r="J1055" s="33"/>
      <c r="K1055" s="33"/>
    </row>
    <row r="1056">
      <c r="H1056" s="116"/>
      <c r="I1056" s="160"/>
      <c r="J1056" s="33"/>
      <c r="K1056" s="33"/>
    </row>
    <row r="1057">
      <c r="H1057" s="116"/>
      <c r="I1057" s="160"/>
      <c r="J1057" s="33"/>
      <c r="K1057" s="33"/>
    </row>
    <row r="1058">
      <c r="H1058" s="116"/>
      <c r="I1058" s="160"/>
      <c r="J1058" s="33"/>
      <c r="K1058" s="33"/>
    </row>
    <row r="1059">
      <c r="H1059" s="116"/>
      <c r="I1059" s="160"/>
      <c r="J1059" s="33"/>
      <c r="K1059" s="33"/>
    </row>
    <row r="1060">
      <c r="H1060" s="116"/>
      <c r="I1060" s="160"/>
      <c r="J1060" s="33"/>
      <c r="K1060" s="33"/>
    </row>
    <row r="1061">
      <c r="H1061" s="116"/>
      <c r="I1061" s="160"/>
      <c r="J1061" s="33"/>
      <c r="K1061" s="33"/>
    </row>
    <row r="1062">
      <c r="H1062" s="116"/>
      <c r="I1062" s="160"/>
      <c r="J1062" s="33"/>
      <c r="K1062" s="33"/>
    </row>
    <row r="1063">
      <c r="H1063" s="116"/>
      <c r="I1063" s="160"/>
      <c r="J1063" s="33"/>
      <c r="K1063" s="33"/>
    </row>
    <row r="1064">
      <c r="H1064" s="116"/>
      <c r="I1064" s="160"/>
      <c r="J1064" s="33"/>
      <c r="K1064" s="33"/>
    </row>
    <row r="1065">
      <c r="H1065" s="116"/>
      <c r="I1065" s="160"/>
      <c r="J1065" s="33"/>
      <c r="K1065" s="33"/>
    </row>
    <row r="1066">
      <c r="H1066" s="116"/>
      <c r="I1066" s="160"/>
      <c r="J1066" s="33"/>
      <c r="K1066" s="33"/>
    </row>
    <row r="1067">
      <c r="H1067" s="116"/>
      <c r="I1067" s="160"/>
      <c r="J1067" s="33"/>
      <c r="K1067" s="33"/>
    </row>
    <row r="1068">
      <c r="H1068" s="116"/>
      <c r="I1068" s="160"/>
      <c r="J1068" s="33"/>
      <c r="K1068" s="33"/>
    </row>
    <row r="1069">
      <c r="H1069" s="116"/>
      <c r="I1069" s="160"/>
      <c r="J1069" s="33"/>
      <c r="K1069" s="33"/>
    </row>
    <row r="1070">
      <c r="H1070" s="116"/>
      <c r="I1070" s="160"/>
      <c r="J1070" s="33"/>
      <c r="K1070" s="33"/>
    </row>
    <row r="1071">
      <c r="H1071" s="116"/>
      <c r="I1071" s="160"/>
      <c r="J1071" s="33"/>
      <c r="K1071" s="33"/>
    </row>
    <row r="1072">
      <c r="H1072" s="116"/>
      <c r="I1072" s="160"/>
      <c r="J1072" s="33"/>
      <c r="K1072" s="33"/>
    </row>
    <row r="1073">
      <c r="H1073" s="116"/>
      <c r="I1073" s="160"/>
      <c r="J1073" s="33"/>
      <c r="K1073" s="33"/>
    </row>
    <row r="1074">
      <c r="H1074" s="116"/>
      <c r="I1074" s="160"/>
      <c r="J1074" s="33"/>
      <c r="K1074" s="33"/>
    </row>
    <row r="1075">
      <c r="H1075" s="116"/>
      <c r="I1075" s="160"/>
      <c r="J1075" s="33"/>
      <c r="K1075" s="33"/>
    </row>
    <row r="1076">
      <c r="H1076" s="116"/>
      <c r="I1076" s="160"/>
      <c r="J1076" s="33"/>
      <c r="K1076" s="33"/>
    </row>
    <row r="1077">
      <c r="H1077" s="116"/>
      <c r="I1077" s="160"/>
      <c r="J1077" s="33"/>
      <c r="K1077" s="33"/>
    </row>
    <row r="1078">
      <c r="H1078" s="116"/>
      <c r="I1078" s="160"/>
      <c r="J1078" s="33"/>
      <c r="K1078" s="33"/>
    </row>
    <row r="1079">
      <c r="H1079" s="116"/>
      <c r="I1079" s="160"/>
      <c r="J1079" s="33"/>
      <c r="K1079" s="33"/>
    </row>
    <row r="1080">
      <c r="H1080" s="116"/>
      <c r="I1080" s="160"/>
      <c r="J1080" s="33"/>
      <c r="K1080" s="33"/>
    </row>
    <row r="1081">
      <c r="H1081" s="116"/>
      <c r="I1081" s="160"/>
      <c r="J1081" s="33"/>
      <c r="K1081" s="33"/>
    </row>
    <row r="1082">
      <c r="H1082" s="116"/>
      <c r="I1082" s="33"/>
      <c r="J1082" s="33"/>
      <c r="K1082" s="33"/>
    </row>
    <row r="1083">
      <c r="H1083" s="116"/>
      <c r="I1083" s="160"/>
      <c r="J1083" s="33"/>
      <c r="K1083" s="33"/>
    </row>
    <row r="1084">
      <c r="H1084" s="116"/>
      <c r="I1084" s="160"/>
      <c r="J1084" s="33"/>
      <c r="K1084" s="33"/>
    </row>
    <row r="1085">
      <c r="H1085" s="116"/>
      <c r="I1085" s="160"/>
      <c r="J1085" s="33"/>
      <c r="K1085" s="33"/>
    </row>
    <row r="1086">
      <c r="H1086" s="116"/>
      <c r="I1086" s="160"/>
      <c r="J1086" s="33"/>
      <c r="K1086" s="33"/>
    </row>
    <row r="1087">
      <c r="H1087" s="116"/>
      <c r="I1087" s="160"/>
      <c r="J1087" s="33"/>
      <c r="K1087" s="33"/>
    </row>
    <row r="1088">
      <c r="H1088" s="116"/>
      <c r="I1088" s="160"/>
      <c r="J1088" s="33"/>
      <c r="K1088" s="33"/>
    </row>
    <row r="1089">
      <c r="H1089" s="116"/>
      <c r="I1089" s="160"/>
      <c r="J1089" s="33"/>
      <c r="K1089" s="33"/>
    </row>
    <row r="1090">
      <c r="H1090" s="116"/>
      <c r="I1090" s="160"/>
      <c r="J1090" s="33"/>
      <c r="K1090" s="33"/>
    </row>
    <row r="1091">
      <c r="H1091" s="116"/>
      <c r="I1091" s="160"/>
      <c r="J1091" s="33"/>
      <c r="K1091" s="33"/>
    </row>
    <row r="1092">
      <c r="H1092" s="116"/>
      <c r="I1092" s="160"/>
      <c r="J1092" s="33"/>
      <c r="K1092" s="33"/>
    </row>
    <row r="1093">
      <c r="H1093" s="116"/>
      <c r="I1093" s="160"/>
      <c r="J1093" s="33"/>
      <c r="K1093" s="33"/>
    </row>
    <row r="1094">
      <c r="H1094" s="116"/>
      <c r="I1094" s="160"/>
      <c r="J1094" s="33"/>
      <c r="K1094" s="33"/>
    </row>
    <row r="1095">
      <c r="H1095" s="116"/>
      <c r="I1095" s="160"/>
      <c r="J1095" s="33"/>
      <c r="K1095" s="33"/>
    </row>
    <row r="1096">
      <c r="H1096" s="116"/>
      <c r="I1096" s="160"/>
      <c r="J1096" s="33"/>
      <c r="K1096" s="33"/>
    </row>
    <row r="1097">
      <c r="H1097" s="116"/>
      <c r="I1097" s="160"/>
      <c r="J1097" s="33"/>
      <c r="K1097" s="33"/>
    </row>
    <row r="1098">
      <c r="H1098" s="116"/>
      <c r="I1098" s="160"/>
      <c r="J1098" s="33"/>
      <c r="K1098" s="33"/>
    </row>
    <row r="1099">
      <c r="H1099" s="116"/>
      <c r="I1099" s="160"/>
      <c r="J1099" s="33"/>
      <c r="K1099" s="33"/>
    </row>
    <row r="1100">
      <c r="H1100" s="116"/>
      <c r="I1100" s="160"/>
      <c r="J1100" s="33"/>
      <c r="K1100" s="33"/>
    </row>
    <row r="1101">
      <c r="H1101" s="116"/>
      <c r="I1101" s="160"/>
      <c r="J1101" s="33"/>
      <c r="K1101" s="33"/>
    </row>
    <row r="1102">
      <c r="H1102" s="116"/>
      <c r="I1102" s="160"/>
      <c r="J1102" s="33"/>
      <c r="K1102" s="33"/>
    </row>
    <row r="1103">
      <c r="H1103" s="116"/>
      <c r="I1103" s="160"/>
      <c r="J1103" s="33"/>
      <c r="K1103" s="33"/>
    </row>
    <row r="1104">
      <c r="H1104" s="116"/>
      <c r="I1104" s="160"/>
      <c r="J1104" s="33"/>
      <c r="K1104" s="33"/>
    </row>
    <row r="1105">
      <c r="H1105" s="116"/>
      <c r="I1105" s="160"/>
      <c r="J1105" s="33"/>
      <c r="K1105" s="33"/>
    </row>
    <row r="1106">
      <c r="H1106" s="116"/>
      <c r="I1106" s="160"/>
      <c r="J1106" s="33"/>
      <c r="K1106" s="33"/>
    </row>
    <row r="1107">
      <c r="H1107" s="116"/>
      <c r="I1107" s="160"/>
      <c r="J1107" s="33"/>
      <c r="K1107" s="33"/>
    </row>
    <row r="1108">
      <c r="H1108" s="116"/>
      <c r="I1108" s="160"/>
      <c r="J1108" s="33"/>
      <c r="K1108" s="33"/>
    </row>
    <row r="1109">
      <c r="H1109" s="116"/>
      <c r="I1109" s="160"/>
      <c r="J1109" s="33"/>
      <c r="K1109" s="33"/>
    </row>
    <row r="1110">
      <c r="H1110" s="116"/>
      <c r="I1110" s="160"/>
      <c r="J1110" s="33"/>
      <c r="K1110" s="33"/>
    </row>
    <row r="1111">
      <c r="H1111" s="116"/>
      <c r="I1111" s="160"/>
      <c r="J1111" s="33"/>
      <c r="K1111" s="33"/>
    </row>
    <row r="1112">
      <c r="H1112" s="116"/>
      <c r="I1112" s="160"/>
      <c r="J1112" s="33"/>
      <c r="K1112" s="33"/>
    </row>
    <row r="1113">
      <c r="H1113" s="116"/>
      <c r="I1113" s="160"/>
      <c r="J1113" s="33"/>
      <c r="K1113" s="33"/>
    </row>
    <row r="1114">
      <c r="H1114" s="116"/>
      <c r="I1114" s="160"/>
      <c r="J1114" s="33"/>
      <c r="K1114" s="33"/>
    </row>
    <row r="1115">
      <c r="H1115" s="116"/>
      <c r="I1115" s="160"/>
      <c r="J1115" s="33"/>
      <c r="K1115" s="33"/>
    </row>
    <row r="1116">
      <c r="H1116" s="116"/>
      <c r="I1116" s="160"/>
      <c r="J1116" s="33"/>
      <c r="K1116" s="33"/>
    </row>
    <row r="1117">
      <c r="H1117" s="116"/>
      <c r="I1117" s="160"/>
      <c r="J1117" s="33"/>
      <c r="K1117" s="33"/>
    </row>
    <row r="1118">
      <c r="H1118" s="116"/>
      <c r="I1118" s="160"/>
      <c r="J1118" s="33"/>
      <c r="K1118" s="33"/>
    </row>
    <row r="1119">
      <c r="H1119" s="116"/>
      <c r="I1119" s="160"/>
      <c r="J1119" s="33"/>
      <c r="K1119" s="33"/>
    </row>
    <row r="1120">
      <c r="H1120" s="116"/>
      <c r="I1120" s="160"/>
      <c r="J1120" s="33"/>
      <c r="K1120" s="33"/>
    </row>
    <row r="1121">
      <c r="H1121" s="116"/>
      <c r="I1121" s="160"/>
      <c r="J1121" s="33"/>
      <c r="K1121" s="33"/>
    </row>
    <row r="1122">
      <c r="H1122" s="116"/>
      <c r="I1122" s="160"/>
      <c r="J1122" s="33"/>
      <c r="K1122" s="33"/>
    </row>
    <row r="1123">
      <c r="H1123" s="116"/>
      <c r="I1123" s="160"/>
      <c r="J1123" s="33"/>
      <c r="K1123" s="33"/>
    </row>
    <row r="1124">
      <c r="H1124" s="116"/>
      <c r="I1124" s="160"/>
      <c r="J1124" s="33"/>
      <c r="K1124" s="33"/>
    </row>
    <row r="1125">
      <c r="H1125" s="116"/>
      <c r="I1125" s="160"/>
      <c r="J1125" s="33"/>
      <c r="K1125" s="33"/>
    </row>
    <row r="1126">
      <c r="H1126" s="116"/>
      <c r="I1126" s="160"/>
      <c r="J1126" s="33"/>
      <c r="K1126" s="33"/>
    </row>
    <row r="1127">
      <c r="H1127" s="116"/>
      <c r="I1127" s="160"/>
      <c r="J1127" s="33"/>
      <c r="K1127" s="33"/>
    </row>
    <row r="1128">
      <c r="H1128" s="116"/>
      <c r="I1128" s="160"/>
      <c r="J1128" s="33"/>
      <c r="K1128" s="33"/>
    </row>
    <row r="1129">
      <c r="H1129" s="116"/>
      <c r="I1129" s="160"/>
      <c r="J1129" s="33"/>
      <c r="K1129" s="33"/>
    </row>
    <row r="1130">
      <c r="H1130" s="116"/>
      <c r="I1130" s="160"/>
      <c r="J1130" s="33"/>
      <c r="K1130" s="33"/>
    </row>
    <row r="1131">
      <c r="H1131" s="116"/>
      <c r="I1131" s="160"/>
      <c r="J1131" s="33"/>
      <c r="K1131" s="33"/>
    </row>
    <row r="1132">
      <c r="H1132" s="116"/>
      <c r="I1132" s="160"/>
      <c r="J1132" s="33"/>
      <c r="K1132" s="33"/>
    </row>
    <row r="1133">
      <c r="H1133" s="116"/>
      <c r="I1133" s="160"/>
      <c r="J1133" s="33"/>
      <c r="K1133" s="33"/>
    </row>
    <row r="1134">
      <c r="H1134" s="116"/>
      <c r="I1134" s="160"/>
      <c r="J1134" s="33"/>
      <c r="K1134" s="33"/>
    </row>
    <row r="1135">
      <c r="H1135" s="116"/>
      <c r="I1135" s="160"/>
      <c r="J1135" s="33"/>
      <c r="K1135" s="33"/>
    </row>
    <row r="1136">
      <c r="H1136" s="116"/>
      <c r="I1136" s="160"/>
      <c r="J1136" s="33"/>
      <c r="K1136" s="33"/>
    </row>
    <row r="1137">
      <c r="H1137" s="116"/>
      <c r="I1137" s="160"/>
      <c r="J1137" s="33"/>
      <c r="K1137" s="33"/>
    </row>
    <row r="1138">
      <c r="H1138" s="116"/>
      <c r="I1138" s="160"/>
      <c r="J1138" s="33"/>
      <c r="K1138" s="33"/>
    </row>
    <row r="1139">
      <c r="H1139" s="116"/>
      <c r="I1139" s="160"/>
      <c r="J1139" s="33"/>
      <c r="K1139" s="33"/>
    </row>
    <row r="1140">
      <c r="H1140" s="116"/>
      <c r="I1140" s="160"/>
      <c r="J1140" s="33"/>
      <c r="K1140" s="33"/>
    </row>
    <row r="1141">
      <c r="H1141" s="116"/>
      <c r="I1141" s="160"/>
      <c r="J1141" s="33"/>
      <c r="K1141" s="33"/>
    </row>
    <row r="1142">
      <c r="H1142" s="116"/>
      <c r="I1142" s="160"/>
      <c r="J1142" s="33"/>
      <c r="K1142" s="33"/>
    </row>
    <row r="1143">
      <c r="H1143" s="116"/>
      <c r="I1143" s="160"/>
      <c r="J1143" s="33"/>
      <c r="K1143" s="33"/>
    </row>
    <row r="1144">
      <c r="H1144" s="116"/>
      <c r="I1144" s="160"/>
      <c r="J1144" s="33"/>
      <c r="K1144" s="33"/>
    </row>
    <row r="1145">
      <c r="H1145" s="116"/>
      <c r="I1145" s="160"/>
      <c r="J1145" s="33"/>
      <c r="K1145" s="33"/>
    </row>
    <row r="1146">
      <c r="H1146" s="116"/>
      <c r="I1146" s="160"/>
      <c r="J1146" s="33"/>
      <c r="K1146" s="33"/>
    </row>
    <row r="1147">
      <c r="H1147" s="116"/>
      <c r="I1147" s="160"/>
      <c r="J1147" s="33"/>
      <c r="K1147" s="33"/>
    </row>
    <row r="1148">
      <c r="H1148" s="116"/>
      <c r="I1148" s="160"/>
      <c r="J1148" s="33"/>
      <c r="K1148" s="33"/>
    </row>
    <row r="1149">
      <c r="H1149" s="116"/>
      <c r="I1149" s="160"/>
      <c r="J1149" s="33"/>
      <c r="K1149" s="33"/>
    </row>
    <row r="1150">
      <c r="H1150" s="116"/>
      <c r="I1150" s="160"/>
      <c r="J1150" s="33"/>
      <c r="K1150" s="33"/>
    </row>
    <row r="1151">
      <c r="H1151" s="116"/>
      <c r="I1151" s="160"/>
      <c r="J1151" s="33"/>
      <c r="K1151" s="33"/>
    </row>
    <row r="1152">
      <c r="H1152" s="116"/>
      <c r="I1152" s="160"/>
      <c r="J1152" s="33"/>
      <c r="K1152" s="33"/>
    </row>
    <row r="1153">
      <c r="H1153" s="116"/>
      <c r="I1153" s="160"/>
      <c r="J1153" s="33"/>
      <c r="K1153" s="33"/>
    </row>
    <row r="1154">
      <c r="H1154" s="116"/>
      <c r="I1154" s="160"/>
      <c r="J1154" s="33"/>
      <c r="K1154" s="33"/>
    </row>
    <row r="1155">
      <c r="H1155" s="116"/>
      <c r="I1155" s="160"/>
      <c r="J1155" s="33"/>
      <c r="K1155" s="33"/>
    </row>
    <row r="1156">
      <c r="H1156" s="116"/>
      <c r="I1156" s="160"/>
      <c r="J1156" s="33"/>
      <c r="K1156" s="33"/>
    </row>
    <row r="1157">
      <c r="H1157" s="116"/>
      <c r="I1157" s="160"/>
      <c r="J1157" s="33"/>
      <c r="K1157" s="33"/>
    </row>
    <row r="1158">
      <c r="H1158" s="116"/>
      <c r="I1158" s="160"/>
      <c r="J1158" s="33"/>
      <c r="K1158" s="33"/>
    </row>
    <row r="1159">
      <c r="H1159" s="116"/>
      <c r="I1159" s="160"/>
      <c r="J1159" s="33"/>
      <c r="K1159" s="33"/>
    </row>
    <row r="1160">
      <c r="H1160" s="116"/>
      <c r="I1160" s="160"/>
      <c r="J1160" s="33"/>
      <c r="K1160" s="33"/>
    </row>
    <row r="1161">
      <c r="H1161" s="116"/>
      <c r="I1161" s="160"/>
      <c r="J1161" s="33"/>
      <c r="K1161" s="33"/>
    </row>
    <row r="1162">
      <c r="H1162" s="116"/>
      <c r="I1162" s="160"/>
      <c r="J1162" s="33"/>
      <c r="K1162" s="33"/>
    </row>
    <row r="1163">
      <c r="H1163" s="116"/>
      <c r="I1163" s="160"/>
      <c r="J1163" s="33"/>
      <c r="K1163" s="33"/>
    </row>
    <row r="1164">
      <c r="H1164" s="116"/>
      <c r="I1164" s="160"/>
      <c r="J1164" s="33"/>
      <c r="K1164" s="33"/>
    </row>
    <row r="1165">
      <c r="H1165" s="116"/>
      <c r="I1165" s="160"/>
      <c r="J1165" s="33"/>
      <c r="K1165" s="33"/>
    </row>
    <row r="1166">
      <c r="H1166" s="116"/>
      <c r="I1166" s="160"/>
      <c r="J1166" s="33"/>
      <c r="K1166" s="33"/>
    </row>
    <row r="1167">
      <c r="H1167" s="116"/>
      <c r="I1167" s="160"/>
      <c r="J1167" s="33"/>
      <c r="K1167" s="33"/>
    </row>
    <row r="1168">
      <c r="H1168" s="116"/>
      <c r="I1168" s="160"/>
      <c r="J1168" s="33"/>
      <c r="K1168" s="33"/>
    </row>
    <row r="1169">
      <c r="H1169" s="116"/>
      <c r="I1169" s="160"/>
      <c r="J1169" s="33"/>
      <c r="K1169" s="33"/>
    </row>
    <row r="1170">
      <c r="H1170" s="116"/>
      <c r="I1170" s="160"/>
      <c r="J1170" s="33"/>
      <c r="K1170" s="33"/>
    </row>
    <row r="1171">
      <c r="H1171" s="116"/>
      <c r="I1171" s="160"/>
      <c r="J1171" s="33"/>
      <c r="K1171" s="33"/>
    </row>
    <row r="1172">
      <c r="H1172" s="116"/>
      <c r="I1172" s="160"/>
      <c r="J1172" s="33"/>
      <c r="K1172" s="33"/>
    </row>
    <row r="1173">
      <c r="H1173" s="116"/>
      <c r="I1173" s="160"/>
      <c r="J1173" s="33"/>
      <c r="K1173" s="33"/>
    </row>
    <row r="1174">
      <c r="H1174" s="116"/>
      <c r="I1174" s="160"/>
      <c r="J1174" s="33"/>
      <c r="K1174" s="33"/>
    </row>
    <row r="1175">
      <c r="H1175" s="116"/>
      <c r="I1175" s="160"/>
      <c r="J1175" s="33"/>
      <c r="K1175" s="33"/>
    </row>
    <row r="1176">
      <c r="H1176" s="116"/>
      <c r="I1176" s="160"/>
      <c r="J1176" s="33"/>
      <c r="K1176" s="33"/>
    </row>
    <row r="1177">
      <c r="H1177" s="116"/>
      <c r="I1177" s="160"/>
      <c r="J1177" s="33"/>
      <c r="K1177" s="33"/>
    </row>
    <row r="1178">
      <c r="H1178" s="116"/>
      <c r="I1178" s="160"/>
      <c r="J1178" s="33"/>
      <c r="K1178" s="33"/>
    </row>
    <row r="1179">
      <c r="H1179" s="116"/>
      <c r="I1179" s="160"/>
      <c r="J1179" s="33"/>
      <c r="K1179" s="33"/>
    </row>
    <row r="1180">
      <c r="H1180" s="116"/>
      <c r="I1180" s="160"/>
      <c r="J1180" s="33"/>
      <c r="K1180" s="33"/>
    </row>
    <row r="1181">
      <c r="H1181" s="116"/>
      <c r="I1181" s="160"/>
      <c r="J1181" s="33"/>
      <c r="K1181" s="33"/>
    </row>
    <row r="1182">
      <c r="H1182" s="116"/>
      <c r="I1182" s="160"/>
      <c r="J1182" s="33"/>
      <c r="K1182" s="33"/>
    </row>
    <row r="1183">
      <c r="H1183" s="116"/>
      <c r="I1183" s="160"/>
      <c r="J1183" s="33"/>
      <c r="K1183" s="33"/>
    </row>
    <row r="1184">
      <c r="H1184" s="116"/>
      <c r="I1184" s="160"/>
      <c r="J1184" s="33"/>
      <c r="K1184" s="33"/>
    </row>
    <row r="1185">
      <c r="H1185" s="116"/>
      <c r="I1185" s="160"/>
      <c r="J1185" s="33"/>
      <c r="K1185" s="33"/>
    </row>
    <row r="1186">
      <c r="H1186" s="116"/>
      <c r="I1186" s="160"/>
      <c r="J1186" s="33"/>
      <c r="K1186" s="33"/>
    </row>
    <row r="1187">
      <c r="H1187" s="116"/>
      <c r="I1187" s="160"/>
      <c r="J1187" s="33"/>
      <c r="K1187" s="33"/>
    </row>
    <row r="1188">
      <c r="H1188" s="116"/>
      <c r="I1188" s="160"/>
      <c r="J1188" s="33"/>
      <c r="K1188" s="33"/>
    </row>
    <row r="1189">
      <c r="H1189" s="116"/>
      <c r="I1189" s="160"/>
      <c r="J1189" s="33"/>
      <c r="K1189" s="33"/>
    </row>
    <row r="1190">
      <c r="H1190" s="116"/>
      <c r="I1190" s="160"/>
      <c r="J1190" s="33"/>
      <c r="K1190" s="33"/>
    </row>
    <row r="1191">
      <c r="H1191" s="116"/>
      <c r="I1191" s="160"/>
      <c r="J1191" s="33"/>
      <c r="K1191" s="33"/>
    </row>
    <row r="1192">
      <c r="H1192" s="116"/>
      <c r="I1192" s="160"/>
      <c r="J1192" s="33"/>
      <c r="K1192" s="33"/>
    </row>
    <row r="1193">
      <c r="H1193" s="116"/>
      <c r="I1193" s="160"/>
      <c r="J1193" s="33"/>
      <c r="K1193" s="33"/>
    </row>
    <row r="1194">
      <c r="H1194" s="116"/>
      <c r="I1194" s="160"/>
      <c r="J1194" s="33"/>
      <c r="K1194" s="33"/>
    </row>
    <row r="1195">
      <c r="H1195" s="116"/>
      <c r="I1195" s="160"/>
      <c r="J1195" s="33"/>
      <c r="K1195" s="33"/>
    </row>
    <row r="1196">
      <c r="H1196" s="116"/>
      <c r="I1196" s="160"/>
      <c r="J1196" s="33"/>
      <c r="K1196" s="33"/>
    </row>
    <row r="1197">
      <c r="H1197" s="116"/>
      <c r="I1197" s="160"/>
      <c r="J1197" s="33"/>
      <c r="K1197" s="33"/>
    </row>
    <row r="1198">
      <c r="H1198" s="116"/>
      <c r="I1198" s="160"/>
      <c r="J1198" s="33"/>
      <c r="K1198" s="33"/>
    </row>
    <row r="1199">
      <c r="H1199" s="116"/>
      <c r="I1199" s="160"/>
      <c r="J1199" s="33"/>
      <c r="K1199" s="33"/>
    </row>
    <row r="1200">
      <c r="H1200" s="116"/>
      <c r="I1200" s="160"/>
      <c r="J1200" s="33"/>
      <c r="K1200" s="33"/>
    </row>
    <row r="1201">
      <c r="H1201" s="116"/>
      <c r="I1201" s="160"/>
      <c r="J1201" s="33"/>
      <c r="K1201" s="33"/>
    </row>
    <row r="1202">
      <c r="H1202" s="116"/>
      <c r="I1202" s="160"/>
      <c r="J1202" s="33"/>
      <c r="K1202" s="33"/>
    </row>
    <row r="1203">
      <c r="H1203" s="116"/>
      <c r="I1203" s="160"/>
      <c r="J1203" s="33"/>
      <c r="K1203" s="33"/>
    </row>
    <row r="1204">
      <c r="H1204" s="116"/>
      <c r="I1204" s="160"/>
      <c r="J1204" s="33"/>
      <c r="K1204" s="33"/>
    </row>
    <row r="1205">
      <c r="H1205" s="116"/>
      <c r="I1205" s="160"/>
      <c r="J1205" s="33"/>
      <c r="K1205" s="33"/>
    </row>
    <row r="1206">
      <c r="H1206" s="116"/>
      <c r="I1206" s="160"/>
      <c r="J1206" s="33"/>
      <c r="K1206" s="33"/>
    </row>
    <row r="1207">
      <c r="H1207" s="116"/>
      <c r="I1207" s="160"/>
      <c r="J1207" s="33"/>
      <c r="K1207" s="33"/>
    </row>
    <row r="1208">
      <c r="H1208" s="116"/>
      <c r="I1208" s="160"/>
      <c r="J1208" s="33"/>
      <c r="K1208" s="33"/>
    </row>
    <row r="1209">
      <c r="H1209" s="116"/>
      <c r="I1209" s="160"/>
      <c r="J1209" s="33"/>
      <c r="K1209" s="33"/>
    </row>
    <row r="1210">
      <c r="H1210" s="116"/>
      <c r="I1210" s="160"/>
      <c r="J1210" s="33"/>
      <c r="K1210" s="33"/>
    </row>
    <row r="1211">
      <c r="H1211" s="116"/>
      <c r="I1211" s="160"/>
      <c r="J1211" s="33"/>
      <c r="K1211" s="33"/>
    </row>
    <row r="1212">
      <c r="H1212" s="116"/>
      <c r="I1212" s="160"/>
      <c r="J1212" s="33"/>
      <c r="K1212" s="33"/>
    </row>
    <row r="1213">
      <c r="H1213" s="116"/>
      <c r="I1213" s="160"/>
      <c r="J1213" s="33"/>
      <c r="K1213" s="33"/>
    </row>
    <row r="1214">
      <c r="H1214" s="116"/>
      <c r="I1214" s="160"/>
      <c r="J1214" s="33"/>
      <c r="K1214" s="33"/>
    </row>
    <row r="1215">
      <c r="H1215" s="116"/>
      <c r="I1215" s="160"/>
      <c r="J1215" s="33"/>
      <c r="K1215" s="33"/>
    </row>
    <row r="1216">
      <c r="H1216" s="116"/>
      <c r="I1216" s="160"/>
      <c r="J1216" s="33"/>
      <c r="K1216" s="33"/>
    </row>
    <row r="1217">
      <c r="H1217" s="116"/>
      <c r="I1217" s="160"/>
      <c r="J1217" s="33"/>
      <c r="K1217" s="33"/>
    </row>
    <row r="1218">
      <c r="H1218" s="116"/>
      <c r="I1218" s="160"/>
      <c r="J1218" s="33"/>
      <c r="K1218" s="33"/>
    </row>
    <row r="1219">
      <c r="H1219" s="116"/>
      <c r="I1219" s="160"/>
      <c r="J1219" s="33"/>
      <c r="K1219" s="33"/>
    </row>
    <row r="1220">
      <c r="H1220" s="116"/>
      <c r="I1220" s="160"/>
      <c r="J1220" s="33"/>
      <c r="K1220" s="33"/>
    </row>
    <row r="1221">
      <c r="H1221" s="116"/>
      <c r="I1221" s="160"/>
      <c r="J1221" s="33"/>
      <c r="K1221" s="33"/>
    </row>
    <row r="1222">
      <c r="H1222" s="116"/>
      <c r="I1222" s="160"/>
      <c r="J1222" s="33"/>
      <c r="K1222" s="33"/>
    </row>
    <row r="1223">
      <c r="H1223" s="116"/>
      <c r="I1223" s="160"/>
      <c r="J1223" s="33"/>
      <c r="K1223" s="33"/>
    </row>
    <row r="1224">
      <c r="H1224" s="116"/>
      <c r="I1224" s="160"/>
      <c r="J1224" s="33"/>
      <c r="K1224" s="33"/>
    </row>
    <row r="1225">
      <c r="H1225" s="116"/>
      <c r="I1225" s="160"/>
      <c r="J1225" s="33"/>
      <c r="K1225" s="33"/>
    </row>
    <row r="1226">
      <c r="H1226" s="116"/>
      <c r="I1226" s="160"/>
      <c r="J1226" s="33"/>
      <c r="K1226" s="33"/>
    </row>
    <row r="1227">
      <c r="H1227" s="116"/>
      <c r="I1227" s="160"/>
      <c r="J1227" s="33"/>
      <c r="K1227" s="33"/>
    </row>
    <row r="1228">
      <c r="H1228" s="116"/>
      <c r="I1228" s="160"/>
      <c r="J1228" s="33"/>
      <c r="K1228" s="33"/>
    </row>
    <row r="1229">
      <c r="H1229" s="116"/>
      <c r="I1229" s="160"/>
      <c r="J1229" s="33"/>
      <c r="K1229" s="33"/>
    </row>
    <row r="1230">
      <c r="H1230" s="116"/>
      <c r="I1230" s="160"/>
      <c r="J1230" s="33"/>
      <c r="K1230" s="33"/>
    </row>
    <row r="1231">
      <c r="H1231" s="116"/>
      <c r="I1231" s="160"/>
      <c r="J1231" s="33"/>
      <c r="K1231" s="33"/>
    </row>
    <row r="1232">
      <c r="H1232" s="116"/>
      <c r="I1232" s="160"/>
      <c r="J1232" s="33"/>
      <c r="K1232" s="33"/>
    </row>
    <row r="1233">
      <c r="H1233" s="116"/>
      <c r="I1233" s="160"/>
      <c r="J1233" s="33"/>
      <c r="K1233" s="33"/>
    </row>
    <row r="1234">
      <c r="H1234" s="116"/>
      <c r="I1234" s="160"/>
      <c r="J1234" s="33"/>
      <c r="K1234" s="33"/>
    </row>
    <row r="1235">
      <c r="H1235" s="116"/>
      <c r="I1235" s="160"/>
      <c r="J1235" s="33"/>
      <c r="K1235" s="33"/>
    </row>
    <row r="1236">
      <c r="H1236" s="116"/>
      <c r="I1236" s="160"/>
      <c r="J1236" s="33"/>
      <c r="K1236" s="33"/>
    </row>
    <row r="1237">
      <c r="H1237" s="116"/>
      <c r="I1237" s="160"/>
      <c r="J1237" s="33"/>
      <c r="K1237" s="33"/>
    </row>
    <row r="1238">
      <c r="H1238" s="116"/>
      <c r="I1238" s="160"/>
      <c r="J1238" s="33"/>
      <c r="K1238" s="33"/>
    </row>
    <row r="1239">
      <c r="H1239" s="116"/>
      <c r="I1239" s="160"/>
      <c r="J1239" s="33"/>
      <c r="K1239" s="33"/>
    </row>
    <row r="1240">
      <c r="H1240" s="116"/>
      <c r="I1240" s="160"/>
      <c r="J1240" s="33"/>
      <c r="K1240" s="33"/>
    </row>
    <row r="1241">
      <c r="H1241" s="116"/>
      <c r="I1241" s="160"/>
      <c r="J1241" s="33"/>
      <c r="K1241" s="33"/>
    </row>
    <row r="1242">
      <c r="H1242" s="116"/>
      <c r="I1242" s="160"/>
      <c r="J1242" s="33"/>
      <c r="K1242" s="33"/>
    </row>
    <row r="1243">
      <c r="H1243" s="116"/>
      <c r="I1243" s="160"/>
      <c r="J1243" s="33"/>
      <c r="K1243" s="33"/>
    </row>
    <row r="1244">
      <c r="H1244" s="116"/>
      <c r="I1244" s="160"/>
      <c r="J1244" s="33"/>
      <c r="K1244" s="33"/>
    </row>
    <row r="1245">
      <c r="H1245" s="116"/>
      <c r="I1245" s="160"/>
      <c r="J1245" s="33"/>
      <c r="K1245" s="33"/>
    </row>
    <row r="1246">
      <c r="H1246" s="116"/>
      <c r="I1246" s="160"/>
      <c r="J1246" s="33"/>
      <c r="K1246" s="33"/>
    </row>
    <row r="1247">
      <c r="H1247" s="116"/>
      <c r="I1247" s="160"/>
      <c r="J1247" s="33"/>
      <c r="K1247" s="33"/>
    </row>
    <row r="1248">
      <c r="H1248" s="116"/>
      <c r="I1248" s="160"/>
      <c r="J1248" s="33"/>
      <c r="K1248" s="33"/>
    </row>
    <row r="1249">
      <c r="H1249" s="116"/>
      <c r="I1249" s="160"/>
      <c r="J1249" s="33"/>
      <c r="K1249" s="33"/>
    </row>
    <row r="1250">
      <c r="H1250" s="116"/>
      <c r="I1250" s="160"/>
      <c r="J1250" s="33"/>
      <c r="K1250" s="33"/>
    </row>
    <row r="1251">
      <c r="H1251" s="116"/>
      <c r="I1251" s="33"/>
      <c r="J1251" s="33"/>
      <c r="K1251" s="33"/>
    </row>
    <row r="1252">
      <c r="H1252" s="116"/>
      <c r="I1252" s="160"/>
      <c r="J1252" s="33"/>
      <c r="K1252" s="33"/>
    </row>
    <row r="1253">
      <c r="H1253" s="116"/>
      <c r="I1253" s="160"/>
      <c r="J1253" s="33"/>
      <c r="K1253" s="33"/>
    </row>
    <row r="1254">
      <c r="H1254" s="116"/>
      <c r="I1254" s="160"/>
      <c r="J1254" s="33"/>
      <c r="K1254" s="33"/>
    </row>
    <row r="1255">
      <c r="H1255" s="116"/>
      <c r="I1255" s="160"/>
      <c r="J1255" s="33"/>
      <c r="K1255" s="33"/>
    </row>
    <row r="1256">
      <c r="H1256" s="116"/>
      <c r="I1256" s="160"/>
      <c r="J1256" s="33"/>
      <c r="K1256" s="33"/>
    </row>
    <row r="1257">
      <c r="H1257" s="116"/>
      <c r="I1257" s="160"/>
      <c r="J1257" s="33"/>
      <c r="K1257" s="33"/>
    </row>
    <row r="1258">
      <c r="H1258" s="116"/>
      <c r="I1258" s="33"/>
      <c r="J1258" s="33"/>
      <c r="K1258" s="33"/>
    </row>
  </sheetData>
  <mergeCells count="1">
    <mergeCell ref="A2:E2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8.13"/>
    <col customWidth="1" min="12" max="12" width="32.88"/>
    <col customWidth="1" min="13" max="13" width="19.13"/>
    <col customWidth="1" min="14" max="14" width="43.0"/>
    <col customWidth="1" min="18" max="18" width="14.13"/>
  </cols>
  <sheetData>
    <row r="1">
      <c r="A1" s="97" t="s">
        <v>1328</v>
      </c>
      <c r="B1" s="4"/>
      <c r="C1" s="4"/>
      <c r="D1" s="4"/>
      <c r="E1" s="4"/>
      <c r="F1" s="4"/>
      <c r="H1" s="62"/>
      <c r="I1" s="89"/>
    </row>
    <row r="2">
      <c r="A2" s="4" t="s">
        <v>977</v>
      </c>
      <c r="F2" s="4"/>
      <c r="H2" s="62"/>
      <c r="I2" s="89"/>
      <c r="O2" s="89"/>
    </row>
    <row r="3">
      <c r="A3" s="6" t="s">
        <v>75</v>
      </c>
      <c r="B3" s="6" t="s">
        <v>76</v>
      </c>
      <c r="C3" s="155" t="s">
        <v>77</v>
      </c>
      <c r="D3" s="6" t="s">
        <v>63</v>
      </c>
      <c r="E3" s="6" t="s">
        <v>78</v>
      </c>
      <c r="F3" s="6" t="s">
        <v>79</v>
      </c>
      <c r="G3" s="6" t="s">
        <v>723</v>
      </c>
      <c r="H3" s="156" t="s">
        <v>724</v>
      </c>
      <c r="I3" s="157" t="s">
        <v>725</v>
      </c>
      <c r="J3" s="6" t="s">
        <v>726</v>
      </c>
      <c r="K3" s="6" t="s">
        <v>727</v>
      </c>
      <c r="L3" s="141" t="s">
        <v>728</v>
      </c>
      <c r="M3" s="141" t="s">
        <v>729</v>
      </c>
      <c r="N3" s="141" t="s">
        <v>978</v>
      </c>
    </row>
    <row r="4">
      <c r="A4" s="14" t="s">
        <v>159</v>
      </c>
      <c r="B4" s="14">
        <v>2.4168445E7</v>
      </c>
      <c r="C4" s="14">
        <v>2.4186243E7</v>
      </c>
      <c r="D4" s="14" t="s">
        <v>69</v>
      </c>
      <c r="E4" s="34">
        <v>-17798.0</v>
      </c>
      <c r="F4" s="2" t="s">
        <v>1329</v>
      </c>
      <c r="G4" s="116" t="s">
        <v>732</v>
      </c>
      <c r="H4" s="33">
        <v>0.333</v>
      </c>
      <c r="I4" s="33">
        <v>26.0</v>
      </c>
      <c r="J4" s="33">
        <v>13.0</v>
      </c>
      <c r="K4" s="60">
        <f t="shared" ref="K4:K79" si="1">J4+I4</f>
        <v>39</v>
      </c>
      <c r="L4" s="161" t="s">
        <v>1330</v>
      </c>
      <c r="M4" s="14" t="s">
        <v>1331</v>
      </c>
      <c r="O4" s="150"/>
      <c r="P4" s="7"/>
    </row>
    <row r="5">
      <c r="A5" s="14" t="s">
        <v>82</v>
      </c>
      <c r="B5" s="14">
        <v>2.3383871E7</v>
      </c>
      <c r="C5" s="14">
        <v>2.3384411E7</v>
      </c>
      <c r="D5" s="14" t="s">
        <v>69</v>
      </c>
      <c r="E5" s="34">
        <v>-540.0</v>
      </c>
      <c r="F5" s="2" t="s">
        <v>1332</v>
      </c>
      <c r="G5" s="116" t="s">
        <v>732</v>
      </c>
      <c r="H5" s="33">
        <v>0.722</v>
      </c>
      <c r="I5" s="33">
        <v>10.0</v>
      </c>
      <c r="J5" s="33">
        <v>26.0</v>
      </c>
      <c r="K5" s="60">
        <f t="shared" si="1"/>
        <v>36</v>
      </c>
      <c r="L5" s="161" t="s">
        <v>1333</v>
      </c>
      <c r="M5" s="14" t="s">
        <v>1331</v>
      </c>
      <c r="O5" s="150"/>
      <c r="P5" s="7"/>
    </row>
    <row r="6">
      <c r="A6" s="14" t="s">
        <v>215</v>
      </c>
      <c r="B6" s="14">
        <v>1582866.0</v>
      </c>
      <c r="C6" s="14">
        <v>1584475.0</v>
      </c>
      <c r="D6" s="14" t="s">
        <v>69</v>
      </c>
      <c r="E6" s="34">
        <v>-1609.0</v>
      </c>
      <c r="F6" s="2" t="s">
        <v>1334</v>
      </c>
      <c r="G6" s="116" t="s">
        <v>735</v>
      </c>
      <c r="H6" s="33">
        <v>1.0</v>
      </c>
      <c r="I6" s="33">
        <v>0.0</v>
      </c>
      <c r="J6" s="33">
        <v>22.0</v>
      </c>
      <c r="K6" s="60">
        <f t="shared" si="1"/>
        <v>22</v>
      </c>
      <c r="L6" s="161" t="s">
        <v>1335</v>
      </c>
      <c r="M6" s="14" t="s">
        <v>1336</v>
      </c>
      <c r="O6" s="150"/>
      <c r="P6" s="7"/>
    </row>
    <row r="7">
      <c r="A7" s="14" t="s">
        <v>82</v>
      </c>
      <c r="B7" s="14">
        <v>2.4186862E7</v>
      </c>
      <c r="C7" s="14">
        <v>2.4198018E7</v>
      </c>
      <c r="D7" s="14" t="s">
        <v>69</v>
      </c>
      <c r="E7" s="34">
        <v>-11156.0</v>
      </c>
      <c r="F7" s="2" t="s">
        <v>1337</v>
      </c>
      <c r="G7" s="116" t="s">
        <v>732</v>
      </c>
      <c r="H7" s="33">
        <v>0.323</v>
      </c>
      <c r="I7" s="33">
        <v>21.0</v>
      </c>
      <c r="J7" s="33">
        <v>10.0</v>
      </c>
      <c r="K7" s="60">
        <f t="shared" si="1"/>
        <v>31</v>
      </c>
      <c r="L7" s="161" t="s">
        <v>1338</v>
      </c>
      <c r="M7" s="14" t="s">
        <v>1331</v>
      </c>
      <c r="O7" s="150"/>
      <c r="P7" s="7"/>
    </row>
    <row r="8">
      <c r="A8" s="14" t="s">
        <v>211</v>
      </c>
      <c r="B8" s="14">
        <v>1.9141079E7</v>
      </c>
      <c r="C8" s="14">
        <v>2.0111951E7</v>
      </c>
      <c r="D8" s="14" t="s">
        <v>69</v>
      </c>
      <c r="E8" s="34">
        <v>-970872.0</v>
      </c>
      <c r="F8" s="2" t="s">
        <v>1339</v>
      </c>
      <c r="G8" s="116" t="s">
        <v>732</v>
      </c>
      <c r="H8" s="33">
        <v>0.289</v>
      </c>
      <c r="I8" s="33">
        <v>27.0</v>
      </c>
      <c r="J8" s="33">
        <v>11.0</v>
      </c>
      <c r="K8" s="60">
        <f t="shared" si="1"/>
        <v>38</v>
      </c>
      <c r="L8" s="161" t="s">
        <v>1340</v>
      </c>
      <c r="M8" s="14" t="s">
        <v>1331</v>
      </c>
      <c r="N8" s="14" t="s">
        <v>1341</v>
      </c>
      <c r="O8" s="150"/>
      <c r="P8" s="7"/>
    </row>
    <row r="9">
      <c r="A9" s="14" t="s">
        <v>109</v>
      </c>
      <c r="B9" s="14">
        <v>3.0211415E7</v>
      </c>
      <c r="C9" s="14">
        <v>3.4324201E7</v>
      </c>
      <c r="D9" s="14" t="s">
        <v>69</v>
      </c>
      <c r="E9" s="34">
        <v>-4112786.0</v>
      </c>
      <c r="F9" s="2" t="s">
        <v>1342</v>
      </c>
      <c r="G9" s="116" t="s">
        <v>732</v>
      </c>
      <c r="H9" s="33">
        <v>0.267</v>
      </c>
      <c r="I9" s="33">
        <v>11.0</v>
      </c>
      <c r="J9" s="33">
        <v>4.0</v>
      </c>
      <c r="K9" s="60">
        <f t="shared" si="1"/>
        <v>15</v>
      </c>
      <c r="L9" s="161" t="s">
        <v>1343</v>
      </c>
      <c r="M9" s="14" t="s">
        <v>1331</v>
      </c>
      <c r="O9" s="150"/>
      <c r="P9" s="7"/>
    </row>
    <row r="10">
      <c r="A10" s="14" t="s">
        <v>187</v>
      </c>
      <c r="B10" s="14">
        <v>6.5802715E7</v>
      </c>
      <c r="C10" s="14">
        <v>6.5810315E7</v>
      </c>
      <c r="D10" s="14" t="s">
        <v>69</v>
      </c>
      <c r="E10" s="34">
        <v>-7600.0</v>
      </c>
      <c r="F10" s="2" t="s">
        <v>1344</v>
      </c>
      <c r="G10" s="116" t="s">
        <v>732</v>
      </c>
      <c r="H10" s="33">
        <v>0.75</v>
      </c>
      <c r="I10" s="33">
        <v>6.0</v>
      </c>
      <c r="J10" s="33">
        <v>18.0</v>
      </c>
      <c r="K10" s="60">
        <f t="shared" si="1"/>
        <v>24</v>
      </c>
      <c r="L10" s="161" t="s">
        <v>1345</v>
      </c>
      <c r="M10" s="14" t="s">
        <v>1331</v>
      </c>
      <c r="O10" s="150"/>
      <c r="P10" s="7"/>
    </row>
    <row r="11">
      <c r="A11" s="14" t="s">
        <v>82</v>
      </c>
      <c r="B11" s="14">
        <v>3.0936176E7</v>
      </c>
      <c r="C11" s="14">
        <v>3.0949211E7</v>
      </c>
      <c r="D11" s="14" t="s">
        <v>69</v>
      </c>
      <c r="E11" s="34">
        <v>-13035.0</v>
      </c>
      <c r="F11" s="2" t="s">
        <v>1346</v>
      </c>
      <c r="G11" s="116" t="s">
        <v>732</v>
      </c>
      <c r="H11" s="33">
        <v>0.457</v>
      </c>
      <c r="I11" s="33">
        <v>19.0</v>
      </c>
      <c r="J11" s="33">
        <v>16.0</v>
      </c>
      <c r="K11" s="60">
        <f t="shared" si="1"/>
        <v>35</v>
      </c>
      <c r="L11" s="161" t="s">
        <v>985</v>
      </c>
      <c r="M11" s="14" t="s">
        <v>1331</v>
      </c>
      <c r="O11" s="150"/>
      <c r="P11" s="7"/>
    </row>
    <row r="12">
      <c r="A12" s="14" t="s">
        <v>394</v>
      </c>
      <c r="B12" s="14">
        <v>3.9053488E7</v>
      </c>
      <c r="C12" s="14">
        <v>3.9057656E7</v>
      </c>
      <c r="D12" s="14" t="s">
        <v>69</v>
      </c>
      <c r="E12" s="34">
        <v>-4168.0</v>
      </c>
      <c r="F12" s="2" t="s">
        <v>1347</v>
      </c>
      <c r="G12" s="116" t="s">
        <v>732</v>
      </c>
      <c r="H12" s="33">
        <v>0.233</v>
      </c>
      <c r="I12" s="33">
        <v>33.0</v>
      </c>
      <c r="J12" s="33">
        <v>10.0</v>
      </c>
      <c r="K12" s="60">
        <f t="shared" si="1"/>
        <v>43</v>
      </c>
      <c r="L12" s="161" t="s">
        <v>1348</v>
      </c>
      <c r="M12" s="14" t="s">
        <v>1331</v>
      </c>
      <c r="O12" s="150"/>
      <c r="P12" s="7"/>
    </row>
    <row r="13">
      <c r="A13" s="14" t="s">
        <v>102</v>
      </c>
      <c r="B13" s="14">
        <v>4.6361791E7</v>
      </c>
      <c r="C13" s="14">
        <v>4.6380534E7</v>
      </c>
      <c r="D13" s="14" t="s">
        <v>69</v>
      </c>
      <c r="E13" s="34">
        <v>-18743.0</v>
      </c>
      <c r="F13" s="2" t="s">
        <v>1349</v>
      </c>
      <c r="G13" s="116" t="s">
        <v>732</v>
      </c>
      <c r="H13" s="33">
        <v>0.429</v>
      </c>
      <c r="I13" s="33">
        <v>20.0</v>
      </c>
      <c r="J13" s="33">
        <v>15.0</v>
      </c>
      <c r="K13" s="60">
        <f t="shared" si="1"/>
        <v>35</v>
      </c>
      <c r="L13" s="161" t="s">
        <v>1350</v>
      </c>
      <c r="M13" s="14" t="s">
        <v>1331</v>
      </c>
      <c r="O13" s="150"/>
      <c r="P13" s="7"/>
    </row>
    <row r="14">
      <c r="A14" s="14" t="s">
        <v>102</v>
      </c>
      <c r="B14" s="14">
        <v>4.6313079E7</v>
      </c>
      <c r="C14" s="14">
        <v>4.6342434E7</v>
      </c>
      <c r="D14" s="14" t="s">
        <v>69</v>
      </c>
      <c r="E14" s="34">
        <v>-29355.0</v>
      </c>
      <c r="F14" s="2" t="s">
        <v>1351</v>
      </c>
      <c r="G14" s="116" t="s">
        <v>732</v>
      </c>
      <c r="H14" s="33">
        <v>0.5</v>
      </c>
      <c r="I14" s="33">
        <v>11.0</v>
      </c>
      <c r="J14" s="33">
        <v>11.0</v>
      </c>
      <c r="K14" s="60">
        <f t="shared" si="1"/>
        <v>22</v>
      </c>
      <c r="L14" s="161" t="s">
        <v>1350</v>
      </c>
      <c r="M14" s="14" t="s">
        <v>1331</v>
      </c>
      <c r="O14" s="150"/>
      <c r="P14" s="7"/>
    </row>
    <row r="15">
      <c r="A15" s="14" t="s">
        <v>430</v>
      </c>
      <c r="B15" s="14">
        <v>3.1095848E7</v>
      </c>
      <c r="C15" s="14">
        <v>3.1373197E7</v>
      </c>
      <c r="D15" s="14" t="s">
        <v>69</v>
      </c>
      <c r="E15" s="34">
        <v>-277349.0</v>
      </c>
      <c r="F15" s="2" t="s">
        <v>1352</v>
      </c>
      <c r="G15" s="116" t="s">
        <v>732</v>
      </c>
      <c r="H15" s="33">
        <v>0.6</v>
      </c>
      <c r="I15" s="33">
        <v>6.0</v>
      </c>
      <c r="J15" s="33">
        <v>9.0</v>
      </c>
      <c r="K15" s="60">
        <f t="shared" si="1"/>
        <v>15</v>
      </c>
      <c r="L15" s="161" t="s">
        <v>1353</v>
      </c>
      <c r="M15" s="14" t="s">
        <v>1331</v>
      </c>
      <c r="O15" s="150"/>
      <c r="P15" s="7"/>
    </row>
    <row r="16">
      <c r="A16" s="14" t="s">
        <v>428</v>
      </c>
      <c r="B16" s="14">
        <v>4.8686439E7</v>
      </c>
      <c r="C16" s="14">
        <v>4.8689004E7</v>
      </c>
      <c r="D16" s="14" t="s">
        <v>69</v>
      </c>
      <c r="E16" s="34">
        <v>-2565.0</v>
      </c>
      <c r="F16" s="2" t="s">
        <v>1354</v>
      </c>
      <c r="G16" s="116" t="s">
        <v>732</v>
      </c>
      <c r="H16" s="33">
        <v>0.4</v>
      </c>
      <c r="I16" s="33">
        <v>15.0</v>
      </c>
      <c r="J16" s="33">
        <v>10.0</v>
      </c>
      <c r="K16" s="60">
        <f t="shared" si="1"/>
        <v>25</v>
      </c>
      <c r="L16" s="161" t="s">
        <v>1355</v>
      </c>
      <c r="M16" s="14" t="s">
        <v>1331</v>
      </c>
      <c r="O16" s="150"/>
      <c r="P16" s="7"/>
    </row>
    <row r="17">
      <c r="A17" s="14" t="s">
        <v>211</v>
      </c>
      <c r="B17" s="14">
        <v>3.7098049E7</v>
      </c>
      <c r="C17" s="14">
        <v>3.7248962E7</v>
      </c>
      <c r="D17" s="14" t="s">
        <v>69</v>
      </c>
      <c r="E17" s="34">
        <v>-150913.0</v>
      </c>
      <c r="F17" s="2" t="s">
        <v>1356</v>
      </c>
      <c r="G17" s="116" t="s">
        <v>732</v>
      </c>
      <c r="H17" s="33">
        <v>0.391</v>
      </c>
      <c r="I17" s="33">
        <v>14.0</v>
      </c>
      <c r="J17" s="33">
        <v>9.0</v>
      </c>
      <c r="K17" s="60">
        <f t="shared" si="1"/>
        <v>23</v>
      </c>
      <c r="L17" s="161" t="s">
        <v>1357</v>
      </c>
      <c r="M17" s="14" t="s">
        <v>1331</v>
      </c>
      <c r="O17" s="150"/>
      <c r="P17" s="7"/>
    </row>
    <row r="18">
      <c r="A18" s="14" t="s">
        <v>394</v>
      </c>
      <c r="B18" s="14">
        <v>5.4063943E7</v>
      </c>
      <c r="C18" s="14">
        <v>5.4067529E7</v>
      </c>
      <c r="D18" s="14" t="s">
        <v>69</v>
      </c>
      <c r="E18" s="34">
        <v>-3586.0</v>
      </c>
      <c r="F18" s="2" t="s">
        <v>1358</v>
      </c>
      <c r="G18" s="116" t="s">
        <v>732</v>
      </c>
      <c r="H18" s="33">
        <v>0.3</v>
      </c>
      <c r="I18" s="33">
        <v>35.0</v>
      </c>
      <c r="J18" s="33">
        <v>15.0</v>
      </c>
      <c r="K18" s="60">
        <f t="shared" si="1"/>
        <v>50</v>
      </c>
      <c r="L18" s="161" t="s">
        <v>1359</v>
      </c>
      <c r="M18" s="14" t="s">
        <v>1360</v>
      </c>
      <c r="O18" s="150"/>
      <c r="P18" s="7"/>
    </row>
    <row r="19">
      <c r="A19" s="14" t="s">
        <v>172</v>
      </c>
      <c r="B19" s="14">
        <v>5.5648489E7</v>
      </c>
      <c r="C19" s="14">
        <v>6.1060198E7</v>
      </c>
      <c r="D19" s="14" t="s">
        <v>69</v>
      </c>
      <c r="E19" s="34">
        <v>-5411709.0</v>
      </c>
      <c r="F19" s="2" t="s">
        <v>1361</v>
      </c>
      <c r="G19" s="116" t="s">
        <v>732</v>
      </c>
      <c r="H19" s="33">
        <v>0.241</v>
      </c>
      <c r="I19" s="33">
        <v>22.0</v>
      </c>
      <c r="J19" s="33">
        <v>7.0</v>
      </c>
      <c r="K19" s="60">
        <f t="shared" si="1"/>
        <v>29</v>
      </c>
      <c r="L19" s="161" t="s">
        <v>1362</v>
      </c>
      <c r="M19" s="14" t="s">
        <v>1331</v>
      </c>
      <c r="N19" s="14" t="s">
        <v>1341</v>
      </c>
      <c r="O19" s="150"/>
      <c r="P19" s="7"/>
    </row>
    <row r="20">
      <c r="A20" s="14" t="s">
        <v>151</v>
      </c>
      <c r="B20" s="14">
        <v>4313461.0</v>
      </c>
      <c r="C20" s="14">
        <v>6659614.0</v>
      </c>
      <c r="D20" s="14" t="s">
        <v>69</v>
      </c>
      <c r="E20" s="34">
        <v>-2346153.0</v>
      </c>
      <c r="F20" s="2" t="s">
        <v>1363</v>
      </c>
      <c r="G20" s="116" t="s">
        <v>732</v>
      </c>
      <c r="H20" s="33">
        <v>0.619</v>
      </c>
      <c r="I20" s="33">
        <v>8.0</v>
      </c>
      <c r="J20" s="33">
        <v>13.0</v>
      </c>
      <c r="K20" s="60">
        <f t="shared" si="1"/>
        <v>21</v>
      </c>
      <c r="L20" s="161" t="s">
        <v>1364</v>
      </c>
      <c r="M20" s="14" t="s">
        <v>1331</v>
      </c>
      <c r="N20" s="14" t="s">
        <v>1341</v>
      </c>
      <c r="O20" s="150"/>
      <c r="P20" s="7"/>
    </row>
    <row r="21">
      <c r="A21" s="14" t="s">
        <v>197</v>
      </c>
      <c r="B21" s="14">
        <v>7.2047395E7</v>
      </c>
      <c r="C21" s="14">
        <v>7.2047967E7</v>
      </c>
      <c r="D21" s="14" t="s">
        <v>69</v>
      </c>
      <c r="E21" s="34">
        <v>-572.0</v>
      </c>
      <c r="F21" s="2" t="s">
        <v>1365</v>
      </c>
      <c r="G21" s="116" t="s">
        <v>732</v>
      </c>
      <c r="H21" s="33">
        <v>0.269</v>
      </c>
      <c r="I21" s="33">
        <v>19.0</v>
      </c>
      <c r="J21" s="33">
        <v>7.0</v>
      </c>
      <c r="K21" s="60">
        <f t="shared" si="1"/>
        <v>26</v>
      </c>
      <c r="L21" s="161" t="s">
        <v>1366</v>
      </c>
      <c r="M21" s="14" t="s">
        <v>1331</v>
      </c>
      <c r="O21" s="150"/>
      <c r="P21" s="7"/>
    </row>
    <row r="22">
      <c r="A22" s="14" t="s">
        <v>197</v>
      </c>
      <c r="B22" s="14">
        <v>7.2802013E7</v>
      </c>
      <c r="C22" s="14">
        <v>7.2978801E7</v>
      </c>
      <c r="D22" s="14" t="s">
        <v>69</v>
      </c>
      <c r="E22" s="34">
        <v>-176788.0</v>
      </c>
      <c r="F22" s="2" t="s">
        <v>1367</v>
      </c>
      <c r="G22" s="116" t="s">
        <v>732</v>
      </c>
      <c r="H22" s="33">
        <v>0.6</v>
      </c>
      <c r="I22" s="33">
        <v>10.0</v>
      </c>
      <c r="J22" s="33">
        <v>15.0</v>
      </c>
      <c r="K22" s="60">
        <f t="shared" si="1"/>
        <v>25</v>
      </c>
      <c r="L22" s="161" t="s">
        <v>1368</v>
      </c>
      <c r="M22" s="14" t="s">
        <v>1331</v>
      </c>
      <c r="O22" s="150"/>
      <c r="P22" s="7"/>
    </row>
    <row r="23">
      <c r="A23" s="14" t="s">
        <v>146</v>
      </c>
      <c r="B23" s="14">
        <v>6.97196E7</v>
      </c>
      <c r="C23" s="14">
        <v>6.9722566E7</v>
      </c>
      <c r="D23" s="14" t="s">
        <v>69</v>
      </c>
      <c r="E23" s="34">
        <v>-2966.0</v>
      </c>
      <c r="F23" s="2" t="s">
        <v>1369</v>
      </c>
      <c r="G23" s="116" t="s">
        <v>732</v>
      </c>
      <c r="H23" s="33">
        <v>0.294</v>
      </c>
      <c r="I23" s="33">
        <v>24.0</v>
      </c>
      <c r="J23" s="33">
        <v>10.0</v>
      </c>
      <c r="K23" s="60">
        <f t="shared" si="1"/>
        <v>34</v>
      </c>
      <c r="L23" s="161" t="s">
        <v>1370</v>
      </c>
      <c r="M23" s="14" t="s">
        <v>1331</v>
      </c>
      <c r="O23" s="150"/>
      <c r="P23" s="7"/>
    </row>
    <row r="24">
      <c r="A24" s="14" t="s">
        <v>146</v>
      </c>
      <c r="B24" s="14">
        <v>7.0502703E7</v>
      </c>
      <c r="C24" s="14">
        <v>7.1253695E7</v>
      </c>
      <c r="D24" s="14" t="s">
        <v>69</v>
      </c>
      <c r="E24" s="34">
        <v>-750992.0</v>
      </c>
      <c r="F24" s="2" t="s">
        <v>1371</v>
      </c>
      <c r="G24" s="116" t="s">
        <v>732</v>
      </c>
      <c r="H24" s="33">
        <v>0.455</v>
      </c>
      <c r="I24" s="33">
        <v>18.0</v>
      </c>
      <c r="J24" s="33">
        <v>15.0</v>
      </c>
      <c r="K24" s="60">
        <f t="shared" si="1"/>
        <v>33</v>
      </c>
      <c r="L24" s="161" t="s">
        <v>1372</v>
      </c>
      <c r="M24" s="14" t="s">
        <v>1331</v>
      </c>
      <c r="O24" s="150"/>
      <c r="P24" s="7"/>
    </row>
    <row r="25">
      <c r="A25" s="14" t="s">
        <v>109</v>
      </c>
      <c r="B25" s="14">
        <v>5.3377895E7</v>
      </c>
      <c r="C25" s="14">
        <v>9.4894029E7</v>
      </c>
      <c r="D25" s="14" t="s">
        <v>69</v>
      </c>
      <c r="E25" s="34">
        <v>-4.1516134E7</v>
      </c>
      <c r="F25" s="2" t="s">
        <v>1373</v>
      </c>
      <c r="G25" s="116" t="s">
        <v>732</v>
      </c>
      <c r="H25" s="33">
        <v>0.333</v>
      </c>
      <c r="I25" s="33">
        <v>10.0</v>
      </c>
      <c r="J25" s="33">
        <v>5.0</v>
      </c>
      <c r="K25" s="60">
        <f t="shared" si="1"/>
        <v>15</v>
      </c>
      <c r="L25" s="161" t="s">
        <v>1374</v>
      </c>
      <c r="M25" s="14" t="s">
        <v>1331</v>
      </c>
      <c r="N25" s="14" t="s">
        <v>1341</v>
      </c>
      <c r="O25" s="150"/>
      <c r="P25" s="7"/>
    </row>
    <row r="26">
      <c r="A26" s="14" t="s">
        <v>211</v>
      </c>
      <c r="B26" s="14">
        <v>4.6356932E7</v>
      </c>
      <c r="C26" s="14">
        <v>4.639162E7</v>
      </c>
      <c r="D26" s="14" t="s">
        <v>69</v>
      </c>
      <c r="E26" s="34">
        <v>-34688.0</v>
      </c>
      <c r="F26" s="2" t="s">
        <v>1375</v>
      </c>
      <c r="G26" s="116" t="s">
        <v>732</v>
      </c>
      <c r="H26" s="33">
        <v>0.4</v>
      </c>
      <c r="I26" s="33">
        <v>9.0</v>
      </c>
      <c r="J26" s="33">
        <v>6.0</v>
      </c>
      <c r="K26" s="60">
        <f t="shared" si="1"/>
        <v>15</v>
      </c>
      <c r="L26" s="161" t="s">
        <v>1376</v>
      </c>
      <c r="M26" s="14" t="s">
        <v>1331</v>
      </c>
      <c r="O26" s="150"/>
      <c r="P26" s="7"/>
    </row>
    <row r="27">
      <c r="A27" s="14" t="s">
        <v>215</v>
      </c>
      <c r="B27" s="14">
        <v>3.3495459E7</v>
      </c>
      <c r="C27" s="14">
        <v>3.3497104E7</v>
      </c>
      <c r="D27" s="14" t="s">
        <v>69</v>
      </c>
      <c r="E27" s="34">
        <v>-1645.0</v>
      </c>
      <c r="F27" s="2" t="s">
        <v>1377</v>
      </c>
      <c r="G27" s="116" t="s">
        <v>732</v>
      </c>
      <c r="H27" s="33">
        <v>0.233</v>
      </c>
      <c r="I27" s="33">
        <v>23.0</v>
      </c>
      <c r="J27" s="33">
        <v>7.0</v>
      </c>
      <c r="K27" s="60">
        <f t="shared" si="1"/>
        <v>30</v>
      </c>
      <c r="L27" s="161" t="s">
        <v>1378</v>
      </c>
      <c r="M27" s="14" t="s">
        <v>1331</v>
      </c>
      <c r="O27" s="150"/>
      <c r="P27" s="7"/>
    </row>
    <row r="28">
      <c r="A28" s="14" t="s">
        <v>175</v>
      </c>
      <c r="B28" s="14">
        <v>8.5640956E7</v>
      </c>
      <c r="C28" s="14">
        <v>1.30138664E8</v>
      </c>
      <c r="D28" s="14" t="s">
        <v>69</v>
      </c>
      <c r="E28" s="34">
        <v>-4.4497708E7</v>
      </c>
      <c r="F28" s="2" t="s">
        <v>1379</v>
      </c>
      <c r="G28" s="116" t="s">
        <v>732</v>
      </c>
      <c r="H28" s="33">
        <v>0.37</v>
      </c>
      <c r="I28" s="33">
        <v>17.0</v>
      </c>
      <c r="J28" s="33">
        <v>10.0</v>
      </c>
      <c r="K28" s="60">
        <f t="shared" si="1"/>
        <v>27</v>
      </c>
      <c r="L28" s="161" t="s">
        <v>1380</v>
      </c>
      <c r="M28" s="14" t="s">
        <v>1331</v>
      </c>
      <c r="O28" s="150"/>
      <c r="P28" s="7"/>
    </row>
    <row r="29">
      <c r="A29" s="14" t="s">
        <v>91</v>
      </c>
      <c r="B29" s="14">
        <v>1.05423117E8</v>
      </c>
      <c r="C29" s="14">
        <v>1.05425377E8</v>
      </c>
      <c r="D29" s="14" t="s">
        <v>69</v>
      </c>
      <c r="E29" s="34">
        <v>-2260.0</v>
      </c>
      <c r="F29" s="2" t="s">
        <v>1381</v>
      </c>
      <c r="G29" s="116" t="s">
        <v>732</v>
      </c>
      <c r="H29" s="33">
        <v>0.286</v>
      </c>
      <c r="I29" s="33">
        <v>45.0</v>
      </c>
      <c r="J29" s="33">
        <v>18.0</v>
      </c>
      <c r="K29" s="60">
        <f t="shared" si="1"/>
        <v>63</v>
      </c>
      <c r="L29" s="161" t="s">
        <v>1382</v>
      </c>
      <c r="M29" s="14" t="s">
        <v>1331</v>
      </c>
      <c r="O29" s="150"/>
      <c r="P29" s="7"/>
    </row>
    <row r="30">
      <c r="A30" s="14" t="s">
        <v>211</v>
      </c>
      <c r="B30" s="14">
        <v>4.723106E7</v>
      </c>
      <c r="C30" s="14">
        <v>4.7231315E7</v>
      </c>
      <c r="D30" s="14" t="s">
        <v>69</v>
      </c>
      <c r="E30" s="34">
        <v>-255.0</v>
      </c>
      <c r="F30" s="2" t="s">
        <v>1383</v>
      </c>
      <c r="G30" s="116" t="s">
        <v>732</v>
      </c>
      <c r="H30" s="33">
        <v>0.273</v>
      </c>
      <c r="I30" s="33">
        <v>16.0</v>
      </c>
      <c r="J30" s="33">
        <v>6.0</v>
      </c>
      <c r="K30" s="60">
        <f t="shared" si="1"/>
        <v>22</v>
      </c>
      <c r="L30" s="161" t="s">
        <v>1384</v>
      </c>
      <c r="M30" s="14" t="s">
        <v>1331</v>
      </c>
      <c r="O30" s="150"/>
      <c r="P30" s="7"/>
    </row>
    <row r="31">
      <c r="A31" s="14" t="s">
        <v>228</v>
      </c>
      <c r="B31" s="14">
        <v>7.5690223E7</v>
      </c>
      <c r="C31" s="14">
        <v>7.5940547E7</v>
      </c>
      <c r="D31" s="14" t="s">
        <v>69</v>
      </c>
      <c r="E31" s="34">
        <v>-250324.0</v>
      </c>
      <c r="F31" s="2" t="s">
        <v>1385</v>
      </c>
      <c r="G31" s="116" t="s">
        <v>732</v>
      </c>
      <c r="H31" s="33">
        <v>0.273</v>
      </c>
      <c r="I31" s="33">
        <v>16.0</v>
      </c>
      <c r="J31" s="33">
        <v>6.0</v>
      </c>
      <c r="K31" s="60">
        <f t="shared" si="1"/>
        <v>22</v>
      </c>
      <c r="L31" s="161" t="s">
        <v>1386</v>
      </c>
      <c r="M31" s="14" t="s">
        <v>1331</v>
      </c>
      <c r="N31" s="14" t="s">
        <v>1341</v>
      </c>
      <c r="O31" s="150"/>
      <c r="P31" s="7"/>
    </row>
    <row r="32">
      <c r="A32" s="14" t="s">
        <v>430</v>
      </c>
      <c r="B32" s="14">
        <v>4.9221204E7</v>
      </c>
      <c r="C32" s="14">
        <v>4.9228331E7</v>
      </c>
      <c r="D32" s="14" t="s">
        <v>69</v>
      </c>
      <c r="E32" s="34">
        <v>-7127.0</v>
      </c>
      <c r="F32" s="2" t="s">
        <v>1387</v>
      </c>
      <c r="G32" s="116" t="s">
        <v>732</v>
      </c>
      <c r="H32" s="33">
        <v>0.256</v>
      </c>
      <c r="I32" s="33">
        <v>32.0</v>
      </c>
      <c r="J32" s="33">
        <v>11.0</v>
      </c>
      <c r="K32" s="60">
        <f t="shared" si="1"/>
        <v>43</v>
      </c>
      <c r="L32" s="161" t="s">
        <v>1388</v>
      </c>
      <c r="M32" s="14" t="s">
        <v>1331</v>
      </c>
      <c r="O32" s="150"/>
      <c r="P32" s="7"/>
    </row>
    <row r="33">
      <c r="A33" s="14" t="s">
        <v>429</v>
      </c>
      <c r="B33" s="14">
        <v>1.08831422E8</v>
      </c>
      <c r="C33" s="14">
        <v>1.08840078E8</v>
      </c>
      <c r="D33" s="14" t="s">
        <v>69</v>
      </c>
      <c r="E33" s="34">
        <v>-8656.0</v>
      </c>
      <c r="F33" s="2" t="s">
        <v>1389</v>
      </c>
      <c r="G33" s="116" t="s">
        <v>735</v>
      </c>
      <c r="H33" s="33">
        <v>0.862</v>
      </c>
      <c r="I33" s="33">
        <v>4.0</v>
      </c>
      <c r="J33" s="33">
        <v>25.0</v>
      </c>
      <c r="K33" s="60">
        <f t="shared" si="1"/>
        <v>29</v>
      </c>
      <c r="L33" s="161" t="s">
        <v>1390</v>
      </c>
      <c r="M33" s="14" t="s">
        <v>1331</v>
      </c>
      <c r="O33" s="150"/>
      <c r="P33" s="7"/>
    </row>
    <row r="34">
      <c r="A34" s="14" t="s">
        <v>102</v>
      </c>
      <c r="B34" s="14">
        <v>7.5736161E7</v>
      </c>
      <c r="C34" s="14">
        <v>1.32894938E8</v>
      </c>
      <c r="D34" s="14" t="s">
        <v>69</v>
      </c>
      <c r="E34" s="34">
        <v>-5.7158777E7</v>
      </c>
      <c r="F34" s="2" t="s">
        <v>1391</v>
      </c>
      <c r="G34" s="116" t="s">
        <v>735</v>
      </c>
      <c r="H34" s="33">
        <v>0.824</v>
      </c>
      <c r="I34" s="33">
        <v>3.0</v>
      </c>
      <c r="J34" s="33">
        <v>14.0</v>
      </c>
      <c r="K34" s="60">
        <f t="shared" si="1"/>
        <v>17</v>
      </c>
      <c r="L34" s="161" t="s">
        <v>1392</v>
      </c>
      <c r="M34" s="14" t="s">
        <v>1331</v>
      </c>
      <c r="O34" s="150"/>
      <c r="P34" s="7"/>
    </row>
    <row r="35">
      <c r="A35" s="14" t="s">
        <v>211</v>
      </c>
      <c r="B35" s="14">
        <v>5.347154E7</v>
      </c>
      <c r="C35" s="14">
        <v>5.3471836E7</v>
      </c>
      <c r="D35" s="14" t="s">
        <v>69</v>
      </c>
      <c r="E35" s="34">
        <v>-296.0</v>
      </c>
      <c r="F35" s="2" t="s">
        <v>1393</v>
      </c>
      <c r="G35" s="116" t="s">
        <v>732</v>
      </c>
      <c r="H35" s="33">
        <v>0.25</v>
      </c>
      <c r="I35" s="33">
        <v>24.0</v>
      </c>
      <c r="J35" s="33">
        <v>8.0</v>
      </c>
      <c r="K35" s="60">
        <f t="shared" si="1"/>
        <v>32</v>
      </c>
      <c r="L35" s="161" t="s">
        <v>1394</v>
      </c>
      <c r="M35" s="14" t="s">
        <v>1395</v>
      </c>
      <c r="O35" s="150"/>
      <c r="P35" s="7"/>
    </row>
    <row r="36">
      <c r="A36" s="14" t="s">
        <v>175</v>
      </c>
      <c r="B36" s="14">
        <v>1.1001488E8</v>
      </c>
      <c r="C36" s="14">
        <v>1.10024044E8</v>
      </c>
      <c r="D36" s="14" t="s">
        <v>69</v>
      </c>
      <c r="E36" s="34">
        <v>-9164.0</v>
      </c>
      <c r="F36" s="2" t="s">
        <v>1396</v>
      </c>
      <c r="G36" s="116" t="s">
        <v>732</v>
      </c>
      <c r="H36" s="33">
        <v>0.727</v>
      </c>
      <c r="I36" s="33">
        <v>6.0</v>
      </c>
      <c r="J36" s="33">
        <v>16.0</v>
      </c>
      <c r="K36" s="60">
        <f t="shared" si="1"/>
        <v>22</v>
      </c>
      <c r="L36" s="161" t="s">
        <v>1397</v>
      </c>
      <c r="M36" s="14" t="s">
        <v>1331</v>
      </c>
      <c r="O36" s="150"/>
      <c r="P36" s="7"/>
    </row>
    <row r="37">
      <c r="A37" s="14" t="s">
        <v>82</v>
      </c>
      <c r="B37" s="14">
        <v>9.2852254E7</v>
      </c>
      <c r="C37" s="14">
        <v>1.07528143E8</v>
      </c>
      <c r="D37" s="14" t="s">
        <v>69</v>
      </c>
      <c r="E37" s="34">
        <v>-1.4675889E7</v>
      </c>
      <c r="F37" s="2" t="s">
        <v>1398</v>
      </c>
      <c r="G37" s="116" t="s">
        <v>732</v>
      </c>
      <c r="H37" s="33">
        <v>0.357</v>
      </c>
      <c r="I37" s="33">
        <v>9.0</v>
      </c>
      <c r="J37" s="33">
        <v>5.0</v>
      </c>
      <c r="K37" s="60">
        <f t="shared" si="1"/>
        <v>14</v>
      </c>
      <c r="L37" s="161" t="s">
        <v>1399</v>
      </c>
      <c r="M37" s="14" t="s">
        <v>1331</v>
      </c>
      <c r="O37" s="150"/>
      <c r="P37" s="7"/>
    </row>
    <row r="38">
      <c r="A38" s="14" t="s">
        <v>175</v>
      </c>
      <c r="B38" s="14">
        <v>1.22373154E8</v>
      </c>
      <c r="C38" s="14">
        <v>1.22697709E8</v>
      </c>
      <c r="D38" s="14" t="s">
        <v>69</v>
      </c>
      <c r="E38" s="34">
        <v>-324555.0</v>
      </c>
      <c r="F38" s="2" t="s">
        <v>1400</v>
      </c>
      <c r="G38" s="116" t="s">
        <v>732</v>
      </c>
      <c r="H38" s="33">
        <v>0.562</v>
      </c>
      <c r="I38" s="33">
        <v>7.0</v>
      </c>
      <c r="J38" s="33">
        <v>9.0</v>
      </c>
      <c r="K38" s="60">
        <f t="shared" si="1"/>
        <v>16</v>
      </c>
      <c r="L38" s="161" t="s">
        <v>1401</v>
      </c>
      <c r="M38" s="14" t="s">
        <v>1331</v>
      </c>
      <c r="O38" s="150"/>
      <c r="P38" s="7"/>
    </row>
    <row r="39">
      <c r="A39" s="14" t="s">
        <v>429</v>
      </c>
      <c r="B39" s="14">
        <v>1.13498104E8</v>
      </c>
      <c r="C39" s="14">
        <v>1.13516491E8</v>
      </c>
      <c r="D39" s="14" t="s">
        <v>69</v>
      </c>
      <c r="E39" s="34">
        <v>-18387.0</v>
      </c>
      <c r="F39" s="2" t="s">
        <v>1402</v>
      </c>
      <c r="G39" s="116" t="s">
        <v>735</v>
      </c>
      <c r="H39" s="33">
        <v>0.88</v>
      </c>
      <c r="I39" s="33">
        <v>3.0</v>
      </c>
      <c r="J39" s="33">
        <v>22.0</v>
      </c>
      <c r="K39" s="60">
        <f t="shared" si="1"/>
        <v>25</v>
      </c>
      <c r="L39" s="161" t="s">
        <v>1403</v>
      </c>
      <c r="M39" s="14" t="s">
        <v>1331</v>
      </c>
      <c r="O39" s="150"/>
      <c r="P39" s="7"/>
    </row>
    <row r="40">
      <c r="A40" s="14" t="s">
        <v>430</v>
      </c>
      <c r="B40" s="14">
        <v>8.2846045E7</v>
      </c>
      <c r="C40" s="14">
        <v>8.2858851E7</v>
      </c>
      <c r="D40" s="14" t="s">
        <v>69</v>
      </c>
      <c r="E40" s="34">
        <v>-12806.0</v>
      </c>
      <c r="F40" s="2" t="s">
        <v>1404</v>
      </c>
      <c r="G40" s="116" t="s">
        <v>732</v>
      </c>
      <c r="H40" s="33">
        <v>0.469</v>
      </c>
      <c r="I40" s="33">
        <v>17.0</v>
      </c>
      <c r="J40" s="33">
        <v>15.0</v>
      </c>
      <c r="K40" s="60">
        <f t="shared" si="1"/>
        <v>32</v>
      </c>
      <c r="L40" s="161" t="s">
        <v>1405</v>
      </c>
      <c r="M40" s="14" t="s">
        <v>1331</v>
      </c>
      <c r="O40" s="150"/>
      <c r="P40" s="7"/>
    </row>
    <row r="41">
      <c r="A41" s="14" t="s">
        <v>172</v>
      </c>
      <c r="B41" s="14">
        <v>1.25838238E8</v>
      </c>
      <c r="C41" s="14">
        <v>1.25839825E8</v>
      </c>
      <c r="D41" s="14" t="s">
        <v>69</v>
      </c>
      <c r="E41" s="34">
        <v>-1587.0</v>
      </c>
      <c r="F41" s="2" t="s">
        <v>1406</v>
      </c>
      <c r="G41" s="116" t="s">
        <v>732</v>
      </c>
      <c r="H41" s="33">
        <v>0.385</v>
      </c>
      <c r="I41" s="33">
        <v>16.0</v>
      </c>
      <c r="J41" s="33">
        <v>10.0</v>
      </c>
      <c r="K41" s="60">
        <f t="shared" si="1"/>
        <v>26</v>
      </c>
      <c r="L41" s="161" t="s">
        <v>1407</v>
      </c>
      <c r="M41" s="14" t="s">
        <v>1331</v>
      </c>
      <c r="O41" s="150"/>
      <c r="P41" s="7"/>
    </row>
    <row r="42">
      <c r="A42" s="14" t="s">
        <v>112</v>
      </c>
      <c r="B42" s="14">
        <v>1.50682071E8</v>
      </c>
      <c r="C42" s="14">
        <v>1.50694505E8</v>
      </c>
      <c r="D42" s="14" t="s">
        <v>69</v>
      </c>
      <c r="E42" s="34">
        <v>-12434.0</v>
      </c>
      <c r="F42" s="2" t="s">
        <v>1408</v>
      </c>
      <c r="G42" s="116" t="s">
        <v>732</v>
      </c>
      <c r="H42" s="33">
        <v>0.286</v>
      </c>
      <c r="I42" s="33">
        <v>20.0</v>
      </c>
      <c r="J42" s="33">
        <v>8.0</v>
      </c>
      <c r="K42" s="60">
        <f t="shared" si="1"/>
        <v>28</v>
      </c>
      <c r="L42" s="161" t="s">
        <v>1409</v>
      </c>
      <c r="M42" s="14" t="s">
        <v>1331</v>
      </c>
      <c r="O42" s="150"/>
      <c r="P42" s="7"/>
    </row>
    <row r="43">
      <c r="A43" s="14" t="s">
        <v>428</v>
      </c>
      <c r="B43" s="14">
        <v>1.8635682E8</v>
      </c>
      <c r="C43" s="14">
        <v>1.86646373E8</v>
      </c>
      <c r="D43" s="14" t="s">
        <v>69</v>
      </c>
      <c r="E43" s="34">
        <v>-289553.0</v>
      </c>
      <c r="F43" s="2" t="s">
        <v>1410</v>
      </c>
      <c r="G43" s="116" t="s">
        <v>735</v>
      </c>
      <c r="H43" s="33">
        <v>0.933</v>
      </c>
      <c r="I43" s="33">
        <v>1.0</v>
      </c>
      <c r="J43" s="33">
        <v>14.0</v>
      </c>
      <c r="K43" s="60">
        <f t="shared" si="1"/>
        <v>15</v>
      </c>
      <c r="L43" s="161" t="s">
        <v>1411</v>
      </c>
      <c r="M43" s="14" t="s">
        <v>1331</v>
      </c>
      <c r="O43" s="150"/>
      <c r="P43" s="7"/>
    </row>
    <row r="44">
      <c r="A44" s="14" t="s">
        <v>428</v>
      </c>
      <c r="B44" s="14">
        <v>2.00999878E8</v>
      </c>
      <c r="C44" s="14">
        <v>2.01001038E8</v>
      </c>
      <c r="D44" s="14" t="s">
        <v>69</v>
      </c>
      <c r="E44" s="34">
        <v>-1160.0</v>
      </c>
      <c r="F44" s="2" t="s">
        <v>1412</v>
      </c>
      <c r="G44" s="116" t="s">
        <v>732</v>
      </c>
      <c r="H44" s="33">
        <v>0.278</v>
      </c>
      <c r="I44" s="33">
        <v>13.0</v>
      </c>
      <c r="J44" s="33">
        <v>5.0</v>
      </c>
      <c r="K44" s="60">
        <f t="shared" si="1"/>
        <v>18</v>
      </c>
      <c r="L44" s="161" t="s">
        <v>1413</v>
      </c>
      <c r="M44" s="14" t="s">
        <v>1331</v>
      </c>
      <c r="O44" s="150"/>
      <c r="P44" s="7"/>
    </row>
    <row r="45">
      <c r="A45" s="14" t="s">
        <v>82</v>
      </c>
      <c r="B45" s="14">
        <v>2.3267026E8</v>
      </c>
      <c r="C45" s="14">
        <v>2.34942404E8</v>
      </c>
      <c r="D45" s="14" t="s">
        <v>69</v>
      </c>
      <c r="E45" s="34">
        <v>-2272144.0</v>
      </c>
      <c r="F45" s="2" t="s">
        <v>1414</v>
      </c>
      <c r="G45" s="116" t="s">
        <v>732</v>
      </c>
      <c r="H45" s="33">
        <v>0.306</v>
      </c>
      <c r="I45" s="33">
        <v>25.0</v>
      </c>
      <c r="J45" s="33">
        <v>11.0</v>
      </c>
      <c r="K45" s="60">
        <f t="shared" si="1"/>
        <v>36</v>
      </c>
      <c r="L45" s="161" t="s">
        <v>1415</v>
      </c>
      <c r="M45" s="14" t="s">
        <v>1331</v>
      </c>
      <c r="O45" s="150"/>
      <c r="P45" s="7"/>
    </row>
    <row r="46">
      <c r="A46" s="14" t="s">
        <v>82</v>
      </c>
      <c r="B46" s="14">
        <v>2.35543472E8</v>
      </c>
      <c r="C46" s="14">
        <v>2.35565719E8</v>
      </c>
      <c r="D46" s="14" t="s">
        <v>69</v>
      </c>
      <c r="E46" s="34">
        <v>-22247.0</v>
      </c>
      <c r="F46" s="2" t="s">
        <v>1416</v>
      </c>
      <c r="G46" s="116" t="s">
        <v>732</v>
      </c>
      <c r="H46" s="33">
        <v>0.255</v>
      </c>
      <c r="I46" s="33">
        <v>35.0</v>
      </c>
      <c r="J46" s="33">
        <v>12.0</v>
      </c>
      <c r="K46" s="60">
        <f t="shared" si="1"/>
        <v>47</v>
      </c>
      <c r="L46" s="161" t="s">
        <v>1417</v>
      </c>
      <c r="M46" s="14" t="s">
        <v>1331</v>
      </c>
      <c r="O46" s="150"/>
      <c r="P46" s="7"/>
    </row>
    <row r="47">
      <c r="A47" s="14" t="s">
        <v>394</v>
      </c>
      <c r="B47" s="14">
        <v>7729063.0</v>
      </c>
      <c r="C47" s="14">
        <v>7731997.0</v>
      </c>
      <c r="D47" s="14" t="s">
        <v>69</v>
      </c>
      <c r="E47" s="34">
        <v>-2934.0</v>
      </c>
      <c r="F47" s="2" t="s">
        <v>1418</v>
      </c>
      <c r="G47" s="116" t="s">
        <v>732</v>
      </c>
      <c r="H47" s="33">
        <v>0.364</v>
      </c>
      <c r="I47" s="33">
        <v>28.0</v>
      </c>
      <c r="J47" s="33">
        <v>16.0</v>
      </c>
      <c r="K47" s="60">
        <f t="shared" si="1"/>
        <v>44</v>
      </c>
      <c r="L47" s="161" t="s">
        <v>1419</v>
      </c>
      <c r="M47" s="14" t="s">
        <v>1331</v>
      </c>
      <c r="O47" s="150"/>
      <c r="P47" s="7"/>
    </row>
    <row r="48">
      <c r="A48" s="14" t="s">
        <v>430</v>
      </c>
      <c r="B48" s="14">
        <v>1368954.0</v>
      </c>
      <c r="C48" s="14">
        <v>1374105.0</v>
      </c>
      <c r="D48" s="14" t="s">
        <v>69</v>
      </c>
      <c r="E48" s="34">
        <v>-5151.0</v>
      </c>
      <c r="F48" s="2" t="s">
        <v>1420</v>
      </c>
      <c r="G48" s="116" t="s">
        <v>732</v>
      </c>
      <c r="H48" s="33">
        <v>0.731</v>
      </c>
      <c r="I48" s="33">
        <v>7.0</v>
      </c>
      <c r="J48" s="33">
        <v>19.0</v>
      </c>
      <c r="K48" s="60">
        <f t="shared" si="1"/>
        <v>26</v>
      </c>
      <c r="L48" s="161" t="s">
        <v>1421</v>
      </c>
      <c r="M48" s="14" t="s">
        <v>1331</v>
      </c>
      <c r="O48" s="150"/>
      <c r="P48" s="7"/>
    </row>
    <row r="49">
      <c r="A49" s="14" t="s">
        <v>197</v>
      </c>
      <c r="B49" s="14">
        <v>6932477.0</v>
      </c>
      <c r="C49" s="14">
        <v>7606875.0</v>
      </c>
      <c r="D49" s="14" t="s">
        <v>69</v>
      </c>
      <c r="E49" s="34">
        <v>-674398.0</v>
      </c>
      <c r="F49" s="2" t="s">
        <v>1422</v>
      </c>
      <c r="G49" s="116" t="s">
        <v>735</v>
      </c>
      <c r="H49" s="33">
        <v>1.0</v>
      </c>
      <c r="I49" s="33">
        <v>0.0</v>
      </c>
      <c r="J49" s="33">
        <v>21.0</v>
      </c>
      <c r="K49" s="60">
        <f t="shared" si="1"/>
        <v>21</v>
      </c>
      <c r="L49" s="161" t="s">
        <v>1423</v>
      </c>
      <c r="M49" s="14" t="s">
        <v>1331</v>
      </c>
      <c r="O49" s="150"/>
      <c r="P49" s="7"/>
    </row>
    <row r="50">
      <c r="A50" s="14" t="s">
        <v>172</v>
      </c>
      <c r="B50" s="14">
        <v>2600147.0</v>
      </c>
      <c r="C50" s="14">
        <v>2605394.0</v>
      </c>
      <c r="D50" s="14" t="s">
        <v>69</v>
      </c>
      <c r="E50" s="34">
        <v>-5247.0</v>
      </c>
      <c r="F50" s="2" t="s">
        <v>1424</v>
      </c>
      <c r="G50" s="116" t="s">
        <v>732</v>
      </c>
      <c r="H50" s="33">
        <v>0.63</v>
      </c>
      <c r="I50" s="33">
        <v>10.0</v>
      </c>
      <c r="J50" s="33">
        <v>17.0</v>
      </c>
      <c r="K50" s="60">
        <f t="shared" si="1"/>
        <v>27</v>
      </c>
      <c r="L50" s="161" t="s">
        <v>1425</v>
      </c>
      <c r="M50" s="14" t="s">
        <v>1331</v>
      </c>
      <c r="O50" s="150"/>
      <c r="P50" s="7"/>
    </row>
    <row r="51">
      <c r="A51" s="14" t="s">
        <v>175</v>
      </c>
      <c r="B51" s="14">
        <v>1.0885101E7</v>
      </c>
      <c r="C51" s="14">
        <v>1.1416867E7</v>
      </c>
      <c r="D51" s="14" t="s">
        <v>69</v>
      </c>
      <c r="E51" s="34">
        <v>-531766.0</v>
      </c>
      <c r="F51" s="2" t="s">
        <v>1426</v>
      </c>
      <c r="G51" s="116" t="s">
        <v>732</v>
      </c>
      <c r="H51" s="33">
        <v>0.29</v>
      </c>
      <c r="I51" s="33">
        <v>22.0</v>
      </c>
      <c r="J51" s="33">
        <v>9.0</v>
      </c>
      <c r="K51" s="60">
        <f t="shared" si="1"/>
        <v>31</v>
      </c>
      <c r="L51" s="161" t="s">
        <v>1427</v>
      </c>
      <c r="M51" s="14" t="s">
        <v>1331</v>
      </c>
      <c r="O51" s="150"/>
      <c r="P51" s="7"/>
    </row>
    <row r="52">
      <c r="A52" s="14" t="s">
        <v>215</v>
      </c>
      <c r="B52" s="14">
        <v>2.5373791E7</v>
      </c>
      <c r="C52" s="14">
        <v>2.5374887E7</v>
      </c>
      <c r="D52" s="14" t="s">
        <v>69</v>
      </c>
      <c r="E52" s="34">
        <v>-1096.0</v>
      </c>
      <c r="F52" s="2" t="s">
        <v>1428</v>
      </c>
      <c r="G52" s="116" t="s">
        <v>732</v>
      </c>
      <c r="H52" s="33">
        <v>0.304</v>
      </c>
      <c r="I52" s="33">
        <v>32.0</v>
      </c>
      <c r="J52" s="33">
        <v>14.0</v>
      </c>
      <c r="K52" s="60">
        <f t="shared" si="1"/>
        <v>46</v>
      </c>
      <c r="L52" s="161" t="s">
        <v>1429</v>
      </c>
      <c r="M52" s="14" t="s">
        <v>1331</v>
      </c>
      <c r="O52" s="150"/>
      <c r="P52" s="7"/>
    </row>
    <row r="53">
      <c r="A53" s="14" t="s">
        <v>159</v>
      </c>
      <c r="B53" s="14">
        <v>1.1563401E7</v>
      </c>
      <c r="C53" s="14">
        <v>1.1615588E7</v>
      </c>
      <c r="D53" s="14" t="s">
        <v>69</v>
      </c>
      <c r="E53" s="34">
        <v>-52187.0</v>
      </c>
      <c r="F53" s="2" t="s">
        <v>1430</v>
      </c>
      <c r="G53" s="116" t="s">
        <v>735</v>
      </c>
      <c r="H53" s="33">
        <v>1.0</v>
      </c>
      <c r="I53" s="33">
        <v>0.0</v>
      </c>
      <c r="J53" s="33">
        <v>21.0</v>
      </c>
      <c r="K53" s="60">
        <f t="shared" si="1"/>
        <v>21</v>
      </c>
      <c r="L53" s="161" t="s">
        <v>1431</v>
      </c>
      <c r="M53" s="14" t="s">
        <v>1331</v>
      </c>
      <c r="O53" s="150"/>
      <c r="P53" s="7"/>
    </row>
    <row r="54">
      <c r="A54" s="14" t="s">
        <v>211</v>
      </c>
      <c r="B54" s="14">
        <v>7596175.0</v>
      </c>
      <c r="C54" s="14">
        <v>7624939.0</v>
      </c>
      <c r="D54" s="14" t="s">
        <v>69</v>
      </c>
      <c r="E54" s="34">
        <v>-28764.0</v>
      </c>
      <c r="F54" s="2" t="s">
        <v>1432</v>
      </c>
      <c r="G54" s="116" t="s">
        <v>732</v>
      </c>
      <c r="H54" s="33">
        <v>0.25</v>
      </c>
      <c r="I54" s="33">
        <v>30.0</v>
      </c>
      <c r="J54" s="33">
        <v>10.0</v>
      </c>
      <c r="K54" s="60">
        <f t="shared" si="1"/>
        <v>40</v>
      </c>
      <c r="L54" s="161" t="s">
        <v>1433</v>
      </c>
      <c r="M54" s="14" t="s">
        <v>1331</v>
      </c>
      <c r="O54" s="150"/>
      <c r="P54" s="7"/>
    </row>
    <row r="55">
      <c r="A55" s="14" t="s">
        <v>228</v>
      </c>
      <c r="B55" s="14">
        <v>1373924.0</v>
      </c>
      <c r="C55" s="14">
        <v>1374386.0</v>
      </c>
      <c r="D55" s="14" t="s">
        <v>69</v>
      </c>
      <c r="E55" s="34">
        <v>-462.0</v>
      </c>
      <c r="F55" s="2" t="s">
        <v>1434</v>
      </c>
      <c r="G55" s="116" t="s">
        <v>732</v>
      </c>
      <c r="H55" s="33">
        <v>0.25</v>
      </c>
      <c r="I55" s="33">
        <v>12.0</v>
      </c>
      <c r="J55" s="33">
        <v>4.0</v>
      </c>
      <c r="K55" s="60">
        <f t="shared" si="1"/>
        <v>16</v>
      </c>
      <c r="L55" s="161" t="s">
        <v>1435</v>
      </c>
      <c r="M55" s="14" t="s">
        <v>1436</v>
      </c>
      <c r="O55" s="150"/>
      <c r="P55" s="7"/>
    </row>
    <row r="56">
      <c r="A56" s="14" t="s">
        <v>428</v>
      </c>
      <c r="B56" s="14">
        <v>9595960.0</v>
      </c>
      <c r="C56" s="14">
        <v>9630895.0</v>
      </c>
      <c r="D56" s="14" t="s">
        <v>69</v>
      </c>
      <c r="E56" s="34">
        <v>-34935.0</v>
      </c>
      <c r="F56" s="2" t="s">
        <v>1437</v>
      </c>
      <c r="G56" s="116" t="s">
        <v>732</v>
      </c>
      <c r="H56" s="33">
        <v>0.467</v>
      </c>
      <c r="I56" s="33">
        <v>8.0</v>
      </c>
      <c r="J56" s="33">
        <v>7.0</v>
      </c>
      <c r="K56" s="60">
        <f t="shared" si="1"/>
        <v>15</v>
      </c>
      <c r="L56" s="161" t="s">
        <v>1438</v>
      </c>
      <c r="M56" s="14" t="s">
        <v>1331</v>
      </c>
      <c r="O56" s="150"/>
      <c r="P56" s="7"/>
    </row>
    <row r="57">
      <c r="A57" s="14" t="s">
        <v>82</v>
      </c>
      <c r="B57" s="14">
        <v>1.0073484E7</v>
      </c>
      <c r="C57" s="14">
        <v>1.0241231E7</v>
      </c>
      <c r="D57" s="14" t="s">
        <v>69</v>
      </c>
      <c r="E57" s="34">
        <v>-167747.0</v>
      </c>
      <c r="F57" s="2" t="s">
        <v>1439</v>
      </c>
      <c r="G57" s="116" t="s">
        <v>732</v>
      </c>
      <c r="H57" s="33">
        <v>0.286</v>
      </c>
      <c r="I57" s="33">
        <v>25.0</v>
      </c>
      <c r="J57" s="33">
        <v>10.0</v>
      </c>
      <c r="K57" s="60">
        <f t="shared" si="1"/>
        <v>35</v>
      </c>
      <c r="L57" s="161" t="s">
        <v>1440</v>
      </c>
      <c r="M57" s="14" t="s">
        <v>1331</v>
      </c>
      <c r="O57" s="150"/>
      <c r="P57" s="7"/>
    </row>
    <row r="58">
      <c r="A58" s="14" t="s">
        <v>180</v>
      </c>
      <c r="B58" s="14">
        <v>5.5834103E7</v>
      </c>
      <c r="C58" s="14">
        <v>5.6482908E7</v>
      </c>
      <c r="D58" s="14" t="s">
        <v>69</v>
      </c>
      <c r="E58" s="34">
        <v>-648805.0</v>
      </c>
      <c r="F58" s="2" t="s">
        <v>1441</v>
      </c>
      <c r="G58" s="116" t="s">
        <v>735</v>
      </c>
      <c r="H58" s="33">
        <v>1.0</v>
      </c>
      <c r="I58" s="33">
        <v>0.0</v>
      </c>
      <c r="J58" s="33">
        <v>15.0</v>
      </c>
      <c r="K58" s="60">
        <f t="shared" si="1"/>
        <v>15</v>
      </c>
      <c r="L58" s="161" t="s">
        <v>1442</v>
      </c>
      <c r="M58" s="14" t="s">
        <v>1331</v>
      </c>
      <c r="O58" s="150"/>
      <c r="P58" s="7"/>
    </row>
    <row r="59">
      <c r="A59" s="14" t="s">
        <v>159</v>
      </c>
      <c r="B59" s="14">
        <v>1.2984025E7</v>
      </c>
      <c r="C59" s="14">
        <v>1.298606E7</v>
      </c>
      <c r="D59" s="14" t="s">
        <v>69</v>
      </c>
      <c r="E59" s="34">
        <v>-2035.0</v>
      </c>
      <c r="F59" s="2" t="s">
        <v>1443</v>
      </c>
      <c r="G59" s="116" t="s">
        <v>732</v>
      </c>
      <c r="H59" s="33">
        <v>0.375</v>
      </c>
      <c r="I59" s="33">
        <v>15.0</v>
      </c>
      <c r="J59" s="33">
        <v>9.0</v>
      </c>
      <c r="K59" s="60">
        <f t="shared" si="1"/>
        <v>24</v>
      </c>
      <c r="L59" s="161" t="s">
        <v>1444</v>
      </c>
      <c r="M59" s="14" t="s">
        <v>1331</v>
      </c>
      <c r="O59" s="150"/>
      <c r="P59" s="7"/>
    </row>
    <row r="60">
      <c r="A60" s="14" t="s">
        <v>82</v>
      </c>
      <c r="B60" s="14">
        <v>1.1014181E7</v>
      </c>
      <c r="C60" s="14">
        <v>1.1015181E7</v>
      </c>
      <c r="D60" s="14" t="s">
        <v>69</v>
      </c>
      <c r="E60" s="34">
        <v>-1000.0</v>
      </c>
      <c r="F60" s="2" t="s">
        <v>1445</v>
      </c>
      <c r="G60" s="116" t="s">
        <v>732</v>
      </c>
      <c r="H60" s="33">
        <v>0.733</v>
      </c>
      <c r="I60" s="33">
        <v>12.0</v>
      </c>
      <c r="J60" s="33">
        <v>33.0</v>
      </c>
      <c r="K60" s="60">
        <f t="shared" si="1"/>
        <v>45</v>
      </c>
      <c r="L60" s="161" t="s">
        <v>1446</v>
      </c>
      <c r="M60" s="14" t="s">
        <v>1331</v>
      </c>
      <c r="O60" s="150"/>
      <c r="P60" s="7"/>
    </row>
    <row r="61">
      <c r="A61" s="14" t="s">
        <v>102</v>
      </c>
      <c r="B61" s="14">
        <v>1.3625729E7</v>
      </c>
      <c r="C61" s="14">
        <v>1.362658E7</v>
      </c>
      <c r="D61" s="14" t="s">
        <v>69</v>
      </c>
      <c r="E61" s="34">
        <v>-851.0</v>
      </c>
      <c r="F61" s="2" t="s">
        <v>1447</v>
      </c>
      <c r="G61" s="116" t="s">
        <v>732</v>
      </c>
      <c r="H61" s="33">
        <v>0.25</v>
      </c>
      <c r="I61" s="33">
        <v>24.0</v>
      </c>
      <c r="J61" s="33">
        <v>8.0</v>
      </c>
      <c r="K61" s="60">
        <f t="shared" si="1"/>
        <v>32</v>
      </c>
      <c r="L61" s="161" t="s">
        <v>1448</v>
      </c>
      <c r="M61" s="14" t="s">
        <v>1331</v>
      </c>
      <c r="O61" s="150"/>
      <c r="P61" s="7"/>
    </row>
    <row r="62">
      <c r="A62" s="14" t="s">
        <v>180</v>
      </c>
      <c r="B62" s="14">
        <v>9.0185867E7</v>
      </c>
      <c r="C62" s="14">
        <v>9.0966037E7</v>
      </c>
      <c r="D62" s="14" t="s">
        <v>70</v>
      </c>
      <c r="E62" s="34">
        <v>780170.0</v>
      </c>
      <c r="F62" s="2" t="s">
        <v>1449</v>
      </c>
      <c r="G62" s="116" t="s">
        <v>732</v>
      </c>
      <c r="H62" s="33">
        <v>0.325</v>
      </c>
      <c r="I62" s="33">
        <v>27.0</v>
      </c>
      <c r="J62" s="33">
        <v>13.0</v>
      </c>
      <c r="K62" s="60">
        <f t="shared" si="1"/>
        <v>40</v>
      </c>
      <c r="L62" s="161" t="s">
        <v>1450</v>
      </c>
      <c r="M62" s="14" t="s">
        <v>1331</v>
      </c>
      <c r="O62" s="150"/>
      <c r="P62" s="7"/>
    </row>
    <row r="63">
      <c r="A63" s="14" t="s">
        <v>394</v>
      </c>
      <c r="B63" s="14">
        <v>4.8746874E7</v>
      </c>
      <c r="C63" s="14">
        <v>1.41811071E8</v>
      </c>
      <c r="D63" s="14" t="s">
        <v>70</v>
      </c>
      <c r="E63" s="34">
        <v>9.3064197E7</v>
      </c>
      <c r="F63" s="2" t="s">
        <v>1451</v>
      </c>
      <c r="G63" s="116" t="s">
        <v>732</v>
      </c>
      <c r="H63" s="33">
        <v>0.364</v>
      </c>
      <c r="I63" s="33">
        <v>21.0</v>
      </c>
      <c r="J63" s="33">
        <v>12.0</v>
      </c>
      <c r="K63" s="60">
        <f t="shared" si="1"/>
        <v>33</v>
      </c>
      <c r="L63" s="161" t="s">
        <v>1452</v>
      </c>
      <c r="M63" s="14" t="s">
        <v>1331</v>
      </c>
      <c r="O63" s="150"/>
      <c r="P63" s="7"/>
    </row>
    <row r="64">
      <c r="A64" s="14" t="s">
        <v>146</v>
      </c>
      <c r="B64" s="14">
        <v>5.1500073E7</v>
      </c>
      <c r="C64" s="14">
        <v>6.4047189E7</v>
      </c>
      <c r="D64" s="14" t="s">
        <v>70</v>
      </c>
      <c r="E64" s="34">
        <v>1.2547116E7</v>
      </c>
      <c r="F64" s="2" t="s">
        <v>1453</v>
      </c>
      <c r="G64" s="116" t="s">
        <v>732</v>
      </c>
      <c r="H64" s="33">
        <v>0.359</v>
      </c>
      <c r="I64" s="33">
        <v>25.0</v>
      </c>
      <c r="J64" s="33">
        <v>14.0</v>
      </c>
      <c r="K64" s="60">
        <f t="shared" si="1"/>
        <v>39</v>
      </c>
      <c r="L64" s="161" t="s">
        <v>1454</v>
      </c>
      <c r="M64" s="14" t="s">
        <v>1331</v>
      </c>
      <c r="O64" s="150"/>
      <c r="P64" s="7"/>
    </row>
    <row r="65">
      <c r="A65" s="14" t="s">
        <v>197</v>
      </c>
      <c r="B65" s="14">
        <v>7.3071222E7</v>
      </c>
      <c r="C65" s="14">
        <v>7.3297969E7</v>
      </c>
      <c r="D65" s="14" t="s">
        <v>70</v>
      </c>
      <c r="E65" s="34">
        <v>226747.0</v>
      </c>
      <c r="F65" s="2" t="s">
        <v>1455</v>
      </c>
      <c r="G65" s="116" t="s">
        <v>732</v>
      </c>
      <c r="H65" s="33">
        <v>0.574</v>
      </c>
      <c r="I65" s="33">
        <v>23.0</v>
      </c>
      <c r="J65" s="33">
        <v>31.0</v>
      </c>
      <c r="K65" s="60">
        <f t="shared" si="1"/>
        <v>54</v>
      </c>
      <c r="L65" s="161" t="s">
        <v>1368</v>
      </c>
      <c r="M65" s="14" t="s">
        <v>1331</v>
      </c>
      <c r="O65" s="150"/>
      <c r="P65" s="7"/>
    </row>
    <row r="66">
      <c r="A66" s="14" t="s">
        <v>159</v>
      </c>
      <c r="B66" s="14">
        <v>7.6037248E7</v>
      </c>
      <c r="C66" s="14">
        <v>7.6223582E7</v>
      </c>
      <c r="D66" s="14" t="s">
        <v>70</v>
      </c>
      <c r="E66" s="34">
        <v>186334.0</v>
      </c>
      <c r="F66" s="2" t="s">
        <v>1456</v>
      </c>
      <c r="G66" s="116" t="s">
        <v>732</v>
      </c>
      <c r="H66" s="33">
        <v>0.375</v>
      </c>
      <c r="I66" s="33">
        <v>15.0</v>
      </c>
      <c r="J66" s="33">
        <v>9.0</v>
      </c>
      <c r="K66" s="60">
        <f t="shared" si="1"/>
        <v>24</v>
      </c>
      <c r="L66" s="161" t="s">
        <v>1457</v>
      </c>
      <c r="M66" s="14" t="s">
        <v>1331</v>
      </c>
      <c r="O66" s="150"/>
      <c r="P66" s="7"/>
    </row>
    <row r="67">
      <c r="A67" s="14" t="s">
        <v>428</v>
      </c>
      <c r="B67" s="14">
        <v>1.13138072E8</v>
      </c>
      <c r="C67" s="14">
        <v>1.13285844E8</v>
      </c>
      <c r="D67" s="14" t="s">
        <v>70</v>
      </c>
      <c r="E67" s="34">
        <v>147772.0</v>
      </c>
      <c r="F67" s="2" t="s">
        <v>1458</v>
      </c>
      <c r="G67" s="116" t="s">
        <v>732</v>
      </c>
      <c r="H67" s="33">
        <v>0.308</v>
      </c>
      <c r="I67" s="33">
        <v>18.0</v>
      </c>
      <c r="J67" s="33">
        <v>8.0</v>
      </c>
      <c r="K67" s="60">
        <f t="shared" si="1"/>
        <v>26</v>
      </c>
      <c r="L67" s="161" t="s">
        <v>1459</v>
      </c>
      <c r="M67" s="14" t="s">
        <v>1331</v>
      </c>
      <c r="O67" s="150"/>
      <c r="P67" s="7"/>
    </row>
    <row r="68">
      <c r="A68" s="14" t="s">
        <v>82</v>
      </c>
      <c r="B68" s="14">
        <v>2.04261763E8</v>
      </c>
      <c r="C68" s="14">
        <v>2.05198675E8</v>
      </c>
      <c r="D68" s="14" t="s">
        <v>70</v>
      </c>
      <c r="E68" s="34">
        <v>936912.0</v>
      </c>
      <c r="F68" s="2" t="s">
        <v>1460</v>
      </c>
      <c r="G68" s="116" t="s">
        <v>732</v>
      </c>
      <c r="H68" s="33">
        <v>0.34</v>
      </c>
      <c r="I68" s="33">
        <v>35.0</v>
      </c>
      <c r="J68" s="33">
        <v>18.0</v>
      </c>
      <c r="K68" s="60">
        <f t="shared" si="1"/>
        <v>53</v>
      </c>
      <c r="L68" s="161" t="s">
        <v>1461</v>
      </c>
      <c r="M68" s="14" t="s">
        <v>1331</v>
      </c>
      <c r="O68" s="150"/>
      <c r="P68" s="7"/>
    </row>
    <row r="69">
      <c r="A69" s="14" t="s">
        <v>429</v>
      </c>
      <c r="B69" s="14">
        <v>2.7796827E7</v>
      </c>
      <c r="C69" s="14">
        <v>2.8371831E7</v>
      </c>
      <c r="D69" s="14" t="s">
        <v>70</v>
      </c>
      <c r="E69" s="34">
        <v>575004.0</v>
      </c>
      <c r="F69" s="2" t="s">
        <v>1462</v>
      </c>
      <c r="G69" s="116" t="s">
        <v>732</v>
      </c>
      <c r="H69" s="33">
        <v>0.3</v>
      </c>
      <c r="I69" s="33">
        <v>21.0</v>
      </c>
      <c r="J69" s="33">
        <v>9.0</v>
      </c>
      <c r="K69" s="60">
        <f t="shared" si="1"/>
        <v>30</v>
      </c>
      <c r="L69" s="161" t="s">
        <v>1463</v>
      </c>
      <c r="M69" s="14" t="s">
        <v>1331</v>
      </c>
      <c r="O69" s="150"/>
      <c r="P69" s="7"/>
    </row>
    <row r="70">
      <c r="A70" s="14" t="s">
        <v>91</v>
      </c>
      <c r="B70" s="14">
        <v>3.9174022E7</v>
      </c>
      <c r="C70" s="14">
        <v>3.9536198E7</v>
      </c>
      <c r="D70" s="14" t="s">
        <v>70</v>
      </c>
      <c r="E70" s="34">
        <v>362176.0</v>
      </c>
      <c r="F70" s="2" t="s">
        <v>1464</v>
      </c>
      <c r="G70" s="116" t="s">
        <v>732</v>
      </c>
      <c r="H70" s="33">
        <v>0.321</v>
      </c>
      <c r="I70" s="33">
        <v>19.0</v>
      </c>
      <c r="J70" s="33">
        <v>9.0</v>
      </c>
      <c r="K70" s="60">
        <f t="shared" si="1"/>
        <v>28</v>
      </c>
      <c r="L70" s="161" t="s">
        <v>1465</v>
      </c>
      <c r="M70" s="14" t="s">
        <v>1331</v>
      </c>
      <c r="O70" s="150"/>
      <c r="P70" s="7"/>
    </row>
    <row r="71">
      <c r="A71" s="14" t="s">
        <v>146</v>
      </c>
      <c r="B71" s="14">
        <v>7.0490884E7</v>
      </c>
      <c r="C71" s="14">
        <v>7.1257726E7</v>
      </c>
      <c r="D71" s="14" t="s">
        <v>71</v>
      </c>
      <c r="E71" s="34">
        <v>766842.0</v>
      </c>
      <c r="F71" s="2" t="s">
        <v>1466</v>
      </c>
      <c r="G71" s="116" t="s">
        <v>732</v>
      </c>
      <c r="H71" s="33">
        <v>0.267</v>
      </c>
      <c r="I71" s="33">
        <v>44.0</v>
      </c>
      <c r="J71" s="33">
        <v>16.0</v>
      </c>
      <c r="K71" s="60">
        <f t="shared" si="1"/>
        <v>60</v>
      </c>
      <c r="L71" s="161" t="s">
        <v>1467</v>
      </c>
      <c r="M71" s="14" t="s">
        <v>1331</v>
      </c>
      <c r="N71" s="14" t="s">
        <v>1468</v>
      </c>
      <c r="O71" s="150"/>
      <c r="P71" s="7"/>
    </row>
    <row r="72">
      <c r="A72" s="14" t="s">
        <v>146</v>
      </c>
      <c r="B72" s="14">
        <v>7.6725547E7</v>
      </c>
      <c r="C72" s="14">
        <v>7.6730562E7</v>
      </c>
      <c r="D72" s="14" t="s">
        <v>71</v>
      </c>
      <c r="E72" s="34">
        <v>5015.0</v>
      </c>
      <c r="F72" s="2" t="s">
        <v>1469</v>
      </c>
      <c r="G72" s="116" t="s">
        <v>732</v>
      </c>
      <c r="H72" s="33">
        <v>0.245</v>
      </c>
      <c r="I72" s="33">
        <v>37.0</v>
      </c>
      <c r="J72" s="33">
        <v>12.0</v>
      </c>
      <c r="K72" s="60">
        <f t="shared" si="1"/>
        <v>49</v>
      </c>
      <c r="L72" s="161" t="s">
        <v>1470</v>
      </c>
      <c r="M72" s="14" t="s">
        <v>1471</v>
      </c>
      <c r="O72" s="150"/>
      <c r="P72" s="7"/>
    </row>
    <row r="73">
      <c r="A73" s="14" t="s">
        <v>228</v>
      </c>
      <c r="B73" s="14">
        <v>1.0296895E8</v>
      </c>
      <c r="C73" s="14">
        <v>1.37872781E8</v>
      </c>
      <c r="D73" s="14" t="s">
        <v>71</v>
      </c>
      <c r="E73" s="34">
        <v>3.4903831E7</v>
      </c>
      <c r="F73" s="2" t="s">
        <v>1472</v>
      </c>
      <c r="G73" s="116" t="s">
        <v>732</v>
      </c>
      <c r="H73" s="33">
        <v>0.25</v>
      </c>
      <c r="I73" s="33">
        <v>45.0</v>
      </c>
      <c r="J73" s="33">
        <v>15.0</v>
      </c>
      <c r="K73" s="60">
        <f t="shared" si="1"/>
        <v>60</v>
      </c>
      <c r="L73" s="33" t="s">
        <v>1473</v>
      </c>
      <c r="M73" s="14" t="s">
        <v>1331</v>
      </c>
      <c r="N73" s="14" t="s">
        <v>1468</v>
      </c>
      <c r="O73" s="150"/>
      <c r="P73" s="7"/>
    </row>
    <row r="74">
      <c r="A74" s="14" t="s">
        <v>228</v>
      </c>
      <c r="B74" s="14">
        <v>1.32931825E8</v>
      </c>
      <c r="C74" s="14">
        <v>1.55861853E8</v>
      </c>
      <c r="D74" s="14" t="s">
        <v>71</v>
      </c>
      <c r="E74" s="34">
        <v>2.2930028E7</v>
      </c>
      <c r="F74" s="2" t="s">
        <v>1474</v>
      </c>
      <c r="G74" s="116" t="s">
        <v>732</v>
      </c>
      <c r="H74" s="33">
        <v>0.328</v>
      </c>
      <c r="I74" s="33">
        <v>39.0</v>
      </c>
      <c r="J74" s="33">
        <v>19.0</v>
      </c>
      <c r="K74" s="60">
        <f t="shared" si="1"/>
        <v>58</v>
      </c>
      <c r="L74" s="158" t="s">
        <v>1475</v>
      </c>
      <c r="M74" s="14" t="s">
        <v>1476</v>
      </c>
      <c r="N74" s="14" t="s">
        <v>1468</v>
      </c>
      <c r="O74" s="150"/>
      <c r="P74" s="7"/>
    </row>
    <row r="75">
      <c r="A75" s="14" t="s">
        <v>109</v>
      </c>
      <c r="B75" s="14">
        <v>1.1042673E8</v>
      </c>
      <c r="C75" s="14">
        <v>1.10437815E8</v>
      </c>
      <c r="D75" s="14" t="s">
        <v>71</v>
      </c>
      <c r="E75" s="34">
        <v>11085.0</v>
      </c>
      <c r="F75" s="2" t="s">
        <v>1477</v>
      </c>
      <c r="G75" s="116" t="s">
        <v>732</v>
      </c>
      <c r="H75" s="33">
        <v>0.444</v>
      </c>
      <c r="I75" s="33">
        <v>20.0</v>
      </c>
      <c r="J75" s="33">
        <v>16.0</v>
      </c>
      <c r="K75" s="60">
        <f t="shared" si="1"/>
        <v>36</v>
      </c>
      <c r="L75" s="158" t="s">
        <v>1478</v>
      </c>
      <c r="M75" s="14" t="s">
        <v>1476</v>
      </c>
      <c r="O75" s="150"/>
      <c r="P75" s="7"/>
    </row>
    <row r="76">
      <c r="A76" s="14" t="s">
        <v>82</v>
      </c>
      <c r="B76" s="14">
        <v>2.04261889E8</v>
      </c>
      <c r="C76" s="14">
        <v>2.04305531E8</v>
      </c>
      <c r="D76" s="14" t="s">
        <v>71</v>
      </c>
      <c r="E76" s="34">
        <v>43642.0</v>
      </c>
      <c r="F76" s="2" t="s">
        <v>1479</v>
      </c>
      <c r="G76" s="116" t="s">
        <v>732</v>
      </c>
      <c r="H76" s="33">
        <v>0.426</v>
      </c>
      <c r="I76" s="33">
        <v>39.0</v>
      </c>
      <c r="J76" s="33">
        <v>29.0</v>
      </c>
      <c r="K76" s="60">
        <f t="shared" si="1"/>
        <v>68</v>
      </c>
      <c r="L76" s="158" t="s">
        <v>1480</v>
      </c>
      <c r="M76" s="14" t="s">
        <v>1331</v>
      </c>
      <c r="N76" s="14" t="s">
        <v>1468</v>
      </c>
      <c r="O76" s="150"/>
      <c r="P76" s="7"/>
    </row>
    <row r="77">
      <c r="A77" s="14" t="s">
        <v>82</v>
      </c>
      <c r="B77" s="14">
        <v>2.04261883E8</v>
      </c>
      <c r="C77" s="14">
        <v>2.05077716E8</v>
      </c>
      <c r="D77" s="14" t="s">
        <v>71</v>
      </c>
      <c r="E77" s="34">
        <v>815833.0</v>
      </c>
      <c r="F77" s="2" t="s">
        <v>1481</v>
      </c>
      <c r="G77" s="116" t="s">
        <v>732</v>
      </c>
      <c r="H77" s="33">
        <v>0.273</v>
      </c>
      <c r="I77" s="33">
        <v>48.0</v>
      </c>
      <c r="J77" s="33">
        <v>18.0</v>
      </c>
      <c r="K77" s="60">
        <f t="shared" si="1"/>
        <v>66</v>
      </c>
      <c r="L77" s="158" t="s">
        <v>1482</v>
      </c>
      <c r="M77" s="14" t="s">
        <v>1331</v>
      </c>
      <c r="N77" s="14" t="s">
        <v>1468</v>
      </c>
      <c r="O77" s="150"/>
      <c r="P77" s="7"/>
    </row>
    <row r="78">
      <c r="A78" s="14" t="s">
        <v>82</v>
      </c>
      <c r="B78" s="14">
        <v>2.04306143E8</v>
      </c>
      <c r="C78" s="14">
        <v>2.10745261E8</v>
      </c>
      <c r="D78" s="14" t="s">
        <v>71</v>
      </c>
      <c r="E78" s="34">
        <v>6439118.0</v>
      </c>
      <c r="F78" s="2" t="s">
        <v>1483</v>
      </c>
      <c r="G78" s="116" t="s">
        <v>732</v>
      </c>
      <c r="H78" s="33">
        <v>0.581</v>
      </c>
      <c r="I78" s="33">
        <v>39.0</v>
      </c>
      <c r="J78" s="33">
        <v>54.0</v>
      </c>
      <c r="K78" s="60">
        <f t="shared" si="1"/>
        <v>93</v>
      </c>
      <c r="L78" s="158" t="s">
        <v>1484</v>
      </c>
      <c r="M78" s="14" t="s">
        <v>1331</v>
      </c>
      <c r="N78" s="14" t="s">
        <v>1468</v>
      </c>
      <c r="O78" s="150"/>
      <c r="P78" s="7"/>
    </row>
    <row r="79">
      <c r="A79" s="14" t="s">
        <v>112</v>
      </c>
      <c r="B79" s="14">
        <v>7998247.0</v>
      </c>
      <c r="C79" s="14">
        <v>1.58447857E8</v>
      </c>
      <c r="D79" s="14" t="s">
        <v>71</v>
      </c>
      <c r="E79" s="34">
        <v>1.5044961E8</v>
      </c>
      <c r="F79" s="2" t="s">
        <v>1485</v>
      </c>
      <c r="G79" s="116" t="s">
        <v>732</v>
      </c>
      <c r="H79" s="33">
        <v>0.315</v>
      </c>
      <c r="I79" s="33">
        <v>37.0</v>
      </c>
      <c r="J79" s="33">
        <v>17.0</v>
      </c>
      <c r="K79" s="60">
        <f t="shared" si="1"/>
        <v>54</v>
      </c>
      <c r="L79" s="158" t="s">
        <v>1486</v>
      </c>
      <c r="M79" s="14" t="s">
        <v>1331</v>
      </c>
      <c r="N79" s="14" t="s">
        <v>1468</v>
      </c>
      <c r="O79" s="150"/>
      <c r="P79" s="7"/>
    </row>
    <row r="80">
      <c r="F80" s="2"/>
      <c r="G80" s="116"/>
      <c r="H80" s="33"/>
      <c r="I80" s="33"/>
      <c r="J80" s="33"/>
      <c r="L80" s="33"/>
      <c r="O80" s="150"/>
      <c r="P80" s="7"/>
    </row>
    <row r="81">
      <c r="F81" s="2"/>
      <c r="G81" s="116"/>
      <c r="H81" s="33"/>
      <c r="I81" s="33"/>
      <c r="J81" s="33"/>
      <c r="L81" s="33"/>
      <c r="O81" s="150"/>
      <c r="P81" s="7"/>
    </row>
    <row r="82">
      <c r="F82" s="2"/>
      <c r="G82" s="116"/>
      <c r="H82" s="33"/>
      <c r="I82" s="33"/>
      <c r="J82" s="33"/>
      <c r="L82" s="33"/>
      <c r="O82" s="150"/>
      <c r="P82" s="7"/>
    </row>
    <row r="83">
      <c r="F83" s="2"/>
      <c r="G83" s="116"/>
      <c r="H83" s="33"/>
      <c r="I83" s="33"/>
      <c r="J83" s="33"/>
      <c r="L83" s="33"/>
      <c r="O83" s="150"/>
      <c r="P83" s="7"/>
    </row>
    <row r="84">
      <c r="F84" s="2"/>
      <c r="G84" s="116"/>
      <c r="H84" s="33"/>
      <c r="I84" s="33"/>
      <c r="J84" s="33"/>
      <c r="L84" s="33"/>
      <c r="O84" s="150"/>
      <c r="P84" s="7"/>
    </row>
    <row r="85">
      <c r="F85" s="2"/>
      <c r="G85" s="116"/>
      <c r="H85" s="33"/>
      <c r="I85" s="33"/>
      <c r="J85" s="33"/>
      <c r="L85" s="33"/>
      <c r="O85" s="150"/>
      <c r="P85" s="7"/>
    </row>
    <row r="86">
      <c r="F86" s="2"/>
      <c r="G86" s="116"/>
      <c r="H86" s="33"/>
      <c r="I86" s="33"/>
      <c r="J86" s="33"/>
      <c r="L86" s="33"/>
      <c r="O86" s="150"/>
      <c r="P86" s="7"/>
    </row>
    <row r="87">
      <c r="F87" s="2"/>
      <c r="G87" s="116"/>
      <c r="H87" s="33"/>
      <c r="I87" s="33"/>
      <c r="J87" s="33"/>
      <c r="L87" s="33"/>
      <c r="O87" s="150"/>
      <c r="P87" s="7"/>
    </row>
    <row r="88">
      <c r="F88" s="2"/>
      <c r="G88" s="116"/>
      <c r="H88" s="33"/>
      <c r="I88" s="33"/>
      <c r="J88" s="33"/>
      <c r="L88" s="33"/>
      <c r="O88" s="150"/>
      <c r="P88" s="7"/>
    </row>
    <row r="89">
      <c r="F89" s="2"/>
      <c r="G89" s="116"/>
      <c r="H89" s="33"/>
      <c r="I89" s="33"/>
      <c r="J89" s="33"/>
      <c r="L89" s="33"/>
      <c r="O89" s="150"/>
      <c r="P89" s="7"/>
    </row>
    <row r="90">
      <c r="F90" s="2"/>
      <c r="G90" s="116"/>
      <c r="H90" s="33"/>
      <c r="I90" s="33"/>
      <c r="J90" s="33"/>
      <c r="L90" s="33"/>
      <c r="O90" s="150"/>
      <c r="P90" s="7"/>
    </row>
    <row r="91">
      <c r="F91" s="2"/>
      <c r="G91" s="116"/>
      <c r="H91" s="33"/>
      <c r="I91" s="33"/>
      <c r="J91" s="33"/>
      <c r="L91" s="33"/>
      <c r="O91" s="150"/>
      <c r="P91" s="7"/>
    </row>
    <row r="92">
      <c r="F92" s="2"/>
      <c r="G92" s="116"/>
      <c r="H92" s="33"/>
      <c r="I92" s="33"/>
      <c r="J92" s="33"/>
      <c r="L92" s="33"/>
      <c r="O92" s="150"/>
      <c r="P92" s="7"/>
    </row>
    <row r="93">
      <c r="F93" s="2"/>
      <c r="G93" s="116"/>
      <c r="H93" s="33"/>
      <c r="I93" s="33"/>
      <c r="J93" s="33"/>
      <c r="L93" s="33"/>
      <c r="O93" s="150"/>
      <c r="P93" s="7"/>
    </row>
    <row r="94">
      <c r="F94" s="2"/>
      <c r="G94" s="116"/>
      <c r="H94" s="33"/>
      <c r="I94" s="33"/>
      <c r="J94" s="33"/>
      <c r="L94" s="33"/>
      <c r="O94" s="150"/>
      <c r="P94" s="7"/>
    </row>
    <row r="95">
      <c r="F95" s="2"/>
      <c r="G95" s="116"/>
      <c r="H95" s="33"/>
      <c r="I95" s="33"/>
      <c r="J95" s="33"/>
      <c r="L95" s="33"/>
      <c r="O95" s="150"/>
      <c r="P95" s="7"/>
    </row>
    <row r="96">
      <c r="F96" s="2"/>
      <c r="G96" s="116"/>
      <c r="H96" s="33"/>
      <c r="I96" s="33"/>
      <c r="J96" s="33"/>
      <c r="L96" s="33"/>
      <c r="O96" s="150"/>
      <c r="P96" s="7"/>
    </row>
    <row r="97">
      <c r="F97" s="2"/>
      <c r="G97" s="116"/>
      <c r="H97" s="33"/>
      <c r="I97" s="33"/>
      <c r="J97" s="33"/>
      <c r="L97" s="33"/>
      <c r="O97" s="150"/>
      <c r="P97" s="7"/>
    </row>
    <row r="98">
      <c r="F98" s="2"/>
      <c r="G98" s="116"/>
      <c r="H98" s="33"/>
      <c r="I98" s="33"/>
      <c r="J98" s="33"/>
      <c r="L98" s="33"/>
      <c r="O98" s="150"/>
      <c r="P98" s="7"/>
    </row>
    <row r="99">
      <c r="F99" s="2"/>
      <c r="G99" s="116"/>
      <c r="H99" s="33"/>
      <c r="I99" s="33"/>
      <c r="J99" s="33"/>
      <c r="L99" s="33"/>
      <c r="O99" s="150"/>
      <c r="P99" s="7"/>
    </row>
    <row r="100">
      <c r="F100" s="2"/>
      <c r="G100" s="116"/>
      <c r="H100" s="33"/>
      <c r="I100" s="33"/>
      <c r="J100" s="33"/>
      <c r="L100" s="33"/>
      <c r="O100" s="150"/>
      <c r="P100" s="7"/>
    </row>
    <row r="101">
      <c r="F101" s="2"/>
      <c r="G101" s="116"/>
      <c r="H101" s="33"/>
      <c r="I101" s="33"/>
      <c r="J101" s="33"/>
      <c r="L101" s="33"/>
      <c r="O101" s="150"/>
      <c r="P101" s="7"/>
    </row>
    <row r="102">
      <c r="F102" s="2"/>
      <c r="G102" s="116"/>
      <c r="H102" s="33"/>
      <c r="I102" s="33"/>
      <c r="J102" s="33"/>
      <c r="L102" s="33"/>
      <c r="O102" s="150"/>
      <c r="P102" s="7"/>
    </row>
    <row r="103">
      <c r="F103" s="2"/>
      <c r="G103" s="116"/>
      <c r="H103" s="33"/>
      <c r="I103" s="33"/>
      <c r="J103" s="33"/>
      <c r="L103" s="33"/>
      <c r="O103" s="150"/>
      <c r="P103" s="7"/>
    </row>
    <row r="104">
      <c r="F104" s="2"/>
      <c r="G104" s="116"/>
      <c r="H104" s="33"/>
      <c r="I104" s="33"/>
      <c r="J104" s="33"/>
      <c r="L104" s="33"/>
      <c r="O104" s="150"/>
      <c r="P104" s="7"/>
    </row>
    <row r="105">
      <c r="F105" s="2"/>
      <c r="G105" s="116"/>
      <c r="H105" s="33"/>
      <c r="I105" s="33"/>
      <c r="J105" s="33"/>
      <c r="L105" s="33"/>
      <c r="O105" s="150"/>
      <c r="P105" s="7"/>
    </row>
    <row r="106">
      <c r="F106" s="2"/>
      <c r="G106" s="116"/>
      <c r="H106" s="33"/>
      <c r="I106" s="33"/>
      <c r="J106" s="33"/>
      <c r="L106" s="33"/>
      <c r="O106" s="150"/>
      <c r="P106" s="7"/>
    </row>
    <row r="107">
      <c r="F107" s="2"/>
      <c r="G107" s="116"/>
      <c r="H107" s="33"/>
      <c r="I107" s="33"/>
      <c r="J107" s="33"/>
      <c r="L107" s="33"/>
      <c r="O107" s="150"/>
      <c r="P107" s="7"/>
    </row>
    <row r="108">
      <c r="F108" s="2"/>
      <c r="G108" s="116"/>
      <c r="H108" s="33"/>
      <c r="I108" s="33"/>
      <c r="J108" s="33"/>
      <c r="L108" s="33"/>
      <c r="O108" s="150"/>
      <c r="P108" s="7"/>
    </row>
    <row r="109">
      <c r="F109" s="2"/>
      <c r="G109" s="116"/>
      <c r="H109" s="33"/>
      <c r="I109" s="33"/>
      <c r="J109" s="33"/>
      <c r="L109" s="33"/>
      <c r="O109" s="150"/>
      <c r="P109" s="7"/>
    </row>
    <row r="110">
      <c r="F110" s="2"/>
      <c r="G110" s="116"/>
      <c r="H110" s="33"/>
      <c r="I110" s="33"/>
      <c r="J110" s="33"/>
      <c r="L110" s="33"/>
      <c r="O110" s="150"/>
      <c r="P110" s="7"/>
    </row>
    <row r="111">
      <c r="F111" s="2"/>
      <c r="G111" s="116"/>
      <c r="H111" s="33"/>
      <c r="I111" s="33"/>
      <c r="J111" s="33"/>
      <c r="L111" s="33"/>
      <c r="O111" s="150"/>
      <c r="P111" s="7"/>
    </row>
    <row r="112">
      <c r="F112" s="2"/>
      <c r="G112" s="116"/>
      <c r="H112" s="33"/>
      <c r="I112" s="33"/>
      <c r="J112" s="33"/>
      <c r="L112" s="33"/>
      <c r="O112" s="150"/>
      <c r="P112" s="7"/>
    </row>
    <row r="113">
      <c r="F113" s="2"/>
      <c r="G113" s="116"/>
      <c r="H113" s="33"/>
      <c r="I113" s="33"/>
      <c r="J113" s="33"/>
      <c r="L113" s="33"/>
      <c r="O113" s="150"/>
      <c r="P113" s="7"/>
    </row>
    <row r="114">
      <c r="F114" s="2"/>
      <c r="G114" s="116"/>
      <c r="H114" s="33"/>
      <c r="I114" s="33"/>
      <c r="J114" s="33"/>
      <c r="L114" s="33"/>
      <c r="O114" s="150"/>
      <c r="P114" s="7"/>
    </row>
    <row r="115">
      <c r="F115" s="2"/>
      <c r="G115" s="116"/>
      <c r="H115" s="33"/>
      <c r="I115" s="33"/>
      <c r="J115" s="33"/>
      <c r="L115" s="33"/>
      <c r="O115" s="150"/>
      <c r="P115" s="7"/>
    </row>
    <row r="116">
      <c r="F116" s="2"/>
      <c r="G116" s="116"/>
      <c r="H116" s="33"/>
      <c r="I116" s="33"/>
      <c r="J116" s="33"/>
      <c r="L116" s="33"/>
      <c r="O116" s="150"/>
      <c r="P116" s="7"/>
    </row>
    <row r="117">
      <c r="F117" s="2"/>
      <c r="G117" s="116"/>
      <c r="H117" s="33"/>
      <c r="I117" s="33"/>
      <c r="J117" s="33"/>
      <c r="L117" s="33"/>
      <c r="O117" s="150"/>
      <c r="P117" s="7"/>
    </row>
    <row r="118">
      <c r="F118" s="2"/>
      <c r="G118" s="116"/>
      <c r="H118" s="33"/>
      <c r="I118" s="33"/>
      <c r="J118" s="33"/>
      <c r="L118" s="33"/>
      <c r="O118" s="150"/>
      <c r="P118" s="7"/>
    </row>
    <row r="119">
      <c r="F119" s="2"/>
      <c r="G119" s="116"/>
      <c r="H119" s="33"/>
      <c r="I119" s="33"/>
      <c r="J119" s="33"/>
      <c r="L119" s="33"/>
      <c r="O119" s="150"/>
      <c r="P119" s="7"/>
    </row>
    <row r="120">
      <c r="F120" s="2"/>
      <c r="G120" s="116"/>
      <c r="H120" s="33"/>
      <c r="I120" s="33"/>
      <c r="J120" s="33"/>
      <c r="L120" s="33"/>
      <c r="O120" s="150"/>
      <c r="P120" s="7"/>
    </row>
    <row r="121">
      <c r="F121" s="2"/>
      <c r="G121" s="116"/>
      <c r="H121" s="33"/>
      <c r="I121" s="33"/>
      <c r="J121" s="33"/>
      <c r="L121" s="33"/>
      <c r="O121" s="150"/>
      <c r="P121" s="7"/>
    </row>
    <row r="122">
      <c r="F122" s="2"/>
      <c r="G122" s="116"/>
      <c r="H122" s="33"/>
      <c r="I122" s="33"/>
      <c r="J122" s="33"/>
      <c r="L122" s="33"/>
      <c r="O122" s="150"/>
      <c r="P122" s="7"/>
    </row>
    <row r="123">
      <c r="F123" s="2"/>
      <c r="G123" s="116"/>
      <c r="H123" s="33"/>
      <c r="I123" s="33"/>
      <c r="J123" s="33"/>
      <c r="L123" s="33"/>
      <c r="O123" s="150"/>
      <c r="P123" s="7"/>
    </row>
    <row r="124">
      <c r="F124" s="2"/>
      <c r="G124" s="116"/>
      <c r="H124" s="33"/>
      <c r="I124" s="33"/>
      <c r="J124" s="33"/>
      <c r="L124" s="33"/>
      <c r="O124" s="150"/>
      <c r="P124" s="7"/>
    </row>
    <row r="125">
      <c r="F125" s="2"/>
      <c r="G125" s="116"/>
      <c r="H125" s="33"/>
      <c r="I125" s="33"/>
      <c r="J125" s="33"/>
      <c r="L125" s="33"/>
      <c r="O125" s="150"/>
      <c r="P125" s="7"/>
    </row>
    <row r="126">
      <c r="F126" s="2"/>
      <c r="G126" s="116"/>
      <c r="H126" s="33"/>
      <c r="I126" s="33"/>
      <c r="J126" s="33"/>
      <c r="L126" s="33"/>
      <c r="O126" s="150"/>
      <c r="P126" s="7"/>
    </row>
    <row r="127">
      <c r="F127" s="2"/>
      <c r="G127" s="116"/>
      <c r="H127" s="33"/>
      <c r="I127" s="33"/>
      <c r="J127" s="33"/>
      <c r="L127" s="33"/>
      <c r="O127" s="150"/>
      <c r="P127" s="7"/>
    </row>
    <row r="128">
      <c r="F128" s="2"/>
      <c r="G128" s="116"/>
      <c r="H128" s="33"/>
      <c r="I128" s="33"/>
      <c r="J128" s="33"/>
      <c r="L128" s="33"/>
      <c r="O128" s="150"/>
      <c r="P128" s="7"/>
    </row>
    <row r="129">
      <c r="F129" s="2"/>
      <c r="G129" s="116"/>
      <c r="H129" s="33"/>
      <c r="I129" s="33"/>
      <c r="J129" s="33"/>
      <c r="L129" s="33"/>
      <c r="O129" s="150"/>
      <c r="P129" s="7"/>
    </row>
    <row r="130">
      <c r="F130" s="2"/>
      <c r="G130" s="116"/>
      <c r="H130" s="33"/>
      <c r="I130" s="33"/>
      <c r="J130" s="33"/>
      <c r="L130" s="33"/>
      <c r="O130" s="150"/>
      <c r="P130" s="7"/>
    </row>
    <row r="131">
      <c r="F131" s="2"/>
      <c r="G131" s="116"/>
      <c r="H131" s="33"/>
      <c r="I131" s="33"/>
      <c r="J131" s="33"/>
      <c r="L131" s="33"/>
      <c r="O131" s="150"/>
      <c r="P131" s="7"/>
    </row>
    <row r="132">
      <c r="F132" s="2"/>
      <c r="G132" s="116"/>
      <c r="H132" s="33"/>
      <c r="I132" s="33"/>
      <c r="J132" s="33"/>
      <c r="L132" s="33"/>
      <c r="O132" s="150"/>
      <c r="P132" s="7"/>
    </row>
    <row r="133">
      <c r="F133" s="2"/>
      <c r="G133" s="116"/>
      <c r="H133" s="33"/>
      <c r="I133" s="33"/>
      <c r="J133" s="33"/>
      <c r="L133" s="33"/>
      <c r="O133" s="150"/>
      <c r="P133" s="7"/>
    </row>
    <row r="134">
      <c r="F134" s="2"/>
      <c r="G134" s="116"/>
      <c r="H134" s="33"/>
      <c r="I134" s="33"/>
      <c r="J134" s="33"/>
      <c r="L134" s="33"/>
      <c r="O134" s="150"/>
      <c r="P134" s="7"/>
    </row>
    <row r="135">
      <c r="F135" s="2"/>
      <c r="G135" s="116"/>
      <c r="H135" s="33"/>
      <c r="I135" s="33"/>
      <c r="J135" s="33"/>
      <c r="L135" s="33"/>
      <c r="O135" s="150"/>
      <c r="P135" s="7"/>
    </row>
    <row r="136">
      <c r="F136" s="2"/>
      <c r="G136" s="116"/>
      <c r="H136" s="33"/>
      <c r="I136" s="33"/>
      <c r="J136" s="33"/>
      <c r="L136" s="33"/>
      <c r="O136" s="150"/>
      <c r="P136" s="7"/>
    </row>
    <row r="137">
      <c r="F137" s="2"/>
      <c r="G137" s="116"/>
      <c r="H137" s="33"/>
      <c r="I137" s="33"/>
      <c r="J137" s="33"/>
      <c r="L137" s="33"/>
      <c r="O137" s="150"/>
      <c r="P137" s="7"/>
    </row>
    <row r="138">
      <c r="F138" s="2"/>
      <c r="G138" s="116"/>
      <c r="H138" s="33"/>
      <c r="I138" s="33"/>
      <c r="J138" s="33"/>
      <c r="L138" s="33"/>
      <c r="O138" s="150"/>
      <c r="P138" s="7"/>
    </row>
    <row r="139">
      <c r="F139" s="2"/>
      <c r="G139" s="116"/>
      <c r="H139" s="33"/>
      <c r="I139" s="33"/>
      <c r="J139" s="33"/>
      <c r="L139" s="33"/>
      <c r="O139" s="150"/>
      <c r="P139" s="7"/>
    </row>
    <row r="140">
      <c r="F140" s="2"/>
      <c r="G140" s="116"/>
      <c r="H140" s="33"/>
      <c r="I140" s="33"/>
      <c r="J140" s="33"/>
      <c r="L140" s="33"/>
      <c r="O140" s="150"/>
      <c r="P140" s="7"/>
    </row>
    <row r="141">
      <c r="F141" s="2"/>
      <c r="G141" s="116"/>
      <c r="H141" s="33"/>
      <c r="I141" s="33"/>
      <c r="J141" s="33"/>
      <c r="L141" s="33"/>
      <c r="O141" s="150"/>
      <c r="P141" s="7"/>
    </row>
    <row r="142">
      <c r="F142" s="2"/>
      <c r="G142" s="116"/>
      <c r="H142" s="33"/>
      <c r="I142" s="33"/>
      <c r="J142" s="33"/>
      <c r="L142" s="33"/>
      <c r="O142" s="150"/>
      <c r="P142" s="7"/>
    </row>
    <row r="143">
      <c r="F143" s="2"/>
      <c r="G143" s="116"/>
      <c r="H143" s="33"/>
      <c r="I143" s="33"/>
      <c r="J143" s="33"/>
      <c r="L143" s="33"/>
      <c r="O143" s="150"/>
      <c r="P143" s="7"/>
    </row>
    <row r="144">
      <c r="F144" s="2"/>
      <c r="G144" s="116"/>
      <c r="H144" s="33"/>
      <c r="I144" s="33"/>
      <c r="J144" s="33"/>
      <c r="L144" s="33"/>
      <c r="O144" s="150"/>
      <c r="P144" s="7"/>
    </row>
    <row r="145">
      <c r="F145" s="2"/>
      <c r="G145" s="116"/>
      <c r="H145" s="33"/>
      <c r="I145" s="33"/>
      <c r="J145" s="33"/>
      <c r="L145" s="33"/>
      <c r="O145" s="150"/>
      <c r="P145" s="7"/>
    </row>
    <row r="146">
      <c r="F146" s="2"/>
      <c r="G146" s="116"/>
      <c r="H146" s="33"/>
      <c r="I146" s="33"/>
      <c r="J146" s="33"/>
      <c r="L146" s="33"/>
      <c r="O146" s="150"/>
      <c r="P146" s="7"/>
    </row>
    <row r="147">
      <c r="F147" s="2"/>
      <c r="G147" s="116"/>
      <c r="H147" s="33"/>
      <c r="I147" s="33"/>
      <c r="J147" s="33"/>
      <c r="L147" s="33"/>
      <c r="O147" s="150"/>
      <c r="P147" s="7"/>
    </row>
    <row r="148">
      <c r="F148" s="2"/>
      <c r="G148" s="116"/>
      <c r="H148" s="33"/>
      <c r="I148" s="33"/>
      <c r="J148" s="33"/>
      <c r="L148" s="33"/>
      <c r="O148" s="150"/>
      <c r="P148" s="7"/>
    </row>
    <row r="149">
      <c r="F149" s="2"/>
      <c r="G149" s="116"/>
      <c r="H149" s="33"/>
      <c r="I149" s="33"/>
      <c r="J149" s="33"/>
      <c r="L149" s="33"/>
      <c r="O149" s="150"/>
      <c r="P149" s="7"/>
    </row>
    <row r="150">
      <c r="F150" s="2"/>
      <c r="G150" s="116"/>
      <c r="H150" s="33"/>
      <c r="I150" s="33"/>
      <c r="J150" s="33"/>
      <c r="L150" s="33"/>
      <c r="O150" s="150"/>
      <c r="P150" s="7"/>
    </row>
    <row r="151">
      <c r="F151" s="2"/>
      <c r="G151" s="116"/>
      <c r="H151" s="33"/>
      <c r="I151" s="33"/>
      <c r="J151" s="33"/>
      <c r="L151" s="33"/>
      <c r="O151" s="150"/>
      <c r="P151" s="7"/>
    </row>
    <row r="152">
      <c r="F152" s="2"/>
      <c r="G152" s="116"/>
      <c r="H152" s="33"/>
      <c r="I152" s="33"/>
      <c r="J152" s="33"/>
      <c r="L152" s="33"/>
      <c r="O152" s="150"/>
      <c r="P152" s="7"/>
    </row>
    <row r="153">
      <c r="F153" s="2"/>
      <c r="G153" s="116"/>
      <c r="H153" s="33"/>
      <c r="I153" s="33"/>
      <c r="J153" s="33"/>
      <c r="L153" s="33"/>
      <c r="O153" s="150"/>
      <c r="P153" s="7"/>
    </row>
    <row r="154">
      <c r="F154" s="2"/>
      <c r="G154" s="116"/>
      <c r="H154" s="33"/>
      <c r="I154" s="33"/>
      <c r="J154" s="33"/>
      <c r="L154" s="33"/>
      <c r="O154" s="150"/>
      <c r="P154" s="7"/>
    </row>
    <row r="155">
      <c r="F155" s="2"/>
      <c r="G155" s="116"/>
      <c r="H155" s="33"/>
      <c r="I155" s="33"/>
      <c r="J155" s="33"/>
      <c r="L155" s="33"/>
      <c r="O155" s="150"/>
      <c r="P155" s="7"/>
    </row>
    <row r="156">
      <c r="F156" s="2"/>
      <c r="G156" s="116"/>
      <c r="H156" s="33"/>
      <c r="I156" s="33"/>
      <c r="J156" s="33"/>
      <c r="L156" s="33"/>
      <c r="O156" s="150"/>
      <c r="P156" s="7"/>
    </row>
    <row r="157">
      <c r="F157" s="2"/>
      <c r="G157" s="116"/>
      <c r="H157" s="33"/>
      <c r="I157" s="33"/>
      <c r="J157" s="33"/>
      <c r="L157" s="33"/>
      <c r="O157" s="150"/>
      <c r="P157" s="7"/>
    </row>
    <row r="158">
      <c r="F158" s="2"/>
      <c r="G158" s="116"/>
      <c r="H158" s="33"/>
      <c r="I158" s="33"/>
      <c r="J158" s="33"/>
      <c r="L158" s="33"/>
      <c r="O158" s="150"/>
      <c r="P158" s="7"/>
    </row>
    <row r="159">
      <c r="F159" s="2"/>
      <c r="G159" s="116"/>
      <c r="H159" s="33"/>
      <c r="I159" s="33"/>
      <c r="J159" s="33"/>
      <c r="L159" s="33"/>
      <c r="O159" s="150"/>
      <c r="P159" s="7"/>
    </row>
    <row r="160">
      <c r="F160" s="2"/>
      <c r="G160" s="116"/>
      <c r="H160" s="33"/>
      <c r="I160" s="33"/>
      <c r="J160" s="33"/>
      <c r="L160" s="33"/>
      <c r="O160" s="150"/>
      <c r="P160" s="7"/>
    </row>
    <row r="161">
      <c r="F161" s="2"/>
      <c r="G161" s="116"/>
      <c r="H161" s="33"/>
      <c r="I161" s="33"/>
      <c r="J161" s="33"/>
      <c r="L161" s="33"/>
      <c r="O161" s="150"/>
      <c r="P161" s="7"/>
    </row>
    <row r="162">
      <c r="F162" s="2"/>
      <c r="G162" s="116"/>
      <c r="H162" s="33"/>
      <c r="I162" s="33"/>
      <c r="J162" s="33"/>
      <c r="L162" s="33"/>
      <c r="O162" s="150"/>
      <c r="P162" s="7"/>
    </row>
    <row r="163">
      <c r="F163" s="2"/>
      <c r="G163" s="116"/>
      <c r="H163" s="33"/>
      <c r="I163" s="33"/>
      <c r="J163" s="33"/>
      <c r="L163" s="33"/>
      <c r="O163" s="150"/>
      <c r="P163" s="7"/>
    </row>
    <row r="164">
      <c r="F164" s="2"/>
      <c r="G164" s="116"/>
      <c r="H164" s="33"/>
      <c r="I164" s="33"/>
      <c r="J164" s="33"/>
      <c r="L164" s="33"/>
      <c r="O164" s="150"/>
      <c r="P164" s="7"/>
    </row>
    <row r="165">
      <c r="F165" s="2"/>
      <c r="G165" s="116"/>
      <c r="H165" s="33"/>
      <c r="I165" s="33"/>
      <c r="J165" s="33"/>
      <c r="L165" s="33"/>
      <c r="O165" s="150"/>
      <c r="P165" s="7"/>
    </row>
    <row r="166">
      <c r="F166" s="2"/>
      <c r="G166" s="116"/>
      <c r="H166" s="33"/>
      <c r="I166" s="33"/>
      <c r="J166" s="33"/>
      <c r="L166" s="33"/>
      <c r="O166" s="150"/>
      <c r="P166" s="7"/>
    </row>
    <row r="167">
      <c r="F167" s="2"/>
      <c r="G167" s="116"/>
      <c r="H167" s="33"/>
      <c r="I167" s="33"/>
      <c r="J167" s="33"/>
      <c r="L167" s="33"/>
      <c r="O167" s="150"/>
      <c r="P167" s="7"/>
    </row>
    <row r="168">
      <c r="F168" s="2"/>
      <c r="G168" s="116"/>
      <c r="H168" s="33"/>
      <c r="I168" s="33"/>
      <c r="J168" s="33"/>
      <c r="L168" s="33"/>
      <c r="O168" s="150"/>
      <c r="P168" s="7"/>
    </row>
    <row r="169">
      <c r="F169" s="2"/>
      <c r="G169" s="116"/>
      <c r="H169" s="33"/>
      <c r="I169" s="33"/>
      <c r="J169" s="33"/>
      <c r="L169" s="33"/>
      <c r="O169" s="150"/>
      <c r="P169" s="7"/>
    </row>
    <row r="170">
      <c r="F170" s="2"/>
      <c r="G170" s="116"/>
      <c r="H170" s="33"/>
      <c r="I170" s="33"/>
      <c r="J170" s="33"/>
      <c r="L170" s="33"/>
      <c r="O170" s="150"/>
      <c r="P170" s="7"/>
    </row>
    <row r="171">
      <c r="F171" s="2"/>
      <c r="G171" s="116"/>
      <c r="H171" s="33"/>
      <c r="I171" s="33"/>
      <c r="J171" s="33"/>
      <c r="L171" s="33"/>
      <c r="O171" s="150"/>
      <c r="P171" s="7"/>
    </row>
    <row r="172">
      <c r="F172" s="2"/>
      <c r="G172" s="116"/>
      <c r="H172" s="33"/>
      <c r="I172" s="33"/>
      <c r="J172" s="33"/>
      <c r="L172" s="33"/>
      <c r="O172" s="150"/>
      <c r="P172" s="7"/>
    </row>
    <row r="173">
      <c r="F173" s="2"/>
      <c r="G173" s="116"/>
      <c r="H173" s="33"/>
      <c r="I173" s="33"/>
      <c r="J173" s="33"/>
      <c r="L173" s="33"/>
      <c r="O173" s="150"/>
      <c r="P173" s="7"/>
    </row>
    <row r="174">
      <c r="F174" s="2"/>
      <c r="G174" s="116"/>
      <c r="H174" s="33"/>
      <c r="I174" s="33"/>
      <c r="J174" s="33"/>
      <c r="L174" s="33"/>
      <c r="O174" s="150"/>
      <c r="P174" s="7"/>
    </row>
    <row r="175">
      <c r="F175" s="2"/>
      <c r="G175" s="116"/>
      <c r="H175" s="33"/>
      <c r="I175" s="33"/>
      <c r="J175" s="33"/>
      <c r="L175" s="33"/>
      <c r="O175" s="150"/>
      <c r="P175" s="7"/>
    </row>
    <row r="176">
      <c r="F176" s="2"/>
      <c r="G176" s="116"/>
      <c r="H176" s="33"/>
      <c r="I176" s="33"/>
      <c r="J176" s="33"/>
      <c r="L176" s="33"/>
      <c r="O176" s="150"/>
      <c r="P176" s="7"/>
    </row>
    <row r="177">
      <c r="F177" s="2"/>
      <c r="G177" s="116"/>
      <c r="H177" s="33"/>
      <c r="I177" s="33"/>
      <c r="J177" s="33"/>
      <c r="L177" s="33"/>
      <c r="O177" s="150"/>
      <c r="P177" s="7"/>
    </row>
    <row r="178">
      <c r="F178" s="2"/>
      <c r="G178" s="116"/>
      <c r="H178" s="33"/>
      <c r="I178" s="33"/>
      <c r="J178" s="33"/>
      <c r="L178" s="33"/>
      <c r="O178" s="150"/>
      <c r="P178" s="7"/>
    </row>
    <row r="179">
      <c r="F179" s="2"/>
      <c r="G179" s="116"/>
      <c r="H179" s="33"/>
      <c r="I179" s="33"/>
      <c r="J179" s="33"/>
      <c r="L179" s="33"/>
      <c r="O179" s="150"/>
      <c r="P179" s="7"/>
    </row>
    <row r="180">
      <c r="F180" s="2"/>
      <c r="G180" s="116"/>
      <c r="H180" s="33"/>
      <c r="I180" s="33"/>
      <c r="J180" s="33"/>
      <c r="L180" s="33"/>
      <c r="O180" s="150"/>
      <c r="P180" s="7"/>
    </row>
    <row r="181">
      <c r="F181" s="2"/>
      <c r="G181" s="116"/>
      <c r="H181" s="33"/>
      <c r="I181" s="33"/>
      <c r="J181" s="33"/>
      <c r="L181" s="33"/>
      <c r="O181" s="150"/>
      <c r="P181" s="7"/>
    </row>
    <row r="182">
      <c r="F182" s="2"/>
      <c r="G182" s="116"/>
      <c r="H182" s="33"/>
      <c r="I182" s="33"/>
      <c r="J182" s="33"/>
      <c r="L182" s="33"/>
      <c r="O182" s="150"/>
      <c r="P182" s="7"/>
    </row>
    <row r="183">
      <c r="F183" s="2"/>
      <c r="G183" s="116"/>
      <c r="H183" s="33"/>
      <c r="I183" s="33"/>
      <c r="J183" s="33"/>
      <c r="L183" s="33"/>
      <c r="O183" s="150"/>
      <c r="P183" s="7"/>
    </row>
    <row r="184">
      <c r="F184" s="2"/>
      <c r="G184" s="116"/>
      <c r="H184" s="33"/>
      <c r="I184" s="33"/>
      <c r="J184" s="33"/>
      <c r="L184" s="33"/>
      <c r="O184" s="150"/>
      <c r="P184" s="7"/>
    </row>
    <row r="185">
      <c r="F185" s="2"/>
      <c r="G185" s="116"/>
      <c r="H185" s="33"/>
      <c r="I185" s="33"/>
      <c r="J185" s="33"/>
      <c r="L185" s="33"/>
      <c r="O185" s="150"/>
      <c r="P185" s="7"/>
    </row>
    <row r="186">
      <c r="F186" s="2"/>
      <c r="G186" s="116"/>
      <c r="H186" s="33"/>
      <c r="I186" s="33"/>
      <c r="J186" s="33"/>
      <c r="L186" s="33"/>
      <c r="O186" s="150"/>
      <c r="P186" s="7"/>
    </row>
    <row r="187">
      <c r="F187" s="2"/>
      <c r="G187" s="116"/>
      <c r="H187" s="33"/>
      <c r="I187" s="33"/>
      <c r="J187" s="33"/>
      <c r="L187" s="33"/>
      <c r="O187" s="150"/>
      <c r="P187" s="7"/>
    </row>
    <row r="188">
      <c r="F188" s="2"/>
      <c r="G188" s="116"/>
      <c r="H188" s="33"/>
      <c r="I188" s="33"/>
      <c r="J188" s="33"/>
      <c r="L188" s="33"/>
      <c r="P188" s="7"/>
    </row>
    <row r="189">
      <c r="F189" s="2"/>
      <c r="G189" s="116"/>
      <c r="H189" s="33"/>
      <c r="I189" s="33"/>
      <c r="J189" s="33"/>
      <c r="L189" s="33"/>
      <c r="P189" s="7"/>
    </row>
    <row r="190">
      <c r="F190" s="2"/>
      <c r="G190" s="116"/>
      <c r="H190" s="33"/>
      <c r="I190" s="33"/>
      <c r="J190" s="33"/>
      <c r="L190" s="33"/>
      <c r="P190" s="7"/>
    </row>
    <row r="191">
      <c r="F191" s="2"/>
      <c r="G191" s="116"/>
      <c r="H191" s="33"/>
      <c r="I191" s="33"/>
      <c r="J191" s="33"/>
      <c r="L191" s="33"/>
      <c r="P191" s="7"/>
    </row>
    <row r="192">
      <c r="F192" s="2"/>
      <c r="G192" s="116"/>
      <c r="H192" s="33"/>
      <c r="I192" s="33"/>
      <c r="J192" s="33"/>
      <c r="L192" s="33"/>
      <c r="P192" s="7"/>
    </row>
    <row r="193">
      <c r="F193" s="2"/>
      <c r="G193" s="116"/>
      <c r="H193" s="33"/>
      <c r="I193" s="33"/>
      <c r="J193" s="33"/>
      <c r="L193" s="33"/>
      <c r="P193" s="7"/>
    </row>
    <row r="194">
      <c r="F194" s="2"/>
      <c r="G194" s="116"/>
      <c r="H194" s="33"/>
      <c r="I194" s="33"/>
      <c r="J194" s="33"/>
      <c r="L194" s="33"/>
      <c r="P194" s="7"/>
    </row>
    <row r="195">
      <c r="F195" s="2"/>
      <c r="G195" s="116"/>
      <c r="H195" s="33"/>
      <c r="I195" s="33"/>
      <c r="J195" s="33"/>
      <c r="L195" s="33"/>
      <c r="P195" s="7"/>
    </row>
    <row r="196">
      <c r="F196" s="2"/>
      <c r="G196" s="116"/>
      <c r="H196" s="33"/>
      <c r="I196" s="33"/>
      <c r="J196" s="33"/>
      <c r="L196" s="33"/>
      <c r="P196" s="7"/>
    </row>
    <row r="197">
      <c r="F197" s="2"/>
      <c r="G197" s="116"/>
      <c r="H197" s="33"/>
      <c r="I197" s="33"/>
      <c r="J197" s="33"/>
      <c r="L197" s="33"/>
      <c r="P197" s="7"/>
    </row>
    <row r="198">
      <c r="F198" s="2"/>
      <c r="G198" s="116"/>
      <c r="H198" s="33"/>
      <c r="I198" s="33"/>
      <c r="J198" s="33"/>
      <c r="L198" s="33"/>
      <c r="P198" s="7"/>
    </row>
    <row r="199">
      <c r="F199" s="2"/>
      <c r="G199" s="116"/>
      <c r="H199" s="33"/>
      <c r="I199" s="33"/>
      <c r="J199" s="33"/>
      <c r="L199" s="33"/>
      <c r="P199" s="7"/>
    </row>
    <row r="200">
      <c r="F200" s="2"/>
      <c r="G200" s="116"/>
      <c r="H200" s="33"/>
      <c r="I200" s="33"/>
      <c r="J200" s="33"/>
      <c r="L200" s="33"/>
      <c r="P200" s="7"/>
    </row>
    <row r="201">
      <c r="F201" s="2"/>
      <c r="G201" s="116"/>
      <c r="H201" s="33"/>
      <c r="I201" s="33"/>
      <c r="J201" s="33"/>
      <c r="L201" s="33"/>
      <c r="P201" s="7"/>
    </row>
    <row r="202">
      <c r="F202" s="2"/>
      <c r="G202" s="116"/>
      <c r="H202" s="33"/>
      <c r="I202" s="33"/>
      <c r="J202" s="33"/>
      <c r="L202" s="33"/>
      <c r="P202" s="7"/>
    </row>
    <row r="203">
      <c r="F203" s="2"/>
      <c r="G203" s="116"/>
      <c r="H203" s="33"/>
      <c r="I203" s="33"/>
      <c r="J203" s="33"/>
      <c r="L203" s="33"/>
      <c r="P203" s="7"/>
    </row>
    <row r="204">
      <c r="F204" s="2"/>
      <c r="G204" s="116"/>
      <c r="H204" s="33"/>
      <c r="I204" s="33"/>
      <c r="J204" s="33"/>
      <c r="L204" s="33"/>
      <c r="P204" s="7"/>
    </row>
    <row r="205">
      <c r="F205" s="2"/>
      <c r="G205" s="116"/>
      <c r="H205" s="33"/>
      <c r="I205" s="33"/>
      <c r="J205" s="33"/>
      <c r="L205" s="33"/>
      <c r="P205" s="7"/>
    </row>
    <row r="206">
      <c r="F206" s="2"/>
      <c r="G206" s="116"/>
      <c r="H206" s="33"/>
      <c r="I206" s="33"/>
      <c r="J206" s="33"/>
      <c r="L206" s="33"/>
      <c r="P206" s="7"/>
    </row>
    <row r="207">
      <c r="F207" s="2"/>
      <c r="G207" s="116"/>
      <c r="H207" s="33"/>
      <c r="I207" s="33"/>
      <c r="J207" s="33"/>
      <c r="L207" s="33"/>
      <c r="P207" s="7"/>
    </row>
    <row r="208">
      <c r="F208" s="2"/>
      <c r="G208" s="116"/>
      <c r="H208" s="33"/>
      <c r="I208" s="33"/>
      <c r="J208" s="33"/>
      <c r="L208" s="33"/>
      <c r="P208" s="7"/>
    </row>
    <row r="209">
      <c r="F209" s="2"/>
      <c r="G209" s="116"/>
      <c r="H209" s="33"/>
      <c r="I209" s="33"/>
      <c r="J209" s="33"/>
      <c r="L209" s="33"/>
      <c r="P209" s="7"/>
    </row>
    <row r="210">
      <c r="F210" s="2"/>
      <c r="G210" s="116"/>
      <c r="H210" s="33"/>
      <c r="I210" s="33"/>
      <c r="J210" s="33"/>
      <c r="L210" s="33"/>
      <c r="P210" s="7"/>
    </row>
    <row r="211">
      <c r="F211" s="2"/>
      <c r="G211" s="116"/>
      <c r="H211" s="33"/>
      <c r="I211" s="33"/>
      <c r="J211" s="33"/>
      <c r="L211" s="33"/>
      <c r="P211" s="7"/>
    </row>
    <row r="212">
      <c r="F212" s="2"/>
      <c r="G212" s="116"/>
      <c r="H212" s="33"/>
      <c r="I212" s="33"/>
      <c r="J212" s="33"/>
      <c r="L212" s="33"/>
      <c r="P212" s="7"/>
    </row>
    <row r="213">
      <c r="F213" s="2"/>
      <c r="G213" s="116"/>
      <c r="H213" s="33"/>
      <c r="I213" s="33"/>
      <c r="J213" s="33"/>
      <c r="L213" s="33"/>
      <c r="P213" s="7"/>
    </row>
    <row r="214">
      <c r="F214" s="2"/>
      <c r="G214" s="116"/>
      <c r="H214" s="33"/>
      <c r="I214" s="33"/>
      <c r="J214" s="33"/>
      <c r="L214" s="33"/>
      <c r="P214" s="7"/>
    </row>
    <row r="215">
      <c r="F215" s="2"/>
      <c r="G215" s="116"/>
      <c r="H215" s="33"/>
      <c r="I215" s="33"/>
      <c r="J215" s="33"/>
      <c r="L215" s="33"/>
      <c r="P215" s="7"/>
    </row>
    <row r="216">
      <c r="F216" s="2"/>
      <c r="G216" s="116"/>
      <c r="H216" s="33"/>
      <c r="I216" s="33"/>
      <c r="J216" s="33"/>
      <c r="L216" s="33"/>
      <c r="P216" s="7"/>
    </row>
    <row r="217">
      <c r="F217" s="2"/>
      <c r="G217" s="116"/>
      <c r="H217" s="33"/>
      <c r="I217" s="33"/>
      <c r="J217" s="33"/>
      <c r="L217" s="33"/>
      <c r="P217" s="7"/>
    </row>
    <row r="218">
      <c r="F218" s="2"/>
      <c r="G218" s="116"/>
      <c r="H218" s="33"/>
      <c r="I218" s="33"/>
      <c r="J218" s="33"/>
      <c r="L218" s="33"/>
      <c r="P218" s="7"/>
    </row>
    <row r="219">
      <c r="F219" s="2"/>
      <c r="G219" s="116"/>
      <c r="H219" s="33"/>
      <c r="I219" s="33"/>
      <c r="J219" s="33"/>
      <c r="L219" s="33"/>
      <c r="P219" s="7"/>
    </row>
    <row r="220">
      <c r="F220" s="2"/>
      <c r="G220" s="116"/>
      <c r="H220" s="33"/>
      <c r="I220" s="33"/>
      <c r="J220" s="33"/>
      <c r="L220" s="33"/>
      <c r="P220" s="7"/>
    </row>
    <row r="221">
      <c r="F221" s="2"/>
      <c r="G221" s="116"/>
      <c r="H221" s="33"/>
      <c r="I221" s="33"/>
      <c r="J221" s="33"/>
      <c r="L221" s="33"/>
      <c r="P221" s="7"/>
    </row>
    <row r="222">
      <c r="F222" s="2"/>
      <c r="G222" s="116"/>
      <c r="H222" s="33"/>
      <c r="I222" s="33"/>
      <c r="J222" s="33"/>
      <c r="L222" s="33"/>
      <c r="P222" s="7"/>
    </row>
    <row r="223">
      <c r="F223" s="2"/>
      <c r="G223" s="116"/>
      <c r="H223" s="33"/>
      <c r="I223" s="33"/>
      <c r="J223" s="33"/>
      <c r="L223" s="33"/>
      <c r="P223" s="7"/>
    </row>
    <row r="224">
      <c r="F224" s="2"/>
      <c r="G224" s="116"/>
      <c r="H224" s="33"/>
      <c r="I224" s="33"/>
      <c r="J224" s="33"/>
      <c r="L224" s="33"/>
      <c r="P224" s="7"/>
    </row>
    <row r="225">
      <c r="F225" s="2"/>
      <c r="G225" s="116"/>
      <c r="H225" s="33"/>
      <c r="I225" s="33"/>
      <c r="J225" s="33"/>
      <c r="L225" s="33"/>
      <c r="P225" s="7"/>
    </row>
    <row r="226">
      <c r="F226" s="2"/>
      <c r="G226" s="116"/>
      <c r="H226" s="33"/>
      <c r="I226" s="33"/>
      <c r="J226" s="33"/>
      <c r="L226" s="33"/>
      <c r="P226" s="7"/>
    </row>
    <row r="227">
      <c r="F227" s="2"/>
      <c r="G227" s="116"/>
      <c r="H227" s="33"/>
      <c r="I227" s="33"/>
      <c r="J227" s="33"/>
      <c r="L227" s="33"/>
      <c r="P227" s="7"/>
    </row>
    <row r="228">
      <c r="F228" s="2"/>
      <c r="G228" s="116"/>
      <c r="H228" s="33"/>
      <c r="I228" s="33"/>
      <c r="J228" s="33"/>
      <c r="L228" s="33"/>
      <c r="P228" s="7"/>
    </row>
    <row r="229">
      <c r="F229" s="2"/>
      <c r="G229" s="116"/>
      <c r="H229" s="33"/>
      <c r="I229" s="33"/>
      <c r="J229" s="33"/>
      <c r="L229" s="33"/>
      <c r="P229" s="7"/>
    </row>
    <row r="230">
      <c r="F230" s="2"/>
      <c r="G230" s="116"/>
      <c r="H230" s="33"/>
      <c r="I230" s="33"/>
      <c r="J230" s="33"/>
      <c r="L230" s="33"/>
      <c r="P230" s="7"/>
    </row>
    <row r="231">
      <c r="F231" s="2"/>
      <c r="G231" s="116"/>
      <c r="H231" s="33"/>
      <c r="I231" s="33"/>
      <c r="J231" s="33"/>
      <c r="L231" s="33"/>
      <c r="P231" s="7"/>
    </row>
    <row r="232">
      <c r="F232" s="2"/>
      <c r="G232" s="116"/>
      <c r="H232" s="33"/>
      <c r="I232" s="33"/>
      <c r="J232" s="33"/>
      <c r="L232" s="33"/>
      <c r="P232" s="7"/>
    </row>
    <row r="233">
      <c r="F233" s="2"/>
      <c r="G233" s="116"/>
      <c r="H233" s="33"/>
      <c r="I233" s="33"/>
      <c r="J233" s="33"/>
      <c r="L233" s="33"/>
      <c r="P233" s="7"/>
    </row>
    <row r="234">
      <c r="F234" s="2"/>
      <c r="G234" s="116"/>
      <c r="H234" s="33"/>
      <c r="I234" s="33"/>
      <c r="J234" s="33"/>
      <c r="L234" s="33"/>
      <c r="P234" s="7"/>
    </row>
    <row r="235">
      <c r="F235" s="2"/>
      <c r="G235" s="116"/>
      <c r="H235" s="33"/>
      <c r="I235" s="33"/>
      <c r="J235" s="33"/>
      <c r="L235" s="33"/>
      <c r="P235" s="7"/>
    </row>
    <row r="236">
      <c r="F236" s="2"/>
      <c r="G236" s="116"/>
      <c r="H236" s="33"/>
      <c r="I236" s="33"/>
      <c r="J236" s="33"/>
      <c r="L236" s="33"/>
      <c r="P236" s="7"/>
    </row>
    <row r="237">
      <c r="F237" s="2"/>
      <c r="G237" s="116"/>
      <c r="H237" s="33"/>
      <c r="I237" s="33"/>
      <c r="J237" s="33"/>
      <c r="L237" s="33"/>
      <c r="P237" s="7"/>
    </row>
    <row r="238">
      <c r="F238" s="2"/>
      <c r="G238" s="116"/>
      <c r="H238" s="33"/>
      <c r="I238" s="33"/>
      <c r="J238" s="33"/>
      <c r="L238" s="33"/>
      <c r="P238" s="7"/>
    </row>
    <row r="239">
      <c r="F239" s="2"/>
      <c r="G239" s="116"/>
      <c r="H239" s="33"/>
      <c r="I239" s="33"/>
      <c r="J239" s="33"/>
      <c r="L239" s="33"/>
      <c r="P239" s="7"/>
    </row>
    <row r="240">
      <c r="F240" s="2"/>
      <c r="G240" s="116"/>
      <c r="H240" s="33"/>
      <c r="I240" s="33"/>
      <c r="J240" s="33"/>
      <c r="L240" s="33"/>
      <c r="P240" s="7"/>
    </row>
    <row r="241">
      <c r="F241" s="2"/>
      <c r="G241" s="116"/>
      <c r="H241" s="33"/>
      <c r="I241" s="33"/>
      <c r="J241" s="33"/>
      <c r="L241" s="33"/>
      <c r="P241" s="7"/>
    </row>
    <row r="242">
      <c r="F242" s="2"/>
      <c r="G242" s="116"/>
      <c r="H242" s="33"/>
      <c r="I242" s="33"/>
      <c r="J242" s="33"/>
      <c r="L242" s="33"/>
      <c r="P242" s="7"/>
    </row>
    <row r="243">
      <c r="F243" s="2"/>
      <c r="G243" s="116"/>
      <c r="H243" s="33"/>
      <c r="I243" s="33"/>
      <c r="J243" s="33"/>
      <c r="L243" s="33"/>
      <c r="P243" s="7"/>
    </row>
    <row r="244">
      <c r="F244" s="2"/>
      <c r="G244" s="116"/>
      <c r="H244" s="33"/>
      <c r="I244" s="33"/>
      <c r="J244" s="33"/>
      <c r="L244" s="33"/>
      <c r="P244" s="7"/>
    </row>
    <row r="245">
      <c r="F245" s="2"/>
      <c r="G245" s="116"/>
      <c r="H245" s="33"/>
      <c r="I245" s="33"/>
      <c r="J245" s="33"/>
      <c r="L245" s="33"/>
      <c r="P245" s="7"/>
    </row>
    <row r="246">
      <c r="F246" s="2"/>
      <c r="G246" s="116"/>
      <c r="H246" s="33"/>
      <c r="I246" s="33"/>
      <c r="J246" s="33"/>
      <c r="L246" s="33"/>
      <c r="P246" s="7"/>
    </row>
    <row r="247">
      <c r="F247" s="2"/>
      <c r="G247" s="116"/>
      <c r="H247" s="33"/>
      <c r="I247" s="33"/>
      <c r="J247" s="33"/>
      <c r="L247" s="33"/>
      <c r="P247" s="7"/>
    </row>
    <row r="248">
      <c r="F248" s="2"/>
      <c r="G248" s="116"/>
      <c r="H248" s="33"/>
      <c r="I248" s="33"/>
      <c r="J248" s="33"/>
      <c r="L248" s="33"/>
      <c r="P248" s="7"/>
    </row>
    <row r="249">
      <c r="F249" s="2"/>
      <c r="G249" s="116"/>
      <c r="H249" s="33"/>
      <c r="I249" s="33"/>
      <c r="J249" s="33"/>
      <c r="L249" s="33"/>
      <c r="P249" s="7"/>
    </row>
    <row r="250">
      <c r="F250" s="2"/>
      <c r="G250" s="116"/>
      <c r="H250" s="33"/>
      <c r="I250" s="33"/>
      <c r="J250" s="33"/>
      <c r="L250" s="33"/>
      <c r="P250" s="7"/>
    </row>
    <row r="251">
      <c r="F251" s="2"/>
      <c r="G251" s="116"/>
      <c r="H251" s="33"/>
      <c r="I251" s="33"/>
      <c r="J251" s="33"/>
      <c r="L251" s="33"/>
      <c r="P251" s="7"/>
    </row>
    <row r="252">
      <c r="F252" s="2"/>
      <c r="G252" s="116"/>
      <c r="H252" s="33"/>
      <c r="I252" s="33"/>
      <c r="J252" s="33"/>
      <c r="L252" s="33"/>
      <c r="P252" s="7"/>
    </row>
    <row r="253">
      <c r="F253" s="2"/>
      <c r="G253" s="116"/>
      <c r="H253" s="33"/>
      <c r="I253" s="33"/>
      <c r="J253" s="33"/>
      <c r="L253" s="33"/>
      <c r="P253" s="7"/>
    </row>
    <row r="254">
      <c r="F254" s="2"/>
      <c r="G254" s="116"/>
      <c r="H254" s="33"/>
      <c r="I254" s="33"/>
      <c r="J254" s="33"/>
      <c r="L254" s="33"/>
      <c r="P254" s="7"/>
    </row>
    <row r="255">
      <c r="F255" s="2"/>
      <c r="G255" s="116"/>
      <c r="H255" s="33"/>
      <c r="I255" s="33"/>
      <c r="J255" s="33"/>
      <c r="L255" s="33"/>
      <c r="P255" s="7"/>
    </row>
    <row r="256">
      <c r="F256" s="2"/>
      <c r="G256" s="116"/>
      <c r="H256" s="33"/>
      <c r="I256" s="33"/>
      <c r="J256" s="33"/>
      <c r="L256" s="33"/>
      <c r="P256" s="7"/>
    </row>
    <row r="257">
      <c r="F257" s="2"/>
      <c r="G257" s="116"/>
      <c r="H257" s="33"/>
      <c r="I257" s="33"/>
      <c r="J257" s="33"/>
      <c r="L257" s="33"/>
      <c r="P257" s="7"/>
    </row>
    <row r="258">
      <c r="F258" s="2"/>
      <c r="G258" s="116"/>
      <c r="H258" s="33"/>
      <c r="I258" s="33"/>
      <c r="J258" s="33"/>
      <c r="L258" s="33"/>
      <c r="P258" s="7"/>
    </row>
    <row r="259">
      <c r="F259" s="2"/>
      <c r="G259" s="116"/>
      <c r="H259" s="33"/>
      <c r="I259" s="33"/>
      <c r="J259" s="33"/>
      <c r="L259" s="33"/>
      <c r="P259" s="7"/>
    </row>
    <row r="260">
      <c r="F260" s="2"/>
      <c r="G260" s="116"/>
      <c r="H260" s="33"/>
      <c r="I260" s="33"/>
      <c r="J260" s="33"/>
      <c r="L260" s="33"/>
      <c r="P260" s="7"/>
    </row>
    <row r="261">
      <c r="F261" s="2"/>
      <c r="G261" s="116"/>
      <c r="H261" s="33"/>
      <c r="I261" s="33"/>
      <c r="J261" s="33"/>
      <c r="L261" s="33"/>
      <c r="P261" s="7"/>
    </row>
    <row r="262">
      <c r="F262" s="2"/>
      <c r="G262" s="116"/>
      <c r="H262" s="33"/>
      <c r="I262" s="33"/>
      <c r="J262" s="33"/>
      <c r="L262" s="33"/>
      <c r="P262" s="7"/>
    </row>
    <row r="263">
      <c r="F263" s="2"/>
      <c r="G263" s="116"/>
      <c r="H263" s="33"/>
      <c r="I263" s="33"/>
      <c r="J263" s="33"/>
      <c r="L263" s="33"/>
      <c r="P263" s="7"/>
    </row>
    <row r="264">
      <c r="F264" s="2"/>
      <c r="G264" s="116"/>
      <c r="H264" s="33"/>
      <c r="I264" s="33"/>
      <c r="J264" s="33"/>
      <c r="L264" s="33"/>
      <c r="P264" s="7"/>
    </row>
    <row r="265">
      <c r="F265" s="2"/>
      <c r="G265" s="116"/>
      <c r="H265" s="33"/>
      <c r="I265" s="33"/>
      <c r="J265" s="33"/>
      <c r="L265" s="33"/>
      <c r="P265" s="7"/>
    </row>
    <row r="266">
      <c r="F266" s="2"/>
      <c r="G266" s="116"/>
      <c r="H266" s="33"/>
      <c r="I266" s="33"/>
      <c r="J266" s="33"/>
      <c r="L266" s="33"/>
      <c r="P266" s="7"/>
    </row>
    <row r="267">
      <c r="F267" s="2"/>
      <c r="G267" s="116"/>
      <c r="H267" s="33"/>
      <c r="I267" s="33"/>
      <c r="J267" s="33"/>
      <c r="L267" s="33"/>
      <c r="P267" s="7"/>
    </row>
    <row r="268">
      <c r="F268" s="2"/>
      <c r="G268" s="116"/>
      <c r="H268" s="33"/>
      <c r="I268" s="33"/>
      <c r="J268" s="33"/>
      <c r="L268" s="33"/>
      <c r="P268" s="7"/>
    </row>
    <row r="269">
      <c r="F269" s="2"/>
      <c r="G269" s="116"/>
      <c r="H269" s="33"/>
      <c r="I269" s="33"/>
      <c r="J269" s="33"/>
      <c r="L269" s="33"/>
      <c r="P269" s="7"/>
    </row>
    <row r="270">
      <c r="F270" s="2"/>
      <c r="G270" s="116"/>
      <c r="H270" s="33"/>
      <c r="I270" s="33"/>
      <c r="J270" s="33"/>
      <c r="L270" s="33"/>
      <c r="P270" s="7"/>
    </row>
    <row r="271">
      <c r="F271" s="2"/>
      <c r="G271" s="116"/>
      <c r="H271" s="33"/>
      <c r="I271" s="33"/>
      <c r="J271" s="33"/>
      <c r="L271" s="33"/>
      <c r="P271" s="7"/>
    </row>
    <row r="272">
      <c r="F272" s="2"/>
      <c r="G272" s="116"/>
      <c r="H272" s="33"/>
      <c r="I272" s="33"/>
      <c r="J272" s="33"/>
      <c r="L272" s="33"/>
      <c r="P272" s="7"/>
    </row>
    <row r="273">
      <c r="F273" s="2"/>
      <c r="G273" s="116"/>
      <c r="H273" s="33"/>
      <c r="I273" s="33"/>
      <c r="J273" s="33"/>
      <c r="L273" s="33"/>
      <c r="P273" s="7"/>
    </row>
    <row r="274">
      <c r="F274" s="2"/>
      <c r="G274" s="116"/>
      <c r="H274" s="33"/>
      <c r="I274" s="33"/>
      <c r="J274" s="33"/>
      <c r="L274" s="33"/>
      <c r="P274" s="7"/>
    </row>
    <row r="275">
      <c r="F275" s="2"/>
      <c r="G275" s="116"/>
      <c r="H275" s="33"/>
      <c r="I275" s="33"/>
      <c r="J275" s="33"/>
      <c r="L275" s="33"/>
      <c r="P275" s="7"/>
    </row>
    <row r="276">
      <c r="F276" s="2"/>
      <c r="G276" s="116"/>
      <c r="H276" s="33"/>
      <c r="I276" s="33"/>
      <c r="J276" s="33"/>
      <c r="L276" s="33"/>
      <c r="P276" s="7"/>
    </row>
    <row r="277">
      <c r="F277" s="2"/>
      <c r="G277" s="116"/>
      <c r="H277" s="33"/>
      <c r="I277" s="33"/>
      <c r="J277" s="33"/>
      <c r="L277" s="33"/>
      <c r="P277" s="7"/>
    </row>
    <row r="278">
      <c r="F278" s="2"/>
      <c r="G278" s="116"/>
      <c r="H278" s="33"/>
      <c r="I278" s="33"/>
      <c r="J278" s="33"/>
      <c r="L278" s="33"/>
      <c r="P278" s="7"/>
    </row>
    <row r="279">
      <c r="F279" s="2"/>
      <c r="G279" s="116"/>
      <c r="H279" s="33"/>
      <c r="I279" s="33"/>
      <c r="J279" s="33"/>
      <c r="L279" s="33"/>
      <c r="P279" s="7"/>
    </row>
    <row r="280">
      <c r="F280" s="2"/>
      <c r="G280" s="116"/>
      <c r="H280" s="33"/>
      <c r="I280" s="33"/>
      <c r="J280" s="33"/>
      <c r="L280" s="33"/>
      <c r="P280" s="7"/>
    </row>
    <row r="281">
      <c r="F281" s="2"/>
      <c r="G281" s="116"/>
      <c r="H281" s="33"/>
      <c r="I281" s="33"/>
      <c r="J281" s="33"/>
      <c r="L281" s="33"/>
      <c r="P281" s="7"/>
    </row>
    <row r="282">
      <c r="F282" s="2"/>
      <c r="G282" s="116"/>
      <c r="H282" s="33"/>
      <c r="I282" s="33"/>
      <c r="J282" s="33"/>
      <c r="L282" s="33"/>
      <c r="P282" s="7"/>
    </row>
    <row r="283">
      <c r="F283" s="2"/>
      <c r="G283" s="116"/>
      <c r="H283" s="33"/>
      <c r="I283" s="33"/>
      <c r="J283" s="33"/>
      <c r="L283" s="33"/>
      <c r="P283" s="7"/>
    </row>
    <row r="284">
      <c r="F284" s="2"/>
      <c r="G284" s="116"/>
      <c r="H284" s="33"/>
      <c r="I284" s="33"/>
      <c r="J284" s="33"/>
      <c r="L284" s="33"/>
      <c r="P284" s="7"/>
    </row>
    <row r="285">
      <c r="F285" s="2"/>
      <c r="G285" s="116"/>
      <c r="H285" s="33"/>
      <c r="I285" s="33"/>
      <c r="J285" s="33"/>
      <c r="L285" s="33"/>
      <c r="P285" s="7"/>
    </row>
    <row r="286">
      <c r="F286" s="2"/>
      <c r="G286" s="116"/>
      <c r="H286" s="33"/>
      <c r="I286" s="33"/>
      <c r="J286" s="33"/>
      <c r="L286" s="33"/>
      <c r="P286" s="7"/>
    </row>
    <row r="287">
      <c r="F287" s="2"/>
      <c r="G287" s="116"/>
      <c r="H287" s="33"/>
      <c r="I287" s="33"/>
      <c r="J287" s="33"/>
      <c r="L287" s="33"/>
      <c r="P287" s="7"/>
    </row>
    <row r="288">
      <c r="F288" s="2"/>
      <c r="G288" s="96"/>
      <c r="H288" s="116"/>
      <c r="I288" s="33"/>
      <c r="J288" s="33"/>
      <c r="L288" s="33"/>
      <c r="P288" s="7"/>
    </row>
    <row r="289">
      <c r="F289" s="2"/>
      <c r="G289" s="96"/>
      <c r="H289" s="116"/>
      <c r="I289" s="33"/>
      <c r="J289" s="33"/>
      <c r="L289" s="33"/>
      <c r="P289" s="7"/>
    </row>
    <row r="290">
      <c r="F290" s="2"/>
      <c r="G290" s="96"/>
      <c r="H290" s="116"/>
      <c r="I290" s="33"/>
      <c r="J290" s="33"/>
      <c r="L290" s="33"/>
      <c r="P290" s="7"/>
    </row>
    <row r="291">
      <c r="F291" s="2"/>
      <c r="G291" s="96"/>
      <c r="H291" s="116"/>
      <c r="I291" s="33"/>
      <c r="J291" s="33"/>
      <c r="L291" s="33"/>
      <c r="P291" s="7"/>
    </row>
    <row r="292">
      <c r="F292" s="2"/>
      <c r="G292" s="96"/>
      <c r="H292" s="116"/>
      <c r="I292" s="33"/>
      <c r="J292" s="33"/>
      <c r="L292" s="33"/>
      <c r="P292" s="7"/>
    </row>
    <row r="293">
      <c r="F293" s="2"/>
      <c r="G293" s="96"/>
      <c r="H293" s="116"/>
      <c r="I293" s="33"/>
      <c r="J293" s="33"/>
      <c r="L293" s="33"/>
      <c r="P293" s="7"/>
    </row>
    <row r="294">
      <c r="F294" s="2"/>
      <c r="G294" s="96"/>
      <c r="H294" s="116"/>
      <c r="I294" s="33"/>
      <c r="J294" s="33"/>
      <c r="L294" s="33"/>
      <c r="P294" s="7"/>
    </row>
    <row r="295">
      <c r="F295" s="2"/>
      <c r="G295" s="96"/>
      <c r="H295" s="116"/>
      <c r="I295" s="33"/>
      <c r="J295" s="33"/>
      <c r="L295" s="33"/>
      <c r="P295" s="7"/>
    </row>
    <row r="296">
      <c r="F296" s="2"/>
      <c r="G296" s="96"/>
      <c r="H296" s="116"/>
      <c r="I296" s="33"/>
      <c r="J296" s="33"/>
      <c r="L296" s="33"/>
      <c r="P296" s="7"/>
    </row>
    <row r="297">
      <c r="F297" s="2"/>
      <c r="G297" s="96"/>
      <c r="H297" s="116"/>
      <c r="I297" s="33"/>
      <c r="J297" s="33"/>
      <c r="L297" s="33"/>
      <c r="P297" s="7"/>
    </row>
    <row r="298">
      <c r="F298" s="2"/>
      <c r="G298" s="96"/>
      <c r="H298" s="116"/>
      <c r="I298" s="33"/>
      <c r="J298" s="33"/>
      <c r="L298" s="33"/>
      <c r="P298" s="7"/>
    </row>
    <row r="299">
      <c r="F299" s="2"/>
      <c r="G299" s="96"/>
      <c r="H299" s="116"/>
      <c r="I299" s="33"/>
      <c r="J299" s="33"/>
      <c r="L299" s="33"/>
      <c r="P299" s="7"/>
    </row>
    <row r="300">
      <c r="F300" s="2"/>
      <c r="G300" s="96"/>
      <c r="H300" s="116"/>
      <c r="I300" s="33"/>
      <c r="J300" s="33"/>
      <c r="L300" s="33"/>
      <c r="P300" s="7"/>
    </row>
    <row r="301">
      <c r="F301" s="2"/>
      <c r="G301" s="96"/>
      <c r="H301" s="116"/>
      <c r="I301" s="33"/>
      <c r="J301" s="33"/>
      <c r="L301" s="33"/>
      <c r="P301" s="7"/>
    </row>
    <row r="302">
      <c r="F302" s="2"/>
      <c r="G302" s="96"/>
      <c r="H302" s="116"/>
      <c r="I302" s="33"/>
      <c r="J302" s="33"/>
      <c r="L302" s="33"/>
      <c r="P302" s="7"/>
    </row>
    <row r="303">
      <c r="F303" s="2"/>
      <c r="G303" s="96"/>
      <c r="H303" s="116"/>
      <c r="I303" s="33"/>
      <c r="J303" s="33"/>
      <c r="L303" s="33"/>
      <c r="P303" s="7"/>
    </row>
    <row r="304">
      <c r="F304" s="2"/>
      <c r="G304" s="96"/>
      <c r="H304" s="116"/>
      <c r="I304" s="33"/>
      <c r="J304" s="33"/>
      <c r="L304" s="33"/>
      <c r="P304" s="7"/>
    </row>
    <row r="305">
      <c r="F305" s="2"/>
      <c r="G305" s="96"/>
      <c r="H305" s="116"/>
      <c r="I305" s="33"/>
      <c r="J305" s="33"/>
      <c r="L305" s="33"/>
      <c r="P305" s="7"/>
    </row>
    <row r="306">
      <c r="F306" s="2"/>
      <c r="G306" s="96"/>
      <c r="H306" s="116"/>
      <c r="I306" s="33"/>
      <c r="J306" s="33"/>
      <c r="L306" s="33"/>
      <c r="P306" s="7"/>
    </row>
    <row r="307">
      <c r="F307" s="2"/>
      <c r="G307" s="96"/>
      <c r="H307" s="116"/>
      <c r="I307" s="33"/>
      <c r="J307" s="33"/>
      <c r="L307" s="33"/>
      <c r="P307" s="7"/>
    </row>
    <row r="308">
      <c r="F308" s="2"/>
      <c r="G308" s="96"/>
      <c r="H308" s="116"/>
      <c r="I308" s="33"/>
      <c r="J308" s="33"/>
      <c r="L308" s="33"/>
      <c r="P308" s="7"/>
    </row>
    <row r="309">
      <c r="F309" s="2"/>
      <c r="G309" s="96"/>
      <c r="H309" s="116"/>
      <c r="I309" s="33"/>
      <c r="J309" s="33"/>
      <c r="L309" s="33"/>
      <c r="P309" s="7"/>
    </row>
    <row r="310">
      <c r="F310" s="2"/>
      <c r="G310" s="96"/>
      <c r="H310" s="116"/>
      <c r="I310" s="33"/>
      <c r="J310" s="33"/>
      <c r="L310" s="33"/>
      <c r="P310" s="7"/>
    </row>
    <row r="311">
      <c r="F311" s="2"/>
      <c r="G311" s="96"/>
      <c r="H311" s="116"/>
      <c r="I311" s="33"/>
      <c r="J311" s="33"/>
      <c r="L311" s="33"/>
      <c r="P311" s="7"/>
    </row>
    <row r="312">
      <c r="F312" s="2"/>
      <c r="G312" s="96"/>
      <c r="H312" s="116"/>
      <c r="I312" s="33"/>
      <c r="J312" s="33"/>
      <c r="L312" s="33"/>
      <c r="P312" s="7"/>
    </row>
    <row r="313">
      <c r="F313" s="2"/>
      <c r="G313" s="96"/>
      <c r="H313" s="116"/>
      <c r="I313" s="33"/>
      <c r="J313" s="33"/>
      <c r="L313" s="33"/>
      <c r="P313" s="7"/>
    </row>
    <row r="314">
      <c r="F314" s="2"/>
      <c r="G314" s="96"/>
      <c r="H314" s="116"/>
      <c r="I314" s="33"/>
      <c r="J314" s="33"/>
      <c r="L314" s="33"/>
      <c r="P314" s="7"/>
    </row>
    <row r="315">
      <c r="G315" s="96"/>
      <c r="H315" s="116"/>
      <c r="I315" s="33"/>
      <c r="J315" s="33"/>
      <c r="L315" s="33"/>
    </row>
    <row r="316">
      <c r="G316" s="96"/>
      <c r="H316" s="116"/>
      <c r="I316" s="33"/>
      <c r="J316" s="33"/>
      <c r="L316" s="33"/>
    </row>
    <row r="317">
      <c r="G317" s="96"/>
      <c r="H317" s="116"/>
      <c r="I317" s="33"/>
      <c r="J317" s="33"/>
      <c r="L317" s="33"/>
    </row>
    <row r="318">
      <c r="G318" s="96"/>
      <c r="H318" s="116"/>
      <c r="I318" s="33"/>
      <c r="J318" s="33"/>
      <c r="L318" s="33"/>
    </row>
    <row r="319">
      <c r="G319" s="96"/>
      <c r="H319" s="116"/>
      <c r="I319" s="33"/>
      <c r="J319" s="33"/>
      <c r="L319" s="33"/>
    </row>
    <row r="320">
      <c r="G320" s="96"/>
      <c r="H320" s="116"/>
      <c r="I320" s="33"/>
      <c r="J320" s="33"/>
      <c r="L320" s="33"/>
    </row>
    <row r="321">
      <c r="G321" s="96"/>
      <c r="H321" s="116"/>
      <c r="I321" s="33"/>
      <c r="J321" s="33"/>
      <c r="L321" s="33"/>
    </row>
    <row r="322">
      <c r="G322" s="96"/>
      <c r="H322" s="116"/>
      <c r="I322" s="33"/>
      <c r="J322" s="33"/>
      <c r="L322" s="33"/>
    </row>
    <row r="323">
      <c r="G323" s="96"/>
      <c r="H323" s="116"/>
      <c r="I323" s="33"/>
      <c r="J323" s="33"/>
      <c r="L323" s="33"/>
    </row>
    <row r="324">
      <c r="G324" s="96"/>
      <c r="H324" s="116"/>
      <c r="I324" s="33"/>
      <c r="J324" s="33"/>
      <c r="L324" s="33"/>
    </row>
    <row r="325">
      <c r="G325" s="96"/>
      <c r="H325" s="116"/>
      <c r="I325" s="33"/>
      <c r="J325" s="33"/>
      <c r="L325" s="33"/>
    </row>
    <row r="326">
      <c r="G326" s="96"/>
      <c r="H326" s="116"/>
      <c r="I326" s="33"/>
      <c r="J326" s="33"/>
      <c r="L326" s="33"/>
    </row>
    <row r="327">
      <c r="G327" s="96"/>
      <c r="H327" s="116"/>
      <c r="I327" s="33"/>
      <c r="J327" s="33"/>
      <c r="L327" s="33"/>
    </row>
    <row r="328">
      <c r="G328" s="96"/>
      <c r="H328" s="116"/>
      <c r="I328" s="33"/>
      <c r="J328" s="33"/>
      <c r="L328" s="33"/>
    </row>
    <row r="329">
      <c r="G329" s="96"/>
      <c r="H329" s="116"/>
      <c r="I329" s="33"/>
      <c r="J329" s="33"/>
      <c r="L329" s="33"/>
    </row>
    <row r="330">
      <c r="G330" s="96"/>
      <c r="H330" s="116"/>
      <c r="I330" s="33"/>
      <c r="J330" s="33"/>
      <c r="L330" s="33"/>
    </row>
    <row r="331">
      <c r="G331" s="96"/>
      <c r="H331" s="116"/>
      <c r="I331" s="33"/>
      <c r="J331" s="33"/>
      <c r="L331" s="33"/>
    </row>
    <row r="332">
      <c r="G332" s="96"/>
      <c r="H332" s="116"/>
      <c r="I332" s="33"/>
      <c r="J332" s="33"/>
      <c r="L332" s="33"/>
    </row>
    <row r="333">
      <c r="G333" s="96"/>
      <c r="H333" s="116"/>
      <c r="I333" s="33"/>
      <c r="J333" s="33"/>
      <c r="L333" s="33"/>
    </row>
    <row r="334">
      <c r="G334" s="96"/>
      <c r="H334" s="116"/>
      <c r="I334" s="33"/>
      <c r="J334" s="33"/>
      <c r="L334" s="33"/>
    </row>
    <row r="335">
      <c r="G335" s="96"/>
      <c r="H335" s="116"/>
      <c r="I335" s="33"/>
      <c r="J335" s="33"/>
      <c r="L335" s="33"/>
    </row>
    <row r="336">
      <c r="G336" s="96"/>
      <c r="H336" s="116"/>
      <c r="I336" s="33"/>
      <c r="J336" s="33"/>
      <c r="L336" s="33"/>
    </row>
    <row r="337">
      <c r="G337" s="96"/>
      <c r="H337" s="116"/>
      <c r="I337" s="33"/>
      <c r="J337" s="33"/>
      <c r="L337" s="33"/>
    </row>
    <row r="338">
      <c r="G338" s="96"/>
      <c r="H338" s="116"/>
      <c r="I338" s="33"/>
      <c r="J338" s="33"/>
      <c r="L338" s="33"/>
    </row>
    <row r="339">
      <c r="G339" s="96"/>
      <c r="H339" s="116"/>
      <c r="I339" s="33"/>
      <c r="J339" s="33"/>
      <c r="L339" s="33"/>
    </row>
    <row r="340">
      <c r="G340" s="96"/>
      <c r="H340" s="116"/>
      <c r="I340" s="33"/>
      <c r="J340" s="33"/>
      <c r="L340" s="33"/>
    </row>
    <row r="341">
      <c r="G341" s="96"/>
      <c r="H341" s="116"/>
      <c r="I341" s="33"/>
      <c r="J341" s="33"/>
      <c r="L341" s="33"/>
    </row>
    <row r="342">
      <c r="G342" s="96"/>
      <c r="H342" s="116"/>
      <c r="I342" s="33"/>
      <c r="J342" s="33"/>
      <c r="L342" s="33"/>
    </row>
    <row r="343">
      <c r="G343" s="96"/>
      <c r="H343" s="116"/>
      <c r="I343" s="33"/>
      <c r="J343" s="33"/>
      <c r="L343" s="33"/>
    </row>
    <row r="344">
      <c r="G344" s="96"/>
      <c r="H344" s="116"/>
      <c r="I344" s="33"/>
      <c r="J344" s="33"/>
      <c r="L344" s="33"/>
    </row>
    <row r="345">
      <c r="G345" s="96"/>
      <c r="H345" s="116"/>
      <c r="I345" s="33"/>
      <c r="J345" s="33"/>
      <c r="L345" s="33"/>
    </row>
    <row r="346">
      <c r="G346" s="96"/>
      <c r="H346" s="116"/>
      <c r="I346" s="33"/>
      <c r="J346" s="33"/>
      <c r="L346" s="33"/>
    </row>
    <row r="347">
      <c r="G347" s="96"/>
      <c r="H347" s="116"/>
      <c r="I347" s="33"/>
      <c r="J347" s="33"/>
      <c r="L347" s="33"/>
    </row>
    <row r="348">
      <c r="G348" s="96"/>
      <c r="H348" s="116"/>
      <c r="I348" s="33"/>
      <c r="J348" s="33"/>
      <c r="L348" s="33"/>
    </row>
    <row r="349">
      <c r="G349" s="96"/>
      <c r="H349" s="116"/>
      <c r="I349" s="33"/>
      <c r="J349" s="33"/>
      <c r="L349" s="33"/>
    </row>
    <row r="350">
      <c r="G350" s="96"/>
      <c r="H350" s="116"/>
      <c r="I350" s="33"/>
      <c r="J350" s="33"/>
      <c r="L350" s="33"/>
    </row>
    <row r="351">
      <c r="G351" s="96"/>
      <c r="H351" s="116"/>
      <c r="I351" s="33"/>
      <c r="J351" s="33"/>
      <c r="L351" s="33"/>
    </row>
    <row r="352">
      <c r="G352" s="96"/>
      <c r="H352" s="116"/>
      <c r="I352" s="33"/>
      <c r="J352" s="33"/>
      <c r="L352" s="33"/>
    </row>
    <row r="353">
      <c r="G353" s="96"/>
      <c r="H353" s="116"/>
      <c r="I353" s="33"/>
      <c r="J353" s="33"/>
      <c r="L353" s="33"/>
    </row>
    <row r="354">
      <c r="G354" s="96"/>
      <c r="H354" s="116"/>
      <c r="I354" s="33"/>
      <c r="J354" s="33"/>
      <c r="L354" s="33"/>
    </row>
    <row r="355">
      <c r="G355" s="96"/>
      <c r="H355" s="116"/>
      <c r="I355" s="33"/>
      <c r="J355" s="33"/>
      <c r="L355" s="33"/>
    </row>
    <row r="356">
      <c r="G356" s="96"/>
      <c r="H356" s="116"/>
      <c r="I356" s="33"/>
      <c r="J356" s="33"/>
      <c r="L356" s="33"/>
    </row>
    <row r="357">
      <c r="G357" s="96"/>
      <c r="H357" s="116"/>
      <c r="I357" s="33"/>
      <c r="J357" s="33"/>
      <c r="L357" s="33"/>
    </row>
    <row r="358">
      <c r="G358" s="96"/>
      <c r="H358" s="116"/>
      <c r="I358" s="33"/>
      <c r="J358" s="33"/>
      <c r="L358" s="33"/>
    </row>
    <row r="359">
      <c r="G359" s="96"/>
      <c r="H359" s="116"/>
      <c r="I359" s="33"/>
      <c r="J359" s="33"/>
      <c r="L359" s="33"/>
    </row>
    <row r="360">
      <c r="G360" s="96"/>
      <c r="H360" s="116"/>
      <c r="I360" s="33"/>
      <c r="J360" s="33"/>
      <c r="L360" s="33"/>
    </row>
    <row r="361">
      <c r="G361" s="96"/>
      <c r="H361" s="116"/>
      <c r="I361" s="33"/>
      <c r="J361" s="33"/>
      <c r="L361" s="33"/>
    </row>
    <row r="362">
      <c r="G362" s="96"/>
      <c r="H362" s="116"/>
      <c r="I362" s="33"/>
      <c r="J362" s="33"/>
      <c r="L362" s="33"/>
    </row>
    <row r="363">
      <c r="G363" s="96"/>
      <c r="H363" s="116"/>
      <c r="I363" s="33"/>
      <c r="J363" s="33"/>
      <c r="L363" s="33"/>
    </row>
    <row r="364">
      <c r="G364" s="96"/>
      <c r="H364" s="116"/>
      <c r="I364" s="33"/>
      <c r="J364" s="33"/>
      <c r="L364" s="33"/>
    </row>
    <row r="365">
      <c r="G365" s="96"/>
      <c r="H365" s="116"/>
      <c r="I365" s="33"/>
      <c r="J365" s="33"/>
      <c r="L365" s="33"/>
    </row>
    <row r="366">
      <c r="G366" s="96"/>
      <c r="H366" s="116"/>
      <c r="I366" s="33"/>
      <c r="J366" s="33"/>
      <c r="L366" s="33"/>
    </row>
    <row r="367">
      <c r="G367" s="96"/>
      <c r="H367" s="116"/>
      <c r="I367" s="33"/>
      <c r="J367" s="33"/>
      <c r="L367" s="33"/>
    </row>
    <row r="368">
      <c r="G368" s="96"/>
      <c r="H368" s="116"/>
      <c r="I368" s="33"/>
      <c r="J368" s="33"/>
      <c r="L368" s="33"/>
    </row>
    <row r="369">
      <c r="G369" s="96"/>
      <c r="H369" s="116"/>
      <c r="I369" s="33"/>
      <c r="J369" s="33"/>
      <c r="L369" s="33"/>
    </row>
    <row r="370">
      <c r="G370" s="96"/>
      <c r="H370" s="116"/>
      <c r="I370" s="33"/>
      <c r="J370" s="33"/>
      <c r="L370" s="33"/>
    </row>
    <row r="371">
      <c r="G371" s="96"/>
      <c r="H371" s="116"/>
      <c r="I371" s="33"/>
      <c r="J371" s="33"/>
      <c r="L371" s="33"/>
    </row>
    <row r="372">
      <c r="G372" s="96"/>
      <c r="H372" s="116"/>
      <c r="I372" s="33"/>
      <c r="J372" s="33"/>
      <c r="L372" s="33"/>
    </row>
    <row r="373">
      <c r="G373" s="96"/>
      <c r="H373" s="116"/>
      <c r="I373" s="33"/>
      <c r="J373" s="33"/>
      <c r="L373" s="33"/>
    </row>
    <row r="374">
      <c r="G374" s="96"/>
      <c r="H374" s="116"/>
      <c r="I374" s="33"/>
      <c r="J374" s="33"/>
      <c r="L374" s="33"/>
    </row>
    <row r="375">
      <c r="G375" s="96"/>
      <c r="H375" s="116"/>
      <c r="I375" s="33"/>
      <c r="J375" s="33"/>
      <c r="L375" s="33"/>
    </row>
    <row r="376">
      <c r="G376" s="96"/>
      <c r="H376" s="116"/>
      <c r="I376" s="33"/>
      <c r="J376" s="33"/>
      <c r="L376" s="33"/>
    </row>
    <row r="377">
      <c r="G377" s="96"/>
      <c r="H377" s="116"/>
      <c r="I377" s="33"/>
      <c r="J377" s="33"/>
      <c r="L377" s="33"/>
    </row>
    <row r="378">
      <c r="G378" s="96"/>
      <c r="H378" s="116"/>
      <c r="I378" s="33"/>
      <c r="J378" s="33"/>
      <c r="L378" s="33"/>
    </row>
    <row r="379">
      <c r="G379" s="96"/>
      <c r="H379" s="116"/>
      <c r="I379" s="33"/>
      <c r="J379" s="33"/>
      <c r="L379" s="33"/>
    </row>
    <row r="380">
      <c r="G380" s="96"/>
      <c r="H380" s="116"/>
      <c r="I380" s="33"/>
      <c r="J380" s="33"/>
      <c r="L380" s="33"/>
    </row>
    <row r="381">
      <c r="G381" s="96"/>
      <c r="H381" s="116"/>
      <c r="I381" s="33"/>
      <c r="J381" s="33"/>
      <c r="L381" s="33"/>
    </row>
    <row r="382">
      <c r="G382" s="96"/>
      <c r="H382" s="116"/>
      <c r="I382" s="33"/>
      <c r="J382" s="33"/>
      <c r="L382" s="33"/>
    </row>
    <row r="383">
      <c r="G383" s="96"/>
      <c r="H383" s="116"/>
      <c r="I383" s="33"/>
      <c r="J383" s="33"/>
      <c r="L383" s="33"/>
    </row>
    <row r="384">
      <c r="G384" s="96"/>
      <c r="H384" s="116"/>
      <c r="I384" s="33"/>
      <c r="J384" s="33"/>
      <c r="L384" s="33"/>
    </row>
    <row r="385">
      <c r="G385" s="96"/>
      <c r="H385" s="116"/>
      <c r="I385" s="33"/>
      <c r="J385" s="33"/>
      <c r="L385" s="33"/>
    </row>
    <row r="386">
      <c r="G386" s="96"/>
      <c r="H386" s="116"/>
      <c r="I386" s="33"/>
      <c r="J386" s="33"/>
      <c r="L386" s="33"/>
    </row>
    <row r="387">
      <c r="G387" s="96"/>
      <c r="H387" s="116"/>
      <c r="I387" s="33"/>
      <c r="J387" s="33"/>
      <c r="L387" s="33"/>
    </row>
    <row r="388">
      <c r="G388" s="96"/>
      <c r="H388" s="116"/>
      <c r="I388" s="33"/>
      <c r="J388" s="33"/>
      <c r="L388" s="33"/>
    </row>
    <row r="389">
      <c r="G389" s="96"/>
      <c r="H389" s="116"/>
      <c r="I389" s="33"/>
      <c r="J389" s="33"/>
      <c r="L389" s="33"/>
    </row>
    <row r="390">
      <c r="G390" s="96"/>
      <c r="H390" s="116"/>
      <c r="I390" s="33"/>
      <c r="J390" s="33"/>
      <c r="L390" s="33"/>
    </row>
    <row r="391">
      <c r="G391" s="96"/>
      <c r="H391" s="116"/>
      <c r="I391" s="33"/>
      <c r="J391" s="33"/>
      <c r="L391" s="33"/>
    </row>
    <row r="392">
      <c r="G392" s="96"/>
      <c r="H392" s="116"/>
      <c r="I392" s="33"/>
      <c r="J392" s="33"/>
      <c r="L392" s="33"/>
    </row>
    <row r="393">
      <c r="G393" s="96"/>
      <c r="H393" s="116"/>
      <c r="I393" s="33"/>
      <c r="J393" s="33"/>
      <c r="L393" s="33"/>
    </row>
    <row r="394">
      <c r="G394" s="96"/>
      <c r="H394" s="116"/>
      <c r="I394" s="33"/>
      <c r="J394" s="33"/>
      <c r="L394" s="33"/>
    </row>
    <row r="395">
      <c r="G395" s="96"/>
      <c r="H395" s="116"/>
      <c r="I395" s="33"/>
      <c r="J395" s="33"/>
      <c r="L395" s="33"/>
    </row>
    <row r="396">
      <c r="G396" s="96"/>
      <c r="H396" s="116"/>
      <c r="I396" s="33"/>
      <c r="J396" s="33"/>
      <c r="L396" s="33"/>
    </row>
    <row r="397">
      <c r="G397" s="96"/>
      <c r="H397" s="116"/>
      <c r="I397" s="33"/>
      <c r="J397" s="33"/>
      <c r="L397" s="33"/>
    </row>
    <row r="398">
      <c r="G398" s="96"/>
      <c r="H398" s="116"/>
      <c r="I398" s="33"/>
      <c r="J398" s="33"/>
      <c r="L398" s="33"/>
    </row>
    <row r="399">
      <c r="G399" s="96"/>
      <c r="H399" s="116"/>
      <c r="I399" s="33"/>
      <c r="J399" s="33"/>
      <c r="L399" s="33"/>
    </row>
    <row r="400">
      <c r="G400" s="96"/>
      <c r="H400" s="116"/>
      <c r="I400" s="33"/>
      <c r="J400" s="33"/>
      <c r="L400" s="33"/>
    </row>
    <row r="401">
      <c r="G401" s="96"/>
      <c r="H401" s="116"/>
      <c r="I401" s="33"/>
      <c r="J401" s="33"/>
      <c r="L401" s="33"/>
    </row>
    <row r="402">
      <c r="G402" s="96"/>
      <c r="H402" s="116"/>
      <c r="I402" s="33"/>
      <c r="J402" s="33"/>
      <c r="L402" s="33"/>
    </row>
    <row r="403">
      <c r="G403" s="96"/>
      <c r="H403" s="116"/>
      <c r="I403" s="33"/>
      <c r="J403" s="33"/>
      <c r="L403" s="33"/>
    </row>
    <row r="404">
      <c r="G404" s="96"/>
      <c r="H404" s="116"/>
      <c r="I404" s="33"/>
      <c r="J404" s="33"/>
      <c r="L404" s="33"/>
    </row>
    <row r="405">
      <c r="G405" s="96"/>
      <c r="H405" s="116"/>
      <c r="I405" s="33"/>
      <c r="J405" s="33"/>
      <c r="L405" s="33"/>
    </row>
    <row r="406">
      <c r="G406" s="96"/>
      <c r="H406" s="116"/>
      <c r="I406" s="33"/>
      <c r="J406" s="33"/>
      <c r="L406" s="33"/>
    </row>
    <row r="407">
      <c r="G407" s="96"/>
      <c r="H407" s="116"/>
      <c r="I407" s="33"/>
      <c r="J407" s="33"/>
      <c r="L407" s="33"/>
    </row>
    <row r="408">
      <c r="G408" s="96"/>
      <c r="H408" s="116"/>
      <c r="I408" s="33"/>
      <c r="J408" s="33"/>
      <c r="L408" s="33"/>
    </row>
    <row r="409">
      <c r="G409" s="96"/>
      <c r="H409" s="116"/>
      <c r="I409" s="33"/>
      <c r="J409" s="33"/>
      <c r="L409" s="33"/>
    </row>
    <row r="410">
      <c r="G410" s="96"/>
      <c r="H410" s="116"/>
      <c r="I410" s="33"/>
      <c r="J410" s="33"/>
      <c r="L410" s="33"/>
    </row>
    <row r="411">
      <c r="G411" s="96"/>
      <c r="H411" s="116"/>
      <c r="I411" s="33"/>
      <c r="J411" s="33"/>
      <c r="L411" s="33"/>
    </row>
    <row r="412">
      <c r="G412" s="96"/>
      <c r="H412" s="116"/>
      <c r="I412" s="33"/>
      <c r="J412" s="33"/>
      <c r="L412" s="33"/>
    </row>
    <row r="413">
      <c r="G413" s="96"/>
      <c r="H413" s="116"/>
      <c r="I413" s="33"/>
      <c r="J413" s="33"/>
      <c r="L413" s="33"/>
    </row>
    <row r="414">
      <c r="G414" s="96"/>
      <c r="H414" s="116"/>
      <c r="I414" s="33"/>
      <c r="J414" s="33"/>
      <c r="L414" s="33"/>
    </row>
    <row r="415">
      <c r="G415" s="96"/>
      <c r="H415" s="116"/>
      <c r="I415" s="33"/>
      <c r="J415" s="33"/>
      <c r="L415" s="33"/>
    </row>
    <row r="416">
      <c r="G416" s="96"/>
      <c r="H416" s="116"/>
      <c r="I416" s="33"/>
      <c r="J416" s="33"/>
      <c r="L416" s="33"/>
    </row>
    <row r="417">
      <c r="G417" s="96"/>
      <c r="H417" s="116"/>
      <c r="I417" s="33"/>
      <c r="J417" s="33"/>
      <c r="L417" s="33"/>
    </row>
    <row r="418">
      <c r="G418" s="96"/>
      <c r="H418" s="116"/>
      <c r="I418" s="33"/>
      <c r="J418" s="33"/>
      <c r="L418" s="33"/>
    </row>
    <row r="419">
      <c r="G419" s="96"/>
      <c r="H419" s="116"/>
      <c r="I419" s="33"/>
      <c r="J419" s="33"/>
      <c r="L419" s="33"/>
    </row>
    <row r="420">
      <c r="G420" s="96"/>
      <c r="H420" s="116"/>
      <c r="I420" s="33"/>
      <c r="J420" s="33"/>
      <c r="L420" s="33"/>
    </row>
    <row r="421">
      <c r="G421" s="96"/>
      <c r="H421" s="116"/>
      <c r="I421" s="33"/>
      <c r="J421" s="33"/>
      <c r="L421" s="33"/>
    </row>
    <row r="422">
      <c r="G422" s="96"/>
      <c r="H422" s="116"/>
      <c r="I422" s="33"/>
      <c r="J422" s="33"/>
      <c r="L422" s="33"/>
    </row>
    <row r="423">
      <c r="G423" s="96"/>
      <c r="H423" s="116"/>
      <c r="I423" s="33"/>
      <c r="J423" s="33"/>
      <c r="L423" s="33"/>
    </row>
    <row r="424">
      <c r="G424" s="96"/>
      <c r="H424" s="116"/>
      <c r="I424" s="33"/>
      <c r="J424" s="33"/>
      <c r="L424" s="33"/>
    </row>
    <row r="425">
      <c r="G425" s="96"/>
      <c r="H425" s="116"/>
      <c r="I425" s="33"/>
      <c r="J425" s="33"/>
      <c r="L425" s="33"/>
    </row>
    <row r="426">
      <c r="G426" s="96"/>
      <c r="H426" s="116"/>
      <c r="I426" s="33"/>
      <c r="J426" s="33"/>
      <c r="L426" s="33"/>
    </row>
    <row r="427">
      <c r="G427" s="96"/>
      <c r="H427" s="116"/>
      <c r="I427" s="33"/>
      <c r="J427" s="33"/>
      <c r="L427" s="33"/>
    </row>
    <row r="428">
      <c r="G428" s="96"/>
      <c r="H428" s="116"/>
      <c r="I428" s="33"/>
      <c r="J428" s="33"/>
      <c r="L428" s="33"/>
    </row>
    <row r="429">
      <c r="G429" s="96"/>
      <c r="H429" s="116"/>
      <c r="I429" s="33"/>
      <c r="J429" s="33"/>
      <c r="L429" s="33"/>
    </row>
    <row r="430">
      <c r="G430" s="96"/>
      <c r="H430" s="116"/>
      <c r="I430" s="33"/>
      <c r="J430" s="33"/>
      <c r="L430" s="33"/>
    </row>
    <row r="431">
      <c r="G431" s="96"/>
      <c r="H431" s="116"/>
      <c r="I431" s="33"/>
      <c r="J431" s="33"/>
      <c r="L431" s="33"/>
    </row>
    <row r="432">
      <c r="G432" s="96"/>
      <c r="H432" s="116"/>
      <c r="I432" s="33"/>
      <c r="J432" s="33"/>
      <c r="L432" s="33"/>
    </row>
    <row r="433">
      <c r="G433" s="96"/>
      <c r="H433" s="116"/>
      <c r="I433" s="33"/>
      <c r="J433" s="33"/>
      <c r="L433" s="33"/>
    </row>
    <row r="434">
      <c r="G434" s="96"/>
      <c r="H434" s="116"/>
      <c r="I434" s="33"/>
      <c r="J434" s="33"/>
      <c r="L434" s="33"/>
    </row>
    <row r="435">
      <c r="G435" s="96"/>
      <c r="H435" s="116"/>
      <c r="I435" s="33"/>
      <c r="J435" s="33"/>
      <c r="L435" s="33"/>
    </row>
    <row r="436">
      <c r="G436" s="96"/>
      <c r="H436" s="116"/>
      <c r="I436" s="33"/>
      <c r="J436" s="33"/>
      <c r="L436" s="33"/>
    </row>
    <row r="437">
      <c r="G437" s="96"/>
      <c r="H437" s="116"/>
      <c r="I437" s="33"/>
      <c r="J437" s="33"/>
      <c r="L437" s="33"/>
    </row>
    <row r="438">
      <c r="G438" s="96"/>
      <c r="H438" s="116"/>
      <c r="I438" s="33"/>
      <c r="J438" s="33"/>
      <c r="L438" s="33"/>
    </row>
    <row r="439">
      <c r="G439" s="96"/>
      <c r="H439" s="116"/>
      <c r="I439" s="33"/>
      <c r="J439" s="33"/>
      <c r="L439" s="33"/>
    </row>
    <row r="440">
      <c r="G440" s="96"/>
      <c r="H440" s="116"/>
      <c r="I440" s="33"/>
      <c r="J440" s="33"/>
      <c r="L440" s="33"/>
    </row>
    <row r="441">
      <c r="G441" s="96"/>
      <c r="H441" s="116"/>
      <c r="I441" s="33"/>
      <c r="J441" s="33"/>
      <c r="L441" s="33"/>
    </row>
    <row r="442">
      <c r="G442" s="96"/>
      <c r="H442" s="116"/>
      <c r="I442" s="33"/>
      <c r="J442" s="33"/>
      <c r="L442" s="33"/>
    </row>
    <row r="443">
      <c r="G443" s="96"/>
      <c r="H443" s="116"/>
      <c r="I443" s="33"/>
      <c r="J443" s="33"/>
      <c r="L443" s="33"/>
    </row>
    <row r="444">
      <c r="G444" s="96"/>
      <c r="H444" s="116"/>
      <c r="I444" s="33"/>
      <c r="J444" s="33"/>
      <c r="L444" s="33"/>
    </row>
    <row r="445">
      <c r="G445" s="96"/>
      <c r="H445" s="116"/>
      <c r="I445" s="33"/>
      <c r="J445" s="33"/>
      <c r="L445" s="33"/>
    </row>
    <row r="446">
      <c r="G446" s="96"/>
      <c r="H446" s="116"/>
      <c r="I446" s="33"/>
      <c r="J446" s="33"/>
      <c r="L446" s="33"/>
    </row>
    <row r="447">
      <c r="G447" s="96"/>
      <c r="H447" s="116"/>
      <c r="I447" s="33"/>
      <c r="J447" s="33"/>
      <c r="L447" s="33"/>
    </row>
    <row r="448">
      <c r="G448" s="96"/>
      <c r="H448" s="116"/>
      <c r="I448" s="33"/>
      <c r="J448" s="33"/>
      <c r="L448" s="33"/>
    </row>
    <row r="449">
      <c r="G449" s="96"/>
      <c r="H449" s="116"/>
      <c r="I449" s="33"/>
      <c r="J449" s="33"/>
      <c r="L449" s="33"/>
    </row>
    <row r="450">
      <c r="G450" s="96"/>
      <c r="H450" s="116"/>
      <c r="I450" s="33"/>
      <c r="J450" s="33"/>
      <c r="L450" s="33"/>
    </row>
    <row r="451">
      <c r="G451" s="96"/>
      <c r="H451" s="116"/>
      <c r="I451" s="33"/>
      <c r="J451" s="33"/>
      <c r="L451" s="33"/>
    </row>
    <row r="452">
      <c r="G452" s="96"/>
      <c r="H452" s="116"/>
      <c r="I452" s="33"/>
      <c r="J452" s="33"/>
      <c r="L452" s="33"/>
    </row>
    <row r="453">
      <c r="G453" s="96"/>
      <c r="H453" s="116"/>
      <c r="I453" s="33"/>
      <c r="J453" s="33"/>
      <c r="L453" s="33"/>
    </row>
    <row r="454">
      <c r="G454" s="96"/>
      <c r="H454" s="116"/>
      <c r="I454" s="33"/>
      <c r="J454" s="33"/>
      <c r="L454" s="33"/>
    </row>
    <row r="455">
      <c r="G455" s="96"/>
      <c r="H455" s="116"/>
      <c r="I455" s="33"/>
      <c r="J455" s="33"/>
      <c r="L455" s="33"/>
    </row>
    <row r="456">
      <c r="G456" s="96"/>
      <c r="H456" s="116"/>
      <c r="I456" s="33"/>
      <c r="J456" s="33"/>
      <c r="L456" s="33"/>
    </row>
    <row r="457">
      <c r="G457" s="96"/>
      <c r="H457" s="116"/>
      <c r="I457" s="33"/>
      <c r="J457" s="33"/>
      <c r="L457" s="33"/>
    </row>
    <row r="458">
      <c r="G458" s="96"/>
      <c r="H458" s="116"/>
      <c r="I458" s="33"/>
      <c r="J458" s="33"/>
      <c r="L458" s="33"/>
    </row>
    <row r="459">
      <c r="G459" s="96"/>
      <c r="H459" s="116"/>
      <c r="I459" s="33"/>
      <c r="J459" s="33"/>
      <c r="L459" s="33"/>
    </row>
    <row r="460">
      <c r="G460" s="96"/>
      <c r="H460" s="116"/>
      <c r="I460" s="33"/>
      <c r="J460" s="33"/>
      <c r="L460" s="33"/>
    </row>
    <row r="461">
      <c r="G461" s="96"/>
      <c r="H461" s="116"/>
      <c r="I461" s="33"/>
      <c r="J461" s="33"/>
      <c r="L461" s="33"/>
    </row>
    <row r="462">
      <c r="G462" s="96"/>
      <c r="H462" s="116"/>
      <c r="I462" s="33"/>
      <c r="J462" s="33"/>
      <c r="L462" s="33"/>
    </row>
    <row r="463">
      <c r="G463" s="96"/>
      <c r="H463" s="116"/>
      <c r="I463" s="33"/>
      <c r="J463" s="33"/>
      <c r="L463" s="33"/>
    </row>
    <row r="464">
      <c r="G464" s="96"/>
      <c r="H464" s="116"/>
      <c r="I464" s="33"/>
      <c r="J464" s="33"/>
      <c r="L464" s="33"/>
    </row>
    <row r="465">
      <c r="G465" s="96"/>
      <c r="H465" s="116"/>
      <c r="I465" s="33"/>
      <c r="J465" s="33"/>
      <c r="L465" s="33"/>
    </row>
    <row r="466">
      <c r="G466" s="96"/>
      <c r="H466" s="116"/>
      <c r="I466" s="33"/>
      <c r="J466" s="33"/>
      <c r="L466" s="33"/>
    </row>
    <row r="467">
      <c r="G467" s="96"/>
      <c r="H467" s="116"/>
      <c r="I467" s="33"/>
      <c r="J467" s="33"/>
      <c r="L467" s="33"/>
    </row>
    <row r="468">
      <c r="G468" s="96"/>
      <c r="H468" s="116"/>
      <c r="I468" s="33"/>
      <c r="J468" s="33"/>
      <c r="L468" s="33"/>
    </row>
    <row r="469">
      <c r="G469" s="96"/>
      <c r="H469" s="116"/>
      <c r="I469" s="33"/>
      <c r="J469" s="33"/>
      <c r="L469" s="33"/>
    </row>
    <row r="470">
      <c r="G470" s="96"/>
      <c r="H470" s="116"/>
      <c r="I470" s="33"/>
      <c r="J470" s="33"/>
      <c r="L470" s="33"/>
    </row>
    <row r="471">
      <c r="G471" s="96"/>
      <c r="H471" s="116"/>
      <c r="I471" s="33"/>
      <c r="J471" s="33"/>
      <c r="L471" s="33"/>
    </row>
    <row r="472">
      <c r="G472" s="96"/>
      <c r="H472" s="116"/>
      <c r="I472" s="33"/>
      <c r="J472" s="33"/>
      <c r="L472" s="33"/>
    </row>
    <row r="473">
      <c r="G473" s="96"/>
      <c r="H473" s="116"/>
      <c r="I473" s="33"/>
      <c r="J473" s="33"/>
      <c r="L473" s="33"/>
    </row>
    <row r="474">
      <c r="G474" s="96"/>
      <c r="H474" s="116"/>
      <c r="I474" s="33"/>
      <c r="J474" s="33"/>
      <c r="L474" s="33"/>
    </row>
    <row r="475">
      <c r="G475" s="96"/>
      <c r="H475" s="116"/>
      <c r="I475" s="33"/>
      <c r="J475" s="33"/>
      <c r="L475" s="33"/>
    </row>
    <row r="476">
      <c r="G476" s="96"/>
      <c r="H476" s="116"/>
      <c r="I476" s="33"/>
      <c r="J476" s="33"/>
      <c r="L476" s="33"/>
    </row>
    <row r="477">
      <c r="G477" s="96"/>
      <c r="H477" s="116"/>
      <c r="I477" s="33"/>
      <c r="J477" s="33"/>
      <c r="L477" s="33"/>
    </row>
    <row r="478">
      <c r="G478" s="96"/>
      <c r="H478" s="116"/>
      <c r="I478" s="33"/>
      <c r="J478" s="33"/>
      <c r="L478" s="33"/>
    </row>
    <row r="479">
      <c r="G479" s="96"/>
      <c r="H479" s="116"/>
      <c r="I479" s="33"/>
      <c r="J479" s="33"/>
      <c r="L479" s="33"/>
    </row>
    <row r="480">
      <c r="G480" s="96"/>
      <c r="H480" s="116"/>
      <c r="I480" s="33"/>
      <c r="J480" s="33"/>
      <c r="L480" s="33"/>
    </row>
    <row r="481">
      <c r="G481" s="96"/>
      <c r="H481" s="116"/>
      <c r="I481" s="33"/>
      <c r="J481" s="33"/>
      <c r="L481" s="33"/>
    </row>
    <row r="482">
      <c r="G482" s="96"/>
      <c r="H482" s="116"/>
      <c r="I482" s="33"/>
      <c r="J482" s="33"/>
      <c r="L482" s="33"/>
    </row>
    <row r="483">
      <c r="G483" s="96"/>
      <c r="H483" s="116"/>
      <c r="I483" s="33"/>
      <c r="J483" s="33"/>
      <c r="L483" s="33"/>
    </row>
    <row r="484">
      <c r="G484" s="96"/>
      <c r="H484" s="116"/>
      <c r="I484" s="33"/>
      <c r="J484" s="33"/>
      <c r="L484" s="33"/>
    </row>
    <row r="485">
      <c r="G485" s="96"/>
      <c r="H485" s="116"/>
      <c r="I485" s="33"/>
      <c r="J485" s="33"/>
      <c r="L485" s="33"/>
    </row>
    <row r="486">
      <c r="G486" s="96"/>
      <c r="H486" s="116"/>
      <c r="I486" s="33"/>
      <c r="J486" s="33"/>
      <c r="L486" s="33"/>
    </row>
    <row r="487">
      <c r="G487" s="96"/>
      <c r="H487" s="116"/>
      <c r="I487" s="33"/>
      <c r="J487" s="33"/>
      <c r="L487" s="33"/>
    </row>
    <row r="488">
      <c r="G488" s="96"/>
      <c r="H488" s="116"/>
      <c r="I488" s="33"/>
      <c r="J488" s="33"/>
      <c r="L488" s="33"/>
    </row>
    <row r="489">
      <c r="G489" s="96"/>
      <c r="H489" s="116"/>
      <c r="I489" s="33"/>
      <c r="J489" s="33"/>
      <c r="L489" s="33"/>
    </row>
    <row r="490">
      <c r="G490" s="96"/>
      <c r="H490" s="116"/>
      <c r="I490" s="33"/>
      <c r="J490" s="33"/>
      <c r="L490" s="33"/>
    </row>
    <row r="491">
      <c r="G491" s="96"/>
      <c r="H491" s="116"/>
      <c r="I491" s="33"/>
      <c r="J491" s="33"/>
      <c r="L491" s="33"/>
    </row>
    <row r="492">
      <c r="G492" s="96"/>
      <c r="H492" s="116"/>
      <c r="I492" s="33"/>
      <c r="J492" s="33"/>
      <c r="L492" s="33"/>
    </row>
    <row r="493">
      <c r="G493" s="96"/>
      <c r="H493" s="116"/>
      <c r="I493" s="33"/>
      <c r="J493" s="33"/>
      <c r="L493" s="33"/>
    </row>
    <row r="494">
      <c r="G494" s="96"/>
      <c r="H494" s="116"/>
      <c r="I494" s="33"/>
      <c r="J494" s="33"/>
      <c r="L494" s="33"/>
    </row>
    <row r="495">
      <c r="G495" s="96"/>
      <c r="H495" s="116"/>
      <c r="I495" s="33"/>
      <c r="J495" s="33"/>
      <c r="L495" s="33"/>
    </row>
    <row r="496">
      <c r="G496" s="96"/>
      <c r="H496" s="116"/>
      <c r="I496" s="33"/>
      <c r="J496" s="33"/>
      <c r="L496" s="33"/>
    </row>
    <row r="497">
      <c r="G497" s="96"/>
      <c r="H497" s="116"/>
      <c r="I497" s="33"/>
      <c r="J497" s="33"/>
      <c r="L497" s="33"/>
    </row>
    <row r="498">
      <c r="G498" s="96"/>
      <c r="H498" s="116"/>
      <c r="I498" s="33"/>
      <c r="J498" s="33"/>
      <c r="L498" s="33"/>
    </row>
    <row r="499">
      <c r="G499" s="96"/>
      <c r="H499" s="116"/>
      <c r="I499" s="33"/>
      <c r="J499" s="33"/>
      <c r="L499" s="33"/>
    </row>
    <row r="500">
      <c r="G500" s="96"/>
      <c r="H500" s="116"/>
      <c r="I500" s="33"/>
      <c r="J500" s="33"/>
      <c r="L500" s="33"/>
    </row>
    <row r="501">
      <c r="G501" s="96"/>
      <c r="H501" s="116"/>
      <c r="I501" s="33"/>
      <c r="J501" s="33"/>
      <c r="L501" s="33"/>
    </row>
    <row r="502">
      <c r="G502" s="96"/>
      <c r="H502" s="116"/>
      <c r="I502" s="33"/>
      <c r="J502" s="33"/>
      <c r="L502" s="33"/>
    </row>
    <row r="503">
      <c r="G503" s="96"/>
      <c r="H503" s="116"/>
      <c r="I503" s="33"/>
      <c r="J503" s="33"/>
      <c r="L503" s="33"/>
    </row>
    <row r="504">
      <c r="G504" s="96"/>
      <c r="H504" s="116"/>
      <c r="I504" s="33"/>
      <c r="J504" s="33"/>
      <c r="L504" s="33"/>
    </row>
    <row r="505">
      <c r="G505" s="96"/>
      <c r="H505" s="116"/>
      <c r="I505" s="33"/>
      <c r="J505" s="33"/>
      <c r="L505" s="33"/>
    </row>
    <row r="506">
      <c r="G506" s="96"/>
      <c r="H506" s="116"/>
      <c r="I506" s="33"/>
      <c r="J506" s="33"/>
      <c r="L506" s="33"/>
    </row>
    <row r="507">
      <c r="G507" s="96"/>
      <c r="H507" s="116"/>
      <c r="I507" s="33"/>
      <c r="J507" s="33"/>
      <c r="L507" s="33"/>
    </row>
    <row r="508">
      <c r="G508" s="96"/>
      <c r="H508" s="116"/>
      <c r="I508" s="33"/>
      <c r="J508" s="33"/>
      <c r="L508" s="33"/>
    </row>
    <row r="509">
      <c r="G509" s="96"/>
      <c r="H509" s="116"/>
      <c r="I509" s="33"/>
      <c r="J509" s="33"/>
      <c r="L509" s="33"/>
    </row>
    <row r="510">
      <c r="G510" s="96"/>
      <c r="H510" s="116"/>
      <c r="I510" s="33"/>
      <c r="J510" s="33"/>
      <c r="L510" s="33"/>
    </row>
    <row r="511">
      <c r="G511" s="96"/>
      <c r="H511" s="116"/>
      <c r="I511" s="33"/>
      <c r="J511" s="33"/>
      <c r="L511" s="33"/>
    </row>
    <row r="512">
      <c r="G512" s="96"/>
      <c r="H512" s="116"/>
      <c r="I512" s="33"/>
      <c r="J512" s="33"/>
      <c r="L512" s="33"/>
    </row>
    <row r="513">
      <c r="H513" s="116"/>
      <c r="I513" s="160"/>
      <c r="J513" s="33"/>
      <c r="K513" s="33"/>
    </row>
    <row r="514">
      <c r="H514" s="116"/>
      <c r="I514" s="160"/>
      <c r="J514" s="33"/>
      <c r="K514" s="33"/>
    </row>
    <row r="515">
      <c r="H515" s="116"/>
      <c r="I515" s="160"/>
      <c r="J515" s="33"/>
      <c r="K515" s="33"/>
    </row>
    <row r="516">
      <c r="H516" s="116"/>
      <c r="I516" s="160"/>
      <c r="J516" s="33"/>
      <c r="K516" s="33"/>
    </row>
    <row r="517">
      <c r="H517" s="116"/>
      <c r="I517" s="160"/>
      <c r="J517" s="33"/>
      <c r="K517" s="33"/>
    </row>
    <row r="518">
      <c r="H518" s="116"/>
      <c r="I518" s="160"/>
      <c r="J518" s="33"/>
      <c r="K518" s="33"/>
    </row>
    <row r="519">
      <c r="H519" s="116"/>
      <c r="I519" s="160"/>
      <c r="J519" s="33"/>
      <c r="K519" s="33"/>
    </row>
    <row r="520">
      <c r="H520" s="116"/>
      <c r="I520" s="160"/>
      <c r="J520" s="33"/>
      <c r="K520" s="33"/>
    </row>
    <row r="521">
      <c r="H521" s="116"/>
      <c r="I521" s="160"/>
      <c r="J521" s="33"/>
      <c r="K521" s="33"/>
    </row>
    <row r="522">
      <c r="H522" s="116"/>
      <c r="I522" s="160"/>
      <c r="J522" s="33"/>
      <c r="K522" s="33"/>
    </row>
    <row r="523">
      <c r="H523" s="116"/>
      <c r="I523" s="160"/>
      <c r="J523" s="33"/>
      <c r="K523" s="33"/>
    </row>
    <row r="524">
      <c r="H524" s="116"/>
      <c r="I524" s="160"/>
      <c r="J524" s="33"/>
      <c r="K524" s="33"/>
    </row>
    <row r="525">
      <c r="H525" s="116"/>
      <c r="I525" s="160"/>
      <c r="J525" s="33"/>
      <c r="K525" s="33"/>
    </row>
    <row r="526">
      <c r="H526" s="116"/>
      <c r="I526" s="160"/>
      <c r="J526" s="33"/>
      <c r="K526" s="33"/>
    </row>
    <row r="527">
      <c r="H527" s="116"/>
      <c r="I527" s="160"/>
      <c r="J527" s="33"/>
      <c r="K527" s="33"/>
    </row>
    <row r="528">
      <c r="H528" s="116"/>
      <c r="I528" s="160"/>
      <c r="J528" s="33"/>
      <c r="K528" s="33"/>
    </row>
    <row r="529">
      <c r="H529" s="116"/>
      <c r="I529" s="160"/>
      <c r="J529" s="33"/>
      <c r="K529" s="33"/>
    </row>
    <row r="530">
      <c r="H530" s="116"/>
      <c r="I530" s="160"/>
      <c r="J530" s="33"/>
      <c r="K530" s="33"/>
    </row>
    <row r="531">
      <c r="H531" s="116"/>
      <c r="I531" s="160"/>
      <c r="J531" s="33"/>
      <c r="K531" s="33"/>
    </row>
    <row r="532">
      <c r="H532" s="116"/>
      <c r="I532" s="160"/>
      <c r="J532" s="33"/>
      <c r="K532" s="33"/>
    </row>
    <row r="533">
      <c r="H533" s="116"/>
      <c r="I533" s="160"/>
      <c r="J533" s="33"/>
      <c r="K533" s="33"/>
    </row>
    <row r="534">
      <c r="H534" s="116"/>
      <c r="I534" s="160"/>
      <c r="J534" s="33"/>
      <c r="K534" s="33"/>
    </row>
    <row r="535">
      <c r="H535" s="116"/>
      <c r="I535" s="160"/>
      <c r="J535" s="33"/>
      <c r="K535" s="33"/>
    </row>
    <row r="536">
      <c r="H536" s="116"/>
      <c r="I536" s="160"/>
      <c r="J536" s="33"/>
      <c r="K536" s="33"/>
    </row>
    <row r="537">
      <c r="H537" s="116"/>
      <c r="I537" s="160"/>
      <c r="J537" s="33"/>
      <c r="K537" s="33"/>
    </row>
    <row r="538">
      <c r="H538" s="116"/>
      <c r="I538" s="160"/>
      <c r="J538" s="33"/>
      <c r="K538" s="33"/>
    </row>
    <row r="539">
      <c r="H539" s="116"/>
      <c r="I539" s="160"/>
      <c r="J539" s="33"/>
      <c r="K539" s="33"/>
    </row>
    <row r="540">
      <c r="H540" s="116"/>
      <c r="I540" s="160"/>
      <c r="J540" s="33"/>
      <c r="K540" s="33"/>
    </row>
    <row r="541">
      <c r="H541" s="116"/>
      <c r="I541" s="160"/>
      <c r="J541" s="33"/>
      <c r="K541" s="33"/>
    </row>
    <row r="542">
      <c r="H542" s="116"/>
      <c r="I542" s="160"/>
      <c r="J542" s="33"/>
      <c r="K542" s="33"/>
    </row>
    <row r="543">
      <c r="H543" s="116"/>
      <c r="I543" s="160"/>
      <c r="J543" s="33"/>
      <c r="K543" s="33"/>
    </row>
    <row r="544">
      <c r="H544" s="116"/>
      <c r="I544" s="160"/>
      <c r="J544" s="33"/>
      <c r="K544" s="33"/>
    </row>
    <row r="545">
      <c r="H545" s="116"/>
      <c r="I545" s="160"/>
      <c r="J545" s="33"/>
      <c r="K545" s="33"/>
    </row>
    <row r="546">
      <c r="H546" s="116"/>
      <c r="I546" s="160"/>
      <c r="J546" s="33"/>
      <c r="K546" s="33"/>
    </row>
    <row r="547">
      <c r="H547" s="116"/>
      <c r="I547" s="160"/>
      <c r="J547" s="33"/>
      <c r="K547" s="33"/>
    </row>
    <row r="548">
      <c r="H548" s="116"/>
      <c r="I548" s="160"/>
      <c r="J548" s="33"/>
      <c r="K548" s="33"/>
    </row>
    <row r="549">
      <c r="H549" s="116"/>
      <c r="I549" s="160"/>
      <c r="J549" s="33"/>
      <c r="K549" s="33"/>
    </row>
    <row r="550">
      <c r="H550" s="116"/>
      <c r="I550" s="160"/>
      <c r="J550" s="33"/>
      <c r="K550" s="33"/>
    </row>
    <row r="551">
      <c r="H551" s="116"/>
      <c r="I551" s="160"/>
      <c r="J551" s="33"/>
      <c r="K551" s="33"/>
    </row>
    <row r="552">
      <c r="H552" s="116"/>
      <c r="I552" s="160"/>
      <c r="J552" s="33"/>
      <c r="K552" s="33"/>
    </row>
    <row r="553">
      <c r="H553" s="116"/>
      <c r="I553" s="160"/>
      <c r="J553" s="33"/>
      <c r="K553" s="33"/>
    </row>
    <row r="554">
      <c r="H554" s="116"/>
      <c r="I554" s="160"/>
      <c r="J554" s="33"/>
      <c r="K554" s="33"/>
    </row>
    <row r="555">
      <c r="H555" s="116"/>
      <c r="I555" s="160"/>
      <c r="J555" s="33"/>
      <c r="K555" s="33"/>
    </row>
    <row r="556">
      <c r="H556" s="116"/>
      <c r="I556" s="160"/>
      <c r="J556" s="33"/>
      <c r="K556" s="33"/>
    </row>
    <row r="557">
      <c r="H557" s="116"/>
      <c r="I557" s="160"/>
      <c r="J557" s="33"/>
      <c r="K557" s="33"/>
    </row>
    <row r="558">
      <c r="H558" s="116"/>
      <c r="I558" s="160"/>
      <c r="J558" s="33"/>
      <c r="K558" s="33"/>
    </row>
    <row r="559">
      <c r="H559" s="116"/>
      <c r="I559" s="160"/>
      <c r="J559" s="33"/>
      <c r="K559" s="33"/>
    </row>
    <row r="560">
      <c r="H560" s="116"/>
      <c r="I560" s="160"/>
      <c r="J560" s="33"/>
      <c r="K560" s="33"/>
    </row>
    <row r="561">
      <c r="H561" s="116"/>
      <c r="I561" s="160"/>
      <c r="J561" s="33"/>
      <c r="K561" s="33"/>
    </row>
    <row r="562">
      <c r="H562" s="116"/>
      <c r="I562" s="160"/>
      <c r="J562" s="33"/>
      <c r="K562" s="33"/>
    </row>
    <row r="563">
      <c r="H563" s="116"/>
      <c r="I563" s="160"/>
      <c r="J563" s="33"/>
      <c r="K563" s="33"/>
    </row>
    <row r="564">
      <c r="H564" s="116"/>
      <c r="I564" s="160"/>
      <c r="J564" s="33"/>
      <c r="K564" s="33"/>
    </row>
    <row r="565">
      <c r="H565" s="116"/>
      <c r="I565" s="160"/>
      <c r="J565" s="33"/>
      <c r="K565" s="33"/>
    </row>
    <row r="566">
      <c r="H566" s="116"/>
      <c r="I566" s="160"/>
      <c r="J566" s="33"/>
      <c r="K566" s="33"/>
    </row>
    <row r="567">
      <c r="H567" s="116"/>
      <c r="I567" s="160"/>
      <c r="J567" s="33"/>
      <c r="K567" s="33"/>
    </row>
    <row r="568">
      <c r="H568" s="116"/>
      <c r="I568" s="160"/>
      <c r="J568" s="33"/>
      <c r="K568" s="33"/>
    </row>
    <row r="569">
      <c r="H569" s="116"/>
      <c r="I569" s="160"/>
      <c r="J569" s="33"/>
      <c r="K569" s="33"/>
    </row>
    <row r="570">
      <c r="H570" s="116"/>
      <c r="I570" s="160"/>
      <c r="J570" s="33"/>
      <c r="K570" s="33"/>
    </row>
    <row r="571">
      <c r="H571" s="116"/>
      <c r="I571" s="160"/>
      <c r="J571" s="33"/>
      <c r="K571" s="33"/>
    </row>
    <row r="572">
      <c r="H572" s="116"/>
      <c r="I572" s="160"/>
      <c r="J572" s="33"/>
      <c r="K572" s="33"/>
    </row>
    <row r="573">
      <c r="H573" s="116"/>
      <c r="I573" s="160"/>
      <c r="J573" s="33"/>
      <c r="K573" s="33"/>
    </row>
    <row r="574">
      <c r="H574" s="116"/>
      <c r="I574" s="160"/>
      <c r="J574" s="33"/>
      <c r="K574" s="33"/>
    </row>
    <row r="575">
      <c r="H575" s="116"/>
      <c r="I575" s="160"/>
      <c r="J575" s="33"/>
      <c r="K575" s="33"/>
    </row>
    <row r="576">
      <c r="H576" s="116"/>
      <c r="I576" s="160"/>
      <c r="J576" s="33"/>
      <c r="K576" s="33"/>
    </row>
    <row r="577">
      <c r="H577" s="116"/>
      <c r="I577" s="160"/>
      <c r="J577" s="33"/>
      <c r="K577" s="33"/>
    </row>
    <row r="578">
      <c r="H578" s="116"/>
      <c r="I578" s="160"/>
      <c r="J578" s="33"/>
      <c r="K578" s="33"/>
    </row>
    <row r="579">
      <c r="H579" s="116"/>
      <c r="I579" s="160"/>
      <c r="J579" s="33"/>
      <c r="K579" s="33"/>
    </row>
    <row r="580">
      <c r="H580" s="116"/>
      <c r="I580" s="160"/>
      <c r="J580" s="33"/>
      <c r="K580" s="33"/>
    </row>
    <row r="581">
      <c r="H581" s="116"/>
      <c r="I581" s="160"/>
      <c r="J581" s="33"/>
      <c r="K581" s="33"/>
    </row>
    <row r="582">
      <c r="H582" s="116"/>
      <c r="I582" s="160"/>
      <c r="J582" s="33"/>
      <c r="K582" s="33"/>
    </row>
    <row r="583">
      <c r="H583" s="116"/>
      <c r="I583" s="160"/>
      <c r="J583" s="33"/>
      <c r="K583" s="33"/>
    </row>
    <row r="584">
      <c r="H584" s="116"/>
      <c r="I584" s="160"/>
      <c r="J584" s="33"/>
      <c r="K584" s="33"/>
    </row>
    <row r="585">
      <c r="H585" s="116"/>
      <c r="I585" s="160"/>
      <c r="J585" s="33"/>
      <c r="K585" s="33"/>
    </row>
    <row r="586">
      <c r="H586" s="116"/>
      <c r="I586" s="160"/>
      <c r="J586" s="33"/>
      <c r="K586" s="33"/>
    </row>
    <row r="587">
      <c r="H587" s="116"/>
      <c r="I587" s="160"/>
      <c r="J587" s="33"/>
      <c r="K587" s="33"/>
    </row>
    <row r="588">
      <c r="H588" s="116"/>
      <c r="I588" s="160"/>
      <c r="J588" s="33"/>
      <c r="K588" s="33"/>
    </row>
    <row r="589">
      <c r="H589" s="116"/>
      <c r="I589" s="160"/>
      <c r="J589" s="33"/>
      <c r="K589" s="33"/>
    </row>
    <row r="590">
      <c r="H590" s="116"/>
      <c r="I590" s="160"/>
      <c r="J590" s="33"/>
      <c r="K590" s="33"/>
    </row>
    <row r="591">
      <c r="H591" s="116"/>
      <c r="I591" s="160"/>
      <c r="J591" s="33"/>
      <c r="K591" s="33"/>
    </row>
    <row r="592">
      <c r="H592" s="116"/>
      <c r="I592" s="160"/>
      <c r="J592" s="33"/>
      <c r="K592" s="33"/>
    </row>
    <row r="593">
      <c r="H593" s="116"/>
      <c r="I593" s="160"/>
      <c r="J593" s="33"/>
      <c r="K593" s="33"/>
    </row>
    <row r="594">
      <c r="H594" s="116"/>
      <c r="I594" s="160"/>
      <c r="J594" s="33"/>
      <c r="K594" s="33"/>
    </row>
    <row r="595">
      <c r="H595" s="116"/>
      <c r="I595" s="160"/>
      <c r="J595" s="33"/>
      <c r="K595" s="33"/>
    </row>
    <row r="596">
      <c r="H596" s="116"/>
      <c r="I596" s="160"/>
      <c r="J596" s="33"/>
      <c r="K596" s="33"/>
    </row>
    <row r="597">
      <c r="H597" s="116"/>
      <c r="I597" s="160"/>
      <c r="J597" s="33"/>
      <c r="K597" s="33"/>
    </row>
    <row r="598">
      <c r="H598" s="116"/>
      <c r="I598" s="160"/>
      <c r="J598" s="33"/>
      <c r="K598" s="33"/>
    </row>
    <row r="599">
      <c r="H599" s="116"/>
      <c r="I599" s="33"/>
      <c r="J599" s="33"/>
      <c r="K599" s="33"/>
    </row>
    <row r="600">
      <c r="H600" s="116"/>
      <c r="I600" s="160"/>
      <c r="J600" s="33"/>
      <c r="K600" s="33"/>
    </row>
    <row r="601">
      <c r="H601" s="116"/>
      <c r="I601" s="160"/>
      <c r="J601" s="33"/>
      <c r="K601" s="33"/>
    </row>
    <row r="602">
      <c r="H602" s="116"/>
      <c r="I602" s="160"/>
      <c r="J602" s="33"/>
      <c r="K602" s="33"/>
    </row>
    <row r="603">
      <c r="H603" s="116"/>
      <c r="I603" s="160"/>
      <c r="J603" s="33"/>
      <c r="K603" s="33"/>
    </row>
    <row r="604">
      <c r="H604" s="116"/>
      <c r="I604" s="160"/>
      <c r="J604" s="33"/>
      <c r="K604" s="33"/>
    </row>
    <row r="605">
      <c r="H605" s="116"/>
      <c r="I605" s="160"/>
      <c r="J605" s="33"/>
      <c r="K605" s="33"/>
    </row>
    <row r="606">
      <c r="H606" s="116"/>
      <c r="I606" s="160"/>
      <c r="J606" s="33"/>
      <c r="K606" s="33"/>
    </row>
    <row r="607">
      <c r="H607" s="116"/>
      <c r="I607" s="160"/>
      <c r="J607" s="33"/>
      <c r="K607" s="33"/>
    </row>
    <row r="608">
      <c r="H608" s="116"/>
      <c r="I608" s="160"/>
      <c r="J608" s="33"/>
      <c r="K608" s="33"/>
    </row>
    <row r="609">
      <c r="H609" s="116"/>
      <c r="I609" s="160"/>
      <c r="J609" s="33"/>
      <c r="K609" s="33"/>
    </row>
    <row r="610">
      <c r="H610" s="116"/>
      <c r="I610" s="160"/>
      <c r="J610" s="33"/>
      <c r="K610" s="33"/>
    </row>
    <row r="611">
      <c r="H611" s="116"/>
      <c r="I611" s="160"/>
      <c r="J611" s="33"/>
      <c r="K611" s="33"/>
    </row>
    <row r="612">
      <c r="H612" s="116"/>
      <c r="I612" s="160"/>
      <c r="J612" s="33"/>
      <c r="K612" s="33"/>
    </row>
    <row r="613">
      <c r="H613" s="116"/>
      <c r="I613" s="160"/>
      <c r="J613" s="33"/>
      <c r="K613" s="33"/>
    </row>
    <row r="614">
      <c r="H614" s="116"/>
      <c r="I614" s="160"/>
      <c r="J614" s="33"/>
      <c r="K614" s="33"/>
    </row>
    <row r="615">
      <c r="H615" s="116"/>
      <c r="I615" s="160"/>
      <c r="J615" s="33"/>
      <c r="K615" s="33"/>
    </row>
    <row r="616">
      <c r="H616" s="116"/>
      <c r="I616" s="160"/>
      <c r="J616" s="33"/>
      <c r="K616" s="33"/>
    </row>
    <row r="617">
      <c r="H617" s="116"/>
      <c r="I617" s="160"/>
      <c r="J617" s="33"/>
      <c r="K617" s="33"/>
    </row>
    <row r="618">
      <c r="H618" s="116"/>
      <c r="I618" s="160"/>
      <c r="J618" s="33"/>
      <c r="K618" s="33"/>
    </row>
    <row r="619">
      <c r="H619" s="116"/>
      <c r="I619" s="160"/>
      <c r="J619" s="33"/>
      <c r="K619" s="33"/>
    </row>
    <row r="620">
      <c r="H620" s="116"/>
      <c r="I620" s="160"/>
      <c r="J620" s="33"/>
      <c r="K620" s="33"/>
    </row>
    <row r="621">
      <c r="H621" s="116"/>
      <c r="I621" s="160"/>
      <c r="J621" s="33"/>
      <c r="K621" s="33"/>
    </row>
    <row r="622">
      <c r="H622" s="116"/>
      <c r="I622" s="160"/>
      <c r="J622" s="33"/>
      <c r="K622" s="33"/>
    </row>
    <row r="623">
      <c r="H623" s="116"/>
      <c r="I623" s="160"/>
      <c r="J623" s="33"/>
      <c r="K623" s="33"/>
    </row>
    <row r="624">
      <c r="H624" s="116"/>
      <c r="I624" s="160"/>
      <c r="J624" s="33"/>
      <c r="K624" s="33"/>
    </row>
    <row r="625">
      <c r="H625" s="116"/>
      <c r="I625" s="160"/>
      <c r="J625" s="33"/>
      <c r="K625" s="33"/>
    </row>
    <row r="626">
      <c r="H626" s="116"/>
      <c r="I626" s="160"/>
      <c r="J626" s="33"/>
      <c r="K626" s="33"/>
    </row>
    <row r="627">
      <c r="H627" s="116"/>
      <c r="I627" s="160"/>
      <c r="J627" s="33"/>
      <c r="K627" s="33"/>
    </row>
    <row r="628">
      <c r="H628" s="116"/>
      <c r="I628" s="160"/>
      <c r="J628" s="33"/>
      <c r="K628" s="33"/>
    </row>
    <row r="629">
      <c r="H629" s="116"/>
      <c r="I629" s="160"/>
      <c r="J629" s="33"/>
      <c r="K629" s="33"/>
    </row>
    <row r="630">
      <c r="H630" s="116"/>
      <c r="I630" s="160"/>
      <c r="J630" s="33"/>
      <c r="K630" s="33"/>
    </row>
    <row r="631">
      <c r="H631" s="116"/>
      <c r="I631" s="160"/>
      <c r="J631" s="33"/>
      <c r="K631" s="33"/>
    </row>
    <row r="632">
      <c r="H632" s="116"/>
      <c r="I632" s="160"/>
      <c r="J632" s="33"/>
      <c r="K632" s="33"/>
    </row>
    <row r="633">
      <c r="H633" s="116"/>
      <c r="I633" s="160"/>
      <c r="J633" s="33"/>
      <c r="K633" s="33"/>
    </row>
    <row r="634">
      <c r="H634" s="116"/>
      <c r="I634" s="160"/>
      <c r="J634" s="33"/>
      <c r="K634" s="33"/>
    </row>
    <row r="635">
      <c r="H635" s="116"/>
      <c r="I635" s="160"/>
      <c r="J635" s="33"/>
      <c r="K635" s="33"/>
    </row>
    <row r="636">
      <c r="H636" s="116"/>
      <c r="I636" s="160"/>
      <c r="J636" s="33"/>
      <c r="K636" s="33"/>
    </row>
    <row r="637">
      <c r="H637" s="116"/>
      <c r="I637" s="160"/>
      <c r="J637" s="33"/>
      <c r="K637" s="33"/>
    </row>
    <row r="638">
      <c r="H638" s="116"/>
      <c r="I638" s="160"/>
      <c r="J638" s="33"/>
      <c r="K638" s="33"/>
    </row>
    <row r="639">
      <c r="H639" s="116"/>
      <c r="I639" s="160"/>
      <c r="J639" s="33"/>
      <c r="K639" s="33"/>
    </row>
    <row r="640">
      <c r="H640" s="116"/>
      <c r="I640" s="160"/>
      <c r="J640" s="33"/>
      <c r="K640" s="33"/>
    </row>
    <row r="641">
      <c r="H641" s="116"/>
      <c r="I641" s="160"/>
      <c r="J641" s="33"/>
      <c r="K641" s="33"/>
    </row>
    <row r="642">
      <c r="H642" s="116"/>
      <c r="I642" s="160"/>
      <c r="J642" s="33"/>
      <c r="K642" s="33"/>
    </row>
    <row r="643">
      <c r="H643" s="116"/>
      <c r="I643" s="160"/>
      <c r="J643" s="33"/>
      <c r="K643" s="33"/>
    </row>
    <row r="644">
      <c r="H644" s="116"/>
      <c r="I644" s="160"/>
      <c r="J644" s="33"/>
      <c r="K644" s="33"/>
    </row>
    <row r="645">
      <c r="H645" s="116"/>
      <c r="I645" s="160"/>
      <c r="J645" s="33"/>
      <c r="K645" s="33"/>
    </row>
    <row r="646">
      <c r="H646" s="116"/>
      <c r="I646" s="160"/>
      <c r="J646" s="33"/>
      <c r="K646" s="33"/>
    </row>
    <row r="647">
      <c r="H647" s="116"/>
      <c r="I647" s="160"/>
      <c r="J647" s="33"/>
      <c r="K647" s="33"/>
    </row>
    <row r="648">
      <c r="H648" s="116"/>
      <c r="I648" s="160"/>
      <c r="J648" s="33"/>
      <c r="K648" s="33"/>
    </row>
    <row r="649">
      <c r="H649" s="116"/>
      <c r="I649" s="160"/>
      <c r="J649" s="33"/>
      <c r="K649" s="33"/>
    </row>
    <row r="650">
      <c r="H650" s="116"/>
      <c r="I650" s="160"/>
      <c r="J650" s="33"/>
      <c r="K650" s="33"/>
    </row>
    <row r="651">
      <c r="H651" s="116"/>
      <c r="I651" s="160"/>
      <c r="J651" s="33"/>
      <c r="K651" s="33"/>
    </row>
    <row r="652">
      <c r="H652" s="116"/>
      <c r="I652" s="160"/>
      <c r="J652" s="33"/>
      <c r="K652" s="33"/>
    </row>
    <row r="653">
      <c r="H653" s="116"/>
      <c r="I653" s="160"/>
      <c r="J653" s="33"/>
      <c r="K653" s="33"/>
    </row>
    <row r="654">
      <c r="H654" s="116"/>
      <c r="I654" s="160"/>
      <c r="J654" s="33"/>
      <c r="K654" s="33"/>
    </row>
    <row r="655">
      <c r="H655" s="116"/>
      <c r="I655" s="160"/>
      <c r="J655" s="33"/>
      <c r="K655" s="33"/>
    </row>
    <row r="656">
      <c r="H656" s="116"/>
      <c r="I656" s="160"/>
      <c r="J656" s="33"/>
      <c r="K656" s="33"/>
    </row>
    <row r="657">
      <c r="H657" s="116"/>
      <c r="I657" s="160"/>
      <c r="J657" s="33"/>
      <c r="K657" s="33"/>
    </row>
    <row r="658">
      <c r="H658" s="116"/>
      <c r="I658" s="160"/>
      <c r="J658" s="33"/>
      <c r="K658" s="33"/>
    </row>
    <row r="659">
      <c r="H659" s="116"/>
      <c r="I659" s="160"/>
      <c r="J659" s="33"/>
      <c r="K659" s="33"/>
    </row>
    <row r="660">
      <c r="H660" s="116"/>
      <c r="I660" s="160"/>
      <c r="J660" s="33"/>
      <c r="K660" s="33"/>
    </row>
    <row r="661">
      <c r="H661" s="116"/>
      <c r="I661" s="160"/>
      <c r="J661" s="33"/>
      <c r="K661" s="33"/>
    </row>
    <row r="662">
      <c r="H662" s="116"/>
      <c r="I662" s="160"/>
      <c r="J662" s="33"/>
      <c r="K662" s="33"/>
    </row>
    <row r="663">
      <c r="H663" s="116"/>
      <c r="I663" s="160"/>
      <c r="J663" s="33"/>
      <c r="K663" s="33"/>
    </row>
    <row r="664">
      <c r="H664" s="116"/>
      <c r="I664" s="160"/>
      <c r="J664" s="33"/>
      <c r="K664" s="33"/>
    </row>
    <row r="665">
      <c r="H665" s="116"/>
      <c r="I665" s="160"/>
      <c r="J665" s="33"/>
      <c r="K665" s="33"/>
    </row>
    <row r="666">
      <c r="H666" s="116"/>
      <c r="I666" s="160"/>
      <c r="J666" s="33"/>
      <c r="K666" s="33"/>
    </row>
    <row r="667">
      <c r="H667" s="116"/>
      <c r="I667" s="160"/>
      <c r="J667" s="33"/>
      <c r="K667" s="33"/>
    </row>
    <row r="668">
      <c r="H668" s="116"/>
      <c r="I668" s="160"/>
      <c r="J668" s="33"/>
      <c r="K668" s="33"/>
    </row>
    <row r="669">
      <c r="H669" s="116"/>
      <c r="I669" s="160"/>
      <c r="J669" s="33"/>
      <c r="K669" s="33"/>
    </row>
    <row r="670">
      <c r="H670" s="116"/>
      <c r="I670" s="160"/>
      <c r="J670" s="33"/>
      <c r="K670" s="33"/>
    </row>
    <row r="671">
      <c r="H671" s="116"/>
      <c r="I671" s="160"/>
      <c r="J671" s="33"/>
      <c r="K671" s="33"/>
    </row>
    <row r="672">
      <c r="H672" s="116"/>
      <c r="I672" s="160"/>
      <c r="J672" s="33"/>
      <c r="K672" s="33"/>
    </row>
    <row r="673">
      <c r="H673" s="116"/>
      <c r="I673" s="160"/>
      <c r="J673" s="33"/>
      <c r="K673" s="33"/>
    </row>
    <row r="674">
      <c r="H674" s="116"/>
      <c r="I674" s="160"/>
      <c r="J674" s="33"/>
      <c r="K674" s="33"/>
    </row>
    <row r="675">
      <c r="H675" s="116"/>
      <c r="I675" s="160"/>
      <c r="J675" s="33"/>
      <c r="K675" s="33"/>
    </row>
    <row r="676">
      <c r="H676" s="116"/>
      <c r="I676" s="160"/>
      <c r="J676" s="33"/>
      <c r="K676" s="33"/>
    </row>
    <row r="677">
      <c r="H677" s="116"/>
      <c r="I677" s="160"/>
      <c r="J677" s="33"/>
      <c r="K677" s="33"/>
    </row>
    <row r="678">
      <c r="H678" s="116"/>
      <c r="I678" s="160"/>
      <c r="J678" s="33"/>
      <c r="K678" s="33"/>
    </row>
    <row r="679">
      <c r="H679" s="116"/>
      <c r="I679" s="160"/>
      <c r="J679" s="33"/>
      <c r="K679" s="33"/>
    </row>
    <row r="680">
      <c r="H680" s="116"/>
      <c r="I680" s="160"/>
      <c r="J680" s="33"/>
      <c r="K680" s="33"/>
    </row>
    <row r="681">
      <c r="H681" s="116"/>
      <c r="I681" s="160"/>
      <c r="J681" s="33"/>
      <c r="K681" s="33"/>
    </row>
    <row r="682">
      <c r="H682" s="116"/>
      <c r="I682" s="160"/>
      <c r="J682" s="33"/>
      <c r="K682" s="33"/>
    </row>
    <row r="683">
      <c r="H683" s="116"/>
      <c r="I683" s="160"/>
      <c r="J683" s="33"/>
      <c r="K683" s="33"/>
    </row>
    <row r="684">
      <c r="H684" s="116"/>
      <c r="I684" s="160"/>
      <c r="J684" s="33"/>
      <c r="K684" s="33"/>
    </row>
    <row r="685">
      <c r="H685" s="116"/>
      <c r="I685" s="160"/>
      <c r="J685" s="33"/>
      <c r="K685" s="33"/>
    </row>
    <row r="686">
      <c r="H686" s="116"/>
      <c r="I686" s="160"/>
      <c r="J686" s="33"/>
      <c r="K686" s="33"/>
    </row>
    <row r="687">
      <c r="H687" s="116"/>
      <c r="I687" s="160"/>
      <c r="J687" s="33"/>
      <c r="K687" s="33"/>
    </row>
    <row r="688">
      <c r="H688" s="116"/>
      <c r="I688" s="160"/>
      <c r="J688" s="33"/>
      <c r="K688" s="33"/>
    </row>
    <row r="689">
      <c r="H689" s="116"/>
      <c r="I689" s="160"/>
      <c r="J689" s="33"/>
      <c r="K689" s="33"/>
    </row>
    <row r="690">
      <c r="H690" s="116"/>
      <c r="I690" s="33"/>
      <c r="J690" s="33"/>
      <c r="K690" s="33"/>
    </row>
    <row r="691">
      <c r="H691" s="116"/>
      <c r="I691" s="160"/>
      <c r="J691" s="33"/>
      <c r="K691" s="33"/>
    </row>
    <row r="692">
      <c r="H692" s="116"/>
      <c r="I692" s="160"/>
      <c r="J692" s="33"/>
      <c r="K692" s="33"/>
    </row>
    <row r="693">
      <c r="H693" s="116"/>
      <c r="I693" s="160"/>
      <c r="J693" s="33"/>
      <c r="K693" s="33"/>
    </row>
    <row r="694">
      <c r="H694" s="116"/>
      <c r="I694" s="160"/>
      <c r="J694" s="33"/>
      <c r="K694" s="33"/>
    </row>
    <row r="695">
      <c r="H695" s="116"/>
      <c r="I695" s="160"/>
      <c r="J695" s="33"/>
      <c r="K695" s="33"/>
    </row>
    <row r="696">
      <c r="H696" s="116"/>
      <c r="I696" s="160"/>
      <c r="J696" s="33"/>
      <c r="K696" s="33"/>
    </row>
    <row r="697">
      <c r="H697" s="116"/>
      <c r="I697" s="160"/>
      <c r="J697" s="33"/>
      <c r="K697" s="33"/>
    </row>
    <row r="698">
      <c r="H698" s="116"/>
      <c r="I698" s="160"/>
      <c r="J698" s="33"/>
      <c r="K698" s="33"/>
    </row>
    <row r="699">
      <c r="H699" s="116"/>
      <c r="I699" s="160"/>
      <c r="J699" s="33"/>
      <c r="K699" s="33"/>
    </row>
    <row r="700">
      <c r="H700" s="116"/>
      <c r="I700" s="160"/>
      <c r="J700" s="33"/>
      <c r="K700" s="33"/>
    </row>
    <row r="701">
      <c r="H701" s="116"/>
      <c r="I701" s="160"/>
      <c r="J701" s="33"/>
      <c r="K701" s="33"/>
    </row>
    <row r="702">
      <c r="H702" s="116"/>
      <c r="I702" s="160"/>
      <c r="J702" s="33"/>
      <c r="K702" s="33"/>
    </row>
    <row r="703">
      <c r="H703" s="116"/>
      <c r="I703" s="160"/>
      <c r="J703" s="33"/>
      <c r="K703" s="33"/>
    </row>
    <row r="704">
      <c r="H704" s="116"/>
      <c r="I704" s="160"/>
      <c r="J704" s="33"/>
      <c r="K704" s="33"/>
    </row>
    <row r="705">
      <c r="H705" s="116"/>
      <c r="I705" s="160"/>
      <c r="J705" s="33"/>
      <c r="K705" s="33"/>
    </row>
    <row r="706">
      <c r="H706" s="116"/>
      <c r="I706" s="160"/>
      <c r="J706" s="33"/>
      <c r="K706" s="33"/>
    </row>
    <row r="707">
      <c r="H707" s="116"/>
      <c r="I707" s="160"/>
      <c r="J707" s="33"/>
      <c r="K707" s="33"/>
    </row>
    <row r="708">
      <c r="H708" s="116"/>
      <c r="I708" s="33"/>
      <c r="J708" s="33"/>
      <c r="K708" s="33"/>
    </row>
    <row r="709">
      <c r="H709" s="116"/>
      <c r="I709" s="33"/>
      <c r="J709" s="33"/>
      <c r="K709" s="33"/>
    </row>
    <row r="710">
      <c r="H710" s="116"/>
      <c r="I710" s="160"/>
      <c r="J710" s="33"/>
      <c r="K710" s="33"/>
    </row>
    <row r="711">
      <c r="H711" s="116"/>
      <c r="I711" s="160"/>
      <c r="J711" s="33"/>
      <c r="K711" s="33"/>
    </row>
    <row r="712">
      <c r="H712" s="116"/>
      <c r="I712" s="160"/>
      <c r="J712" s="33"/>
      <c r="K712" s="33"/>
    </row>
    <row r="713">
      <c r="H713" s="116"/>
      <c r="I713" s="160"/>
      <c r="J713" s="33"/>
      <c r="K713" s="33"/>
    </row>
    <row r="714">
      <c r="H714" s="116"/>
      <c r="I714" s="160"/>
      <c r="J714" s="33"/>
      <c r="K714" s="33"/>
    </row>
    <row r="715">
      <c r="H715" s="116"/>
      <c r="I715" s="160"/>
      <c r="J715" s="33"/>
      <c r="K715" s="33"/>
    </row>
    <row r="716">
      <c r="H716" s="116"/>
      <c r="I716" s="160"/>
      <c r="J716" s="33"/>
      <c r="K716" s="33"/>
    </row>
    <row r="717">
      <c r="H717" s="116"/>
      <c r="I717" s="160"/>
      <c r="J717" s="33"/>
      <c r="K717" s="33"/>
    </row>
    <row r="718">
      <c r="H718" s="116"/>
      <c r="I718" s="160"/>
      <c r="J718" s="33"/>
      <c r="K718" s="33"/>
    </row>
    <row r="719">
      <c r="H719" s="116"/>
      <c r="I719" s="160"/>
      <c r="J719" s="33"/>
      <c r="K719" s="33"/>
    </row>
    <row r="720">
      <c r="H720" s="116"/>
      <c r="I720" s="160"/>
      <c r="J720" s="33"/>
      <c r="K720" s="33"/>
    </row>
    <row r="721">
      <c r="H721" s="116"/>
      <c r="I721" s="160"/>
      <c r="J721" s="33"/>
      <c r="K721" s="33"/>
    </row>
    <row r="722">
      <c r="H722" s="116"/>
      <c r="I722" s="160"/>
      <c r="J722" s="33"/>
      <c r="K722" s="33"/>
    </row>
    <row r="723">
      <c r="H723" s="116"/>
      <c r="I723" s="160"/>
      <c r="J723" s="33"/>
      <c r="K723" s="33"/>
    </row>
    <row r="724">
      <c r="H724" s="116"/>
      <c r="I724" s="160"/>
      <c r="J724" s="33"/>
      <c r="K724" s="33"/>
    </row>
    <row r="725">
      <c r="H725" s="116"/>
      <c r="I725" s="160"/>
      <c r="J725" s="33"/>
      <c r="K725" s="33"/>
    </row>
    <row r="726">
      <c r="H726" s="116"/>
      <c r="I726" s="160"/>
      <c r="J726" s="33"/>
      <c r="K726" s="33"/>
    </row>
    <row r="727">
      <c r="H727" s="116"/>
      <c r="I727" s="160"/>
      <c r="J727" s="33"/>
      <c r="K727" s="33"/>
    </row>
    <row r="728">
      <c r="H728" s="116"/>
      <c r="I728" s="160"/>
      <c r="J728" s="33"/>
      <c r="K728" s="33"/>
    </row>
    <row r="729">
      <c r="H729" s="116"/>
      <c r="I729" s="160"/>
      <c r="J729" s="33"/>
      <c r="K729" s="33"/>
    </row>
    <row r="730">
      <c r="H730" s="116"/>
      <c r="I730" s="160"/>
      <c r="J730" s="33"/>
      <c r="K730" s="33"/>
    </row>
    <row r="731">
      <c r="H731" s="116"/>
      <c r="I731" s="160"/>
      <c r="J731" s="33"/>
      <c r="K731" s="33"/>
    </row>
    <row r="732">
      <c r="H732" s="116"/>
      <c r="I732" s="160"/>
      <c r="J732" s="33"/>
      <c r="K732" s="33"/>
    </row>
    <row r="733">
      <c r="H733" s="116"/>
      <c r="I733" s="160"/>
      <c r="J733" s="33"/>
      <c r="K733" s="33"/>
    </row>
    <row r="734">
      <c r="H734" s="116"/>
      <c r="I734" s="160"/>
      <c r="J734" s="33"/>
      <c r="K734" s="33"/>
    </row>
    <row r="735">
      <c r="H735" s="116"/>
      <c r="I735" s="160"/>
      <c r="J735" s="33"/>
      <c r="K735" s="33"/>
    </row>
    <row r="736">
      <c r="H736" s="116"/>
      <c r="I736" s="160"/>
      <c r="J736" s="33"/>
      <c r="K736" s="33"/>
    </row>
    <row r="737">
      <c r="H737" s="116"/>
      <c r="I737" s="160"/>
      <c r="J737" s="33"/>
      <c r="K737" s="33"/>
    </row>
    <row r="738">
      <c r="H738" s="116"/>
      <c r="I738" s="160"/>
      <c r="J738" s="33"/>
      <c r="K738" s="33"/>
    </row>
    <row r="739">
      <c r="H739" s="116"/>
      <c r="I739" s="160"/>
      <c r="J739" s="33"/>
      <c r="K739" s="33"/>
    </row>
    <row r="740">
      <c r="H740" s="116"/>
      <c r="I740" s="160"/>
      <c r="J740" s="33"/>
      <c r="K740" s="33"/>
    </row>
    <row r="741">
      <c r="H741" s="116"/>
      <c r="I741" s="160"/>
      <c r="J741" s="33"/>
      <c r="K741" s="33"/>
    </row>
    <row r="742">
      <c r="H742" s="116"/>
      <c r="I742" s="160"/>
      <c r="J742" s="33"/>
      <c r="K742" s="33"/>
    </row>
    <row r="743">
      <c r="H743" s="116"/>
      <c r="I743" s="160"/>
      <c r="J743" s="33"/>
      <c r="K743" s="33"/>
    </row>
    <row r="744">
      <c r="H744" s="116"/>
      <c r="I744" s="160"/>
      <c r="J744" s="33"/>
      <c r="K744" s="33"/>
    </row>
    <row r="745">
      <c r="H745" s="116"/>
      <c r="I745" s="160"/>
      <c r="J745" s="33"/>
      <c r="K745" s="33"/>
    </row>
    <row r="746">
      <c r="H746" s="116"/>
      <c r="I746" s="160"/>
      <c r="J746" s="33"/>
      <c r="K746" s="33"/>
    </row>
    <row r="747">
      <c r="H747" s="116"/>
      <c r="I747" s="160"/>
      <c r="J747" s="33"/>
      <c r="K747" s="33"/>
    </row>
    <row r="748">
      <c r="H748" s="116"/>
      <c r="I748" s="160"/>
      <c r="J748" s="33"/>
      <c r="K748" s="33"/>
    </row>
    <row r="749">
      <c r="H749" s="116"/>
      <c r="I749" s="160"/>
      <c r="J749" s="33"/>
      <c r="K749" s="33"/>
    </row>
    <row r="750">
      <c r="H750" s="116"/>
      <c r="I750" s="160"/>
      <c r="J750" s="33"/>
      <c r="K750" s="33"/>
    </row>
    <row r="751">
      <c r="H751" s="116"/>
      <c r="I751" s="160"/>
      <c r="J751" s="33"/>
      <c r="K751" s="33"/>
    </row>
    <row r="752">
      <c r="H752" s="116"/>
      <c r="I752" s="160"/>
      <c r="J752" s="33"/>
      <c r="K752" s="33"/>
    </row>
    <row r="753">
      <c r="H753" s="116"/>
      <c r="I753" s="160"/>
      <c r="J753" s="33"/>
      <c r="K753" s="33"/>
    </row>
    <row r="754">
      <c r="H754" s="116"/>
      <c r="I754" s="160"/>
      <c r="J754" s="33"/>
      <c r="K754" s="33"/>
    </row>
    <row r="755">
      <c r="H755" s="116"/>
      <c r="I755" s="160"/>
      <c r="J755" s="33"/>
      <c r="K755" s="33"/>
    </row>
    <row r="756">
      <c r="H756" s="116"/>
      <c r="I756" s="160"/>
      <c r="J756" s="33"/>
      <c r="K756" s="33"/>
    </row>
    <row r="757">
      <c r="H757" s="116"/>
      <c r="I757" s="160"/>
      <c r="J757" s="33"/>
      <c r="K757" s="33"/>
    </row>
    <row r="758">
      <c r="H758" s="116"/>
      <c r="I758" s="160"/>
      <c r="J758" s="33"/>
      <c r="K758" s="33"/>
    </row>
    <row r="759">
      <c r="H759" s="116"/>
      <c r="I759" s="160"/>
      <c r="J759" s="33"/>
      <c r="K759" s="33"/>
    </row>
    <row r="760">
      <c r="H760" s="116"/>
      <c r="I760" s="160"/>
      <c r="J760" s="33"/>
      <c r="K760" s="33"/>
    </row>
    <row r="761">
      <c r="H761" s="116"/>
      <c r="I761" s="160"/>
      <c r="J761" s="33"/>
      <c r="K761" s="33"/>
    </row>
    <row r="762">
      <c r="H762" s="116"/>
      <c r="I762" s="160"/>
      <c r="J762" s="33"/>
      <c r="K762" s="33"/>
    </row>
    <row r="763">
      <c r="H763" s="116"/>
      <c r="I763" s="160"/>
      <c r="J763" s="33"/>
      <c r="K763" s="33"/>
    </row>
    <row r="764">
      <c r="H764" s="116"/>
      <c r="I764" s="160"/>
      <c r="J764" s="33"/>
      <c r="K764" s="33"/>
    </row>
    <row r="765">
      <c r="H765" s="116"/>
      <c r="I765" s="160"/>
      <c r="J765" s="33"/>
      <c r="K765" s="33"/>
    </row>
    <row r="766">
      <c r="H766" s="116"/>
      <c r="I766" s="160"/>
      <c r="J766" s="33"/>
      <c r="K766" s="33"/>
    </row>
    <row r="767">
      <c r="H767" s="116"/>
      <c r="I767" s="160"/>
      <c r="J767" s="33"/>
      <c r="K767" s="33"/>
    </row>
    <row r="768">
      <c r="H768" s="116"/>
      <c r="I768" s="33"/>
      <c r="J768" s="33"/>
      <c r="K768" s="33"/>
    </row>
    <row r="769">
      <c r="H769" s="116"/>
      <c r="I769" s="160"/>
      <c r="J769" s="33"/>
      <c r="K769" s="33"/>
    </row>
    <row r="770">
      <c r="H770" s="116"/>
      <c r="I770" s="160"/>
      <c r="J770" s="33"/>
      <c r="K770" s="33"/>
    </row>
    <row r="771">
      <c r="H771" s="116"/>
      <c r="I771" s="160"/>
      <c r="J771" s="33"/>
      <c r="K771" s="33"/>
    </row>
    <row r="772">
      <c r="H772" s="116"/>
      <c r="I772" s="160"/>
      <c r="J772" s="33"/>
      <c r="K772" s="33"/>
    </row>
    <row r="773">
      <c r="H773" s="116"/>
      <c r="I773" s="160"/>
      <c r="J773" s="33"/>
      <c r="K773" s="33"/>
    </row>
    <row r="774">
      <c r="H774" s="116"/>
      <c r="I774" s="160"/>
      <c r="J774" s="33"/>
      <c r="K774" s="33"/>
    </row>
    <row r="775">
      <c r="H775" s="116"/>
      <c r="I775" s="160"/>
      <c r="J775" s="33"/>
      <c r="K775" s="33"/>
    </row>
    <row r="776">
      <c r="H776" s="116"/>
      <c r="I776" s="160"/>
      <c r="J776" s="33"/>
      <c r="K776" s="33"/>
    </row>
    <row r="777">
      <c r="H777" s="116"/>
      <c r="I777" s="160"/>
      <c r="J777" s="33"/>
      <c r="K777" s="33"/>
    </row>
    <row r="778">
      <c r="H778" s="116"/>
      <c r="I778" s="160"/>
      <c r="J778" s="33"/>
      <c r="K778" s="33"/>
    </row>
    <row r="779">
      <c r="H779" s="116"/>
      <c r="I779" s="160"/>
      <c r="J779" s="33"/>
      <c r="K779" s="33"/>
    </row>
    <row r="780">
      <c r="H780" s="116"/>
      <c r="I780" s="160"/>
      <c r="J780" s="33"/>
      <c r="K780" s="33"/>
    </row>
    <row r="781">
      <c r="H781" s="116"/>
      <c r="I781" s="160"/>
      <c r="J781" s="33"/>
      <c r="K781" s="33"/>
    </row>
    <row r="782">
      <c r="H782" s="116"/>
      <c r="I782" s="160"/>
      <c r="J782" s="33"/>
      <c r="K782" s="33"/>
    </row>
    <row r="783">
      <c r="H783" s="116"/>
      <c r="I783" s="160"/>
      <c r="J783" s="33"/>
      <c r="K783" s="33"/>
    </row>
    <row r="784">
      <c r="H784" s="116"/>
      <c r="I784" s="160"/>
      <c r="J784" s="33"/>
      <c r="K784" s="33"/>
    </row>
    <row r="785">
      <c r="H785" s="116"/>
      <c r="I785" s="160"/>
      <c r="J785" s="33"/>
      <c r="K785" s="33"/>
    </row>
    <row r="786">
      <c r="H786" s="116"/>
      <c r="I786" s="160"/>
      <c r="J786" s="33"/>
      <c r="K786" s="33"/>
    </row>
    <row r="787">
      <c r="H787" s="116"/>
      <c r="I787" s="160"/>
      <c r="J787" s="33"/>
      <c r="K787" s="33"/>
    </row>
    <row r="788">
      <c r="H788" s="116"/>
      <c r="I788" s="160"/>
      <c r="J788" s="33"/>
      <c r="K788" s="33"/>
    </row>
    <row r="789">
      <c r="H789" s="116"/>
      <c r="I789" s="160"/>
      <c r="J789" s="33"/>
      <c r="K789" s="33"/>
    </row>
    <row r="790">
      <c r="H790" s="116"/>
      <c r="I790" s="160"/>
      <c r="J790" s="33"/>
      <c r="K790" s="33"/>
    </row>
    <row r="791">
      <c r="H791" s="116"/>
      <c r="I791" s="160"/>
      <c r="J791" s="33"/>
      <c r="K791" s="33"/>
    </row>
    <row r="792">
      <c r="H792" s="116"/>
      <c r="I792" s="160"/>
      <c r="J792" s="33"/>
      <c r="K792" s="33"/>
    </row>
    <row r="793">
      <c r="H793" s="116"/>
      <c r="I793" s="160"/>
      <c r="J793" s="33"/>
      <c r="K793" s="33"/>
    </row>
    <row r="794">
      <c r="H794" s="116"/>
      <c r="I794" s="160"/>
      <c r="J794" s="33"/>
      <c r="K794" s="33"/>
    </row>
    <row r="795">
      <c r="H795" s="116"/>
      <c r="I795" s="160"/>
      <c r="J795" s="33"/>
      <c r="K795" s="33"/>
    </row>
    <row r="796">
      <c r="H796" s="116"/>
      <c r="I796" s="160"/>
      <c r="J796" s="33"/>
      <c r="K796" s="33"/>
    </row>
    <row r="797">
      <c r="H797" s="116"/>
      <c r="I797" s="160"/>
      <c r="J797" s="33"/>
      <c r="K797" s="33"/>
    </row>
    <row r="798">
      <c r="H798" s="116"/>
      <c r="I798" s="160"/>
      <c r="J798" s="33"/>
      <c r="K798" s="33"/>
    </row>
    <row r="799">
      <c r="H799" s="116"/>
      <c r="I799" s="160"/>
      <c r="J799" s="33"/>
      <c r="K799" s="33"/>
    </row>
    <row r="800">
      <c r="H800" s="116"/>
      <c r="I800" s="160"/>
      <c r="J800" s="33"/>
      <c r="K800" s="33"/>
    </row>
    <row r="801">
      <c r="H801" s="116"/>
      <c r="I801" s="160"/>
      <c r="J801" s="33"/>
      <c r="K801" s="33"/>
    </row>
    <row r="802">
      <c r="H802" s="116"/>
      <c r="I802" s="160"/>
      <c r="J802" s="33"/>
      <c r="K802" s="33"/>
    </row>
    <row r="803">
      <c r="H803" s="116"/>
      <c r="I803" s="160"/>
      <c r="J803" s="33"/>
      <c r="K803" s="33"/>
    </row>
    <row r="804">
      <c r="H804" s="116"/>
      <c r="I804" s="160"/>
      <c r="J804" s="33"/>
      <c r="K804" s="33"/>
    </row>
    <row r="805">
      <c r="H805" s="116"/>
      <c r="I805" s="160"/>
      <c r="J805" s="33"/>
      <c r="K805" s="33"/>
    </row>
    <row r="806">
      <c r="H806" s="116"/>
      <c r="I806" s="160"/>
      <c r="J806" s="33"/>
      <c r="K806" s="33"/>
    </row>
    <row r="807">
      <c r="H807" s="116"/>
      <c r="I807" s="160"/>
      <c r="J807" s="33"/>
      <c r="K807" s="33"/>
    </row>
    <row r="808">
      <c r="H808" s="116"/>
      <c r="I808" s="160"/>
      <c r="J808" s="33"/>
      <c r="K808" s="33"/>
    </row>
    <row r="809">
      <c r="H809" s="116"/>
      <c r="I809" s="160"/>
      <c r="J809" s="33"/>
      <c r="K809" s="33"/>
    </row>
    <row r="810">
      <c r="H810" s="116"/>
      <c r="I810" s="160"/>
      <c r="J810" s="33"/>
      <c r="K810" s="33"/>
    </row>
    <row r="811">
      <c r="H811" s="116"/>
      <c r="I811" s="160"/>
      <c r="J811" s="33"/>
      <c r="K811" s="33"/>
    </row>
    <row r="812">
      <c r="H812" s="116"/>
      <c r="I812" s="160"/>
      <c r="J812" s="33"/>
      <c r="K812" s="33"/>
    </row>
    <row r="813">
      <c r="H813" s="116"/>
      <c r="I813" s="160"/>
      <c r="J813" s="33"/>
      <c r="K813" s="33"/>
    </row>
    <row r="814">
      <c r="H814" s="116"/>
      <c r="I814" s="160"/>
      <c r="J814" s="33"/>
      <c r="K814" s="33"/>
    </row>
    <row r="815">
      <c r="H815" s="116"/>
      <c r="I815" s="160"/>
      <c r="J815" s="33"/>
      <c r="K815" s="33"/>
    </row>
    <row r="816">
      <c r="H816" s="116"/>
      <c r="I816" s="160"/>
      <c r="J816" s="33"/>
      <c r="K816" s="33"/>
    </row>
    <row r="817">
      <c r="H817" s="116"/>
      <c r="I817" s="160"/>
      <c r="J817" s="33"/>
      <c r="K817" s="33"/>
    </row>
    <row r="818">
      <c r="H818" s="116"/>
      <c r="I818" s="160"/>
      <c r="J818" s="33"/>
      <c r="K818" s="33"/>
    </row>
    <row r="819">
      <c r="H819" s="116"/>
      <c r="I819" s="160"/>
      <c r="J819" s="33"/>
      <c r="K819" s="33"/>
    </row>
    <row r="820">
      <c r="H820" s="116"/>
      <c r="I820" s="160"/>
      <c r="J820" s="33"/>
      <c r="K820" s="33"/>
    </row>
    <row r="821">
      <c r="H821" s="116"/>
      <c r="I821" s="160"/>
      <c r="J821" s="33"/>
      <c r="K821" s="33"/>
    </row>
    <row r="822">
      <c r="H822" s="116"/>
      <c r="I822" s="160"/>
      <c r="J822" s="33"/>
      <c r="K822" s="33"/>
    </row>
    <row r="823">
      <c r="H823" s="116"/>
      <c r="I823" s="160"/>
      <c r="J823" s="33"/>
      <c r="K823" s="33"/>
    </row>
    <row r="824">
      <c r="H824" s="116"/>
      <c r="I824" s="160"/>
      <c r="J824" s="33"/>
      <c r="K824" s="33"/>
    </row>
    <row r="825">
      <c r="H825" s="116"/>
      <c r="I825" s="160"/>
      <c r="J825" s="33"/>
      <c r="K825" s="33"/>
    </row>
    <row r="826">
      <c r="H826" s="116"/>
      <c r="I826" s="160"/>
      <c r="J826" s="33"/>
      <c r="K826" s="33"/>
    </row>
    <row r="827">
      <c r="H827" s="116"/>
      <c r="I827" s="160"/>
      <c r="J827" s="33"/>
      <c r="K827" s="33"/>
    </row>
    <row r="828">
      <c r="H828" s="116"/>
      <c r="I828" s="160"/>
      <c r="J828" s="33"/>
      <c r="K828" s="33"/>
    </row>
    <row r="829">
      <c r="H829" s="116"/>
      <c r="I829" s="160"/>
      <c r="J829" s="33"/>
      <c r="K829" s="33"/>
    </row>
    <row r="830">
      <c r="H830" s="116"/>
      <c r="I830" s="160"/>
      <c r="J830" s="33"/>
      <c r="K830" s="33"/>
    </row>
    <row r="831">
      <c r="H831" s="116"/>
      <c r="I831" s="160"/>
      <c r="J831" s="33"/>
      <c r="K831" s="33"/>
    </row>
    <row r="832">
      <c r="H832" s="116"/>
      <c r="I832" s="160"/>
      <c r="J832" s="33"/>
      <c r="K832" s="33"/>
    </row>
    <row r="833">
      <c r="H833" s="116"/>
      <c r="I833" s="160"/>
      <c r="J833" s="33"/>
      <c r="K833" s="33"/>
    </row>
    <row r="834">
      <c r="H834" s="116"/>
      <c r="I834" s="160"/>
      <c r="J834" s="33"/>
      <c r="K834" s="33"/>
    </row>
    <row r="835">
      <c r="H835" s="116"/>
      <c r="I835" s="160"/>
      <c r="J835" s="33"/>
      <c r="K835" s="33"/>
    </row>
    <row r="836">
      <c r="H836" s="116"/>
      <c r="I836" s="160"/>
      <c r="J836" s="33"/>
      <c r="K836" s="33"/>
    </row>
    <row r="837">
      <c r="H837" s="116"/>
      <c r="I837" s="160"/>
      <c r="J837" s="33"/>
      <c r="K837" s="33"/>
    </row>
    <row r="838">
      <c r="H838" s="116"/>
      <c r="I838" s="160"/>
      <c r="J838" s="33"/>
      <c r="K838" s="33"/>
    </row>
    <row r="839">
      <c r="H839" s="116"/>
      <c r="I839" s="160"/>
      <c r="J839" s="33"/>
      <c r="K839" s="33"/>
    </row>
    <row r="840">
      <c r="H840" s="116"/>
      <c r="I840" s="160"/>
      <c r="J840" s="33"/>
      <c r="K840" s="33"/>
    </row>
    <row r="841">
      <c r="H841" s="116"/>
      <c r="I841" s="160"/>
      <c r="J841" s="33"/>
      <c r="K841" s="33"/>
    </row>
    <row r="842">
      <c r="H842" s="116"/>
      <c r="I842" s="160"/>
      <c r="J842" s="33"/>
      <c r="K842" s="33"/>
    </row>
    <row r="843">
      <c r="H843" s="116"/>
      <c r="I843" s="160"/>
      <c r="J843" s="33"/>
      <c r="K843" s="33"/>
    </row>
    <row r="844">
      <c r="H844" s="116"/>
      <c r="I844" s="160"/>
      <c r="J844" s="33"/>
      <c r="K844" s="33"/>
    </row>
    <row r="845">
      <c r="H845" s="116"/>
      <c r="I845" s="160"/>
      <c r="J845" s="33"/>
      <c r="K845" s="33"/>
    </row>
    <row r="846">
      <c r="H846" s="116"/>
      <c r="I846" s="160"/>
      <c r="J846" s="33"/>
      <c r="K846" s="33"/>
    </row>
    <row r="847">
      <c r="H847" s="116"/>
      <c r="I847" s="160"/>
      <c r="J847" s="33"/>
      <c r="K847" s="33"/>
    </row>
    <row r="848">
      <c r="H848" s="116"/>
      <c r="I848" s="160"/>
      <c r="J848" s="33"/>
      <c r="K848" s="33"/>
    </row>
    <row r="849">
      <c r="H849" s="116"/>
      <c r="I849" s="160"/>
      <c r="J849" s="33"/>
      <c r="K849" s="33"/>
    </row>
    <row r="850">
      <c r="H850" s="116"/>
      <c r="I850" s="160"/>
      <c r="J850" s="33"/>
      <c r="K850" s="33"/>
    </row>
    <row r="851">
      <c r="H851" s="116"/>
      <c r="I851" s="160"/>
      <c r="J851" s="33"/>
      <c r="K851" s="33"/>
    </row>
    <row r="852">
      <c r="H852" s="116"/>
      <c r="I852" s="160"/>
      <c r="J852" s="33"/>
      <c r="K852" s="33"/>
    </row>
    <row r="853">
      <c r="H853" s="116"/>
      <c r="I853" s="160"/>
      <c r="J853" s="33"/>
      <c r="K853" s="33"/>
    </row>
    <row r="854">
      <c r="H854" s="116"/>
      <c r="I854" s="160"/>
      <c r="J854" s="33"/>
      <c r="K854" s="33"/>
    </row>
    <row r="855">
      <c r="H855" s="116"/>
      <c r="I855" s="160"/>
      <c r="J855" s="33"/>
      <c r="K855" s="33"/>
    </row>
    <row r="856">
      <c r="H856" s="116"/>
      <c r="I856" s="160"/>
      <c r="J856" s="33"/>
      <c r="K856" s="33"/>
    </row>
    <row r="857">
      <c r="H857" s="116"/>
      <c r="I857" s="160"/>
      <c r="J857" s="33"/>
      <c r="K857" s="33"/>
    </row>
    <row r="858">
      <c r="H858" s="116"/>
      <c r="I858" s="160"/>
      <c r="J858" s="33"/>
      <c r="K858" s="33"/>
    </row>
    <row r="859">
      <c r="H859" s="116"/>
      <c r="I859" s="160"/>
      <c r="J859" s="33"/>
      <c r="K859" s="33"/>
    </row>
    <row r="860">
      <c r="H860" s="116"/>
      <c r="I860" s="160"/>
      <c r="J860" s="33"/>
      <c r="K860" s="33"/>
    </row>
    <row r="861">
      <c r="H861" s="116"/>
      <c r="I861" s="160"/>
      <c r="J861" s="33"/>
      <c r="K861" s="33"/>
    </row>
    <row r="862">
      <c r="H862" s="116"/>
      <c r="I862" s="160"/>
      <c r="J862" s="33"/>
      <c r="K862" s="33"/>
    </row>
    <row r="863">
      <c r="H863" s="116"/>
      <c r="I863" s="160"/>
      <c r="J863" s="33"/>
      <c r="K863" s="33"/>
    </row>
    <row r="864">
      <c r="H864" s="116"/>
      <c r="I864" s="160"/>
      <c r="J864" s="33"/>
      <c r="K864" s="33"/>
    </row>
    <row r="865">
      <c r="H865" s="116"/>
      <c r="I865" s="160"/>
      <c r="J865" s="33"/>
      <c r="K865" s="33"/>
    </row>
    <row r="866">
      <c r="H866" s="116"/>
      <c r="I866" s="160"/>
      <c r="J866" s="33"/>
      <c r="K866" s="33"/>
    </row>
    <row r="867">
      <c r="H867" s="116"/>
      <c r="I867" s="160"/>
      <c r="J867" s="33"/>
      <c r="K867" s="33"/>
    </row>
    <row r="868">
      <c r="H868" s="116"/>
      <c r="I868" s="160"/>
      <c r="J868" s="33"/>
      <c r="K868" s="33"/>
    </row>
    <row r="869">
      <c r="H869" s="116"/>
      <c r="I869" s="160"/>
      <c r="J869" s="33"/>
      <c r="K869" s="33"/>
    </row>
    <row r="870">
      <c r="H870" s="116"/>
      <c r="I870" s="160"/>
      <c r="J870" s="33"/>
      <c r="K870" s="33"/>
    </row>
    <row r="871">
      <c r="H871" s="116"/>
      <c r="I871" s="160"/>
      <c r="J871" s="33"/>
      <c r="K871" s="33"/>
    </row>
    <row r="872">
      <c r="H872" s="116"/>
      <c r="I872" s="160"/>
      <c r="J872" s="33"/>
      <c r="K872" s="33"/>
    </row>
    <row r="873">
      <c r="H873" s="116"/>
      <c r="I873" s="160"/>
      <c r="J873" s="33"/>
      <c r="K873" s="33"/>
    </row>
    <row r="874">
      <c r="H874" s="116"/>
      <c r="I874" s="160"/>
      <c r="J874" s="33"/>
      <c r="K874" s="33"/>
    </row>
    <row r="875">
      <c r="H875" s="116"/>
      <c r="I875" s="160"/>
      <c r="J875" s="33"/>
      <c r="K875" s="33"/>
    </row>
    <row r="876">
      <c r="H876" s="116"/>
      <c r="I876" s="160"/>
      <c r="J876" s="33"/>
      <c r="K876" s="33"/>
    </row>
    <row r="877">
      <c r="H877" s="116"/>
      <c r="I877" s="160"/>
      <c r="J877" s="33"/>
      <c r="K877" s="33"/>
    </row>
    <row r="878">
      <c r="H878" s="116"/>
      <c r="I878" s="160"/>
      <c r="J878" s="33"/>
      <c r="K878" s="33"/>
    </row>
    <row r="879">
      <c r="H879" s="116"/>
      <c r="I879" s="160"/>
      <c r="J879" s="33"/>
      <c r="K879" s="33"/>
    </row>
    <row r="880">
      <c r="H880" s="116"/>
      <c r="I880" s="160"/>
      <c r="J880" s="33"/>
      <c r="K880" s="33"/>
    </row>
    <row r="881">
      <c r="H881" s="116"/>
      <c r="I881" s="160"/>
      <c r="J881" s="33"/>
      <c r="K881" s="33"/>
    </row>
    <row r="882">
      <c r="H882" s="116"/>
      <c r="I882" s="160"/>
      <c r="J882" s="33"/>
      <c r="K882" s="33"/>
    </row>
    <row r="883">
      <c r="H883" s="116"/>
      <c r="I883" s="160"/>
      <c r="J883" s="33"/>
      <c r="K883" s="33"/>
    </row>
    <row r="884">
      <c r="H884" s="116"/>
      <c r="I884" s="160"/>
      <c r="J884" s="33"/>
      <c r="K884" s="33"/>
    </row>
    <row r="885">
      <c r="H885" s="116"/>
      <c r="I885" s="160"/>
      <c r="J885" s="33"/>
      <c r="K885" s="33"/>
    </row>
    <row r="886">
      <c r="H886" s="116"/>
      <c r="I886" s="160"/>
      <c r="J886" s="33"/>
      <c r="K886" s="33"/>
    </row>
    <row r="887">
      <c r="H887" s="116"/>
      <c r="I887" s="160"/>
      <c r="J887" s="33"/>
      <c r="K887" s="33"/>
    </row>
    <row r="888">
      <c r="H888" s="116"/>
      <c r="I888" s="160"/>
      <c r="J888" s="33"/>
      <c r="K888" s="33"/>
    </row>
    <row r="889">
      <c r="H889" s="116"/>
      <c r="I889" s="160"/>
      <c r="J889" s="33"/>
      <c r="K889" s="33"/>
    </row>
    <row r="890">
      <c r="H890" s="116"/>
      <c r="I890" s="160"/>
      <c r="J890" s="33"/>
      <c r="K890" s="33"/>
    </row>
    <row r="891">
      <c r="H891" s="116"/>
      <c r="I891" s="160"/>
      <c r="J891" s="33"/>
      <c r="K891" s="33"/>
    </row>
    <row r="892">
      <c r="H892" s="116"/>
      <c r="I892" s="160"/>
      <c r="J892" s="33"/>
      <c r="K892" s="33"/>
    </row>
    <row r="893">
      <c r="H893" s="116"/>
      <c r="I893" s="160"/>
      <c r="J893" s="33"/>
      <c r="K893" s="33"/>
    </row>
    <row r="894">
      <c r="H894" s="116"/>
      <c r="I894" s="160"/>
      <c r="J894" s="33"/>
      <c r="K894" s="33"/>
    </row>
    <row r="895">
      <c r="H895" s="116"/>
      <c r="I895" s="160"/>
      <c r="J895" s="33"/>
      <c r="K895" s="33"/>
    </row>
    <row r="896">
      <c r="H896" s="116"/>
      <c r="I896" s="160"/>
      <c r="J896" s="33"/>
      <c r="K896" s="33"/>
    </row>
    <row r="897">
      <c r="H897" s="116"/>
      <c r="I897" s="160"/>
      <c r="J897" s="33"/>
      <c r="K897" s="33"/>
    </row>
    <row r="898">
      <c r="H898" s="116"/>
      <c r="I898" s="160"/>
      <c r="J898" s="33"/>
      <c r="K898" s="33"/>
    </row>
    <row r="899">
      <c r="H899" s="116"/>
      <c r="I899" s="160"/>
      <c r="J899" s="33"/>
      <c r="K899" s="33"/>
    </row>
    <row r="900">
      <c r="H900" s="116"/>
      <c r="I900" s="160"/>
      <c r="J900" s="33"/>
      <c r="K900" s="33"/>
    </row>
    <row r="901">
      <c r="H901" s="116"/>
      <c r="I901" s="160"/>
      <c r="J901" s="33"/>
      <c r="K901" s="33"/>
    </row>
    <row r="902">
      <c r="H902" s="116"/>
      <c r="I902" s="160"/>
      <c r="J902" s="33"/>
      <c r="K902" s="33"/>
    </row>
    <row r="903">
      <c r="H903" s="116"/>
      <c r="I903" s="160"/>
      <c r="J903" s="33"/>
      <c r="K903" s="33"/>
    </row>
    <row r="904">
      <c r="H904" s="116"/>
      <c r="I904" s="160"/>
      <c r="J904" s="33"/>
      <c r="K904" s="33"/>
    </row>
    <row r="905">
      <c r="H905" s="116"/>
      <c r="I905" s="160"/>
      <c r="J905" s="33"/>
      <c r="K905" s="33"/>
    </row>
    <row r="906">
      <c r="H906" s="116"/>
      <c r="I906" s="160"/>
      <c r="J906" s="33"/>
      <c r="K906" s="33"/>
    </row>
    <row r="907">
      <c r="H907" s="116"/>
      <c r="I907" s="160"/>
      <c r="J907" s="33"/>
      <c r="K907" s="33"/>
    </row>
    <row r="908">
      <c r="H908" s="116"/>
      <c r="I908" s="160"/>
      <c r="J908" s="33"/>
      <c r="K908" s="33"/>
    </row>
    <row r="909">
      <c r="H909" s="116"/>
      <c r="I909" s="160"/>
      <c r="J909" s="33"/>
      <c r="K909" s="33"/>
    </row>
    <row r="910">
      <c r="H910" s="116"/>
      <c r="I910" s="160"/>
      <c r="J910" s="33"/>
      <c r="K910" s="33"/>
    </row>
    <row r="911">
      <c r="H911" s="116"/>
      <c r="I911" s="160"/>
      <c r="J911" s="33"/>
      <c r="K911" s="33"/>
    </row>
    <row r="912">
      <c r="H912" s="116"/>
      <c r="I912" s="160"/>
      <c r="J912" s="33"/>
      <c r="K912" s="33"/>
    </row>
    <row r="913">
      <c r="H913" s="116"/>
      <c r="I913" s="160"/>
      <c r="J913" s="33"/>
      <c r="K913" s="33"/>
    </row>
    <row r="914">
      <c r="H914" s="116"/>
      <c r="I914" s="160"/>
      <c r="J914" s="33"/>
      <c r="K914" s="33"/>
    </row>
    <row r="915">
      <c r="H915" s="116"/>
      <c r="I915" s="160"/>
      <c r="J915" s="33"/>
      <c r="K915" s="33"/>
    </row>
    <row r="916">
      <c r="H916" s="116"/>
      <c r="I916" s="160"/>
      <c r="J916" s="33"/>
      <c r="K916" s="33"/>
    </row>
    <row r="917">
      <c r="H917" s="116"/>
      <c r="I917" s="160"/>
      <c r="J917" s="33"/>
      <c r="K917" s="33"/>
    </row>
    <row r="918">
      <c r="H918" s="116"/>
      <c r="I918" s="160"/>
      <c r="J918" s="33"/>
      <c r="K918" s="33"/>
    </row>
    <row r="919">
      <c r="H919" s="116"/>
      <c r="I919" s="160"/>
      <c r="J919" s="33"/>
      <c r="K919" s="33"/>
    </row>
    <row r="920">
      <c r="H920" s="116"/>
      <c r="I920" s="160"/>
      <c r="J920" s="33"/>
      <c r="K920" s="33"/>
    </row>
    <row r="921">
      <c r="H921" s="116"/>
      <c r="I921" s="160"/>
      <c r="J921" s="33"/>
      <c r="K921" s="33"/>
    </row>
    <row r="922">
      <c r="H922" s="116"/>
      <c r="I922" s="160"/>
      <c r="J922" s="33"/>
      <c r="K922" s="33"/>
    </row>
    <row r="923">
      <c r="H923" s="116"/>
      <c r="I923" s="160"/>
      <c r="J923" s="33"/>
      <c r="K923" s="33"/>
    </row>
    <row r="924">
      <c r="H924" s="116"/>
      <c r="I924" s="160"/>
      <c r="J924" s="33"/>
      <c r="K924" s="33"/>
    </row>
    <row r="925">
      <c r="H925" s="116"/>
      <c r="I925" s="160"/>
      <c r="J925" s="33"/>
      <c r="K925" s="33"/>
    </row>
    <row r="926">
      <c r="H926" s="116"/>
      <c r="I926" s="160"/>
      <c r="J926" s="33"/>
      <c r="K926" s="33"/>
    </row>
    <row r="927">
      <c r="H927" s="116"/>
      <c r="I927" s="160"/>
      <c r="J927" s="33"/>
      <c r="K927" s="33"/>
    </row>
    <row r="928">
      <c r="H928" s="116"/>
      <c r="I928" s="160"/>
      <c r="J928" s="33"/>
      <c r="K928" s="33"/>
    </row>
    <row r="929">
      <c r="H929" s="116"/>
      <c r="I929" s="160"/>
      <c r="J929" s="33"/>
      <c r="K929" s="33"/>
    </row>
    <row r="930">
      <c r="H930" s="116"/>
      <c r="I930" s="160"/>
      <c r="J930" s="33"/>
      <c r="K930" s="33"/>
    </row>
    <row r="931">
      <c r="H931" s="116"/>
      <c r="I931" s="160"/>
      <c r="J931" s="33"/>
      <c r="K931" s="33"/>
    </row>
    <row r="932">
      <c r="H932" s="116"/>
      <c r="I932" s="160"/>
      <c r="J932" s="33"/>
      <c r="K932" s="33"/>
    </row>
    <row r="933">
      <c r="H933" s="116"/>
      <c r="I933" s="160"/>
      <c r="J933" s="33"/>
      <c r="K933" s="33"/>
    </row>
    <row r="934">
      <c r="H934" s="116"/>
      <c r="I934" s="160"/>
      <c r="J934" s="33"/>
      <c r="K934" s="33"/>
    </row>
    <row r="935">
      <c r="H935" s="116"/>
      <c r="I935" s="160"/>
      <c r="J935" s="33"/>
      <c r="K935" s="33"/>
    </row>
    <row r="936">
      <c r="H936" s="116"/>
      <c r="I936" s="160"/>
      <c r="J936" s="33"/>
      <c r="K936" s="33"/>
    </row>
    <row r="937">
      <c r="H937" s="116"/>
      <c r="I937" s="160"/>
      <c r="J937" s="33"/>
      <c r="K937" s="33"/>
    </row>
    <row r="938">
      <c r="H938" s="116"/>
      <c r="I938" s="160"/>
      <c r="J938" s="33"/>
      <c r="K938" s="33"/>
    </row>
    <row r="939">
      <c r="H939" s="116"/>
      <c r="I939" s="160"/>
      <c r="J939" s="33"/>
      <c r="K939" s="33"/>
    </row>
    <row r="940">
      <c r="H940" s="116"/>
      <c r="I940" s="160"/>
      <c r="J940" s="33"/>
      <c r="K940" s="33"/>
    </row>
    <row r="941">
      <c r="H941" s="116"/>
      <c r="I941" s="160"/>
      <c r="J941" s="33"/>
      <c r="K941" s="33"/>
    </row>
    <row r="942">
      <c r="H942" s="116"/>
      <c r="I942" s="160"/>
      <c r="J942" s="33"/>
      <c r="K942" s="33"/>
    </row>
    <row r="943">
      <c r="H943" s="116"/>
      <c r="I943" s="160"/>
      <c r="J943" s="33"/>
      <c r="K943" s="33"/>
    </row>
    <row r="944">
      <c r="H944" s="116"/>
      <c r="I944" s="160"/>
      <c r="J944" s="33"/>
      <c r="K944" s="33"/>
    </row>
    <row r="945">
      <c r="H945" s="116"/>
      <c r="I945" s="160"/>
      <c r="J945" s="33"/>
      <c r="K945" s="33"/>
    </row>
    <row r="946">
      <c r="H946" s="116"/>
      <c r="I946" s="160"/>
      <c r="J946" s="33"/>
      <c r="K946" s="33"/>
    </row>
    <row r="947">
      <c r="H947" s="116"/>
      <c r="I947" s="160"/>
      <c r="J947" s="33"/>
      <c r="K947" s="33"/>
    </row>
    <row r="948">
      <c r="H948" s="116"/>
      <c r="I948" s="160"/>
      <c r="J948" s="33"/>
      <c r="K948" s="33"/>
    </row>
    <row r="949">
      <c r="H949" s="116"/>
      <c r="I949" s="160"/>
      <c r="J949" s="33"/>
      <c r="K949" s="33"/>
    </row>
    <row r="950">
      <c r="H950" s="116"/>
      <c r="I950" s="160"/>
      <c r="J950" s="33"/>
      <c r="K950" s="33"/>
    </row>
    <row r="951">
      <c r="H951" s="116"/>
      <c r="I951" s="160"/>
      <c r="J951" s="33"/>
      <c r="K951" s="33"/>
    </row>
    <row r="952">
      <c r="H952" s="116"/>
      <c r="I952" s="160"/>
      <c r="J952" s="33"/>
      <c r="K952" s="33"/>
    </row>
    <row r="953">
      <c r="H953" s="116"/>
      <c r="I953" s="160"/>
      <c r="J953" s="33"/>
      <c r="K953" s="33"/>
    </row>
    <row r="954">
      <c r="H954" s="116"/>
      <c r="I954" s="160"/>
      <c r="J954" s="33"/>
      <c r="K954" s="33"/>
    </row>
    <row r="955">
      <c r="H955" s="116"/>
      <c r="I955" s="160"/>
      <c r="J955" s="33"/>
      <c r="K955" s="33"/>
    </row>
    <row r="956">
      <c r="H956" s="116"/>
      <c r="I956" s="160"/>
      <c r="J956" s="33"/>
      <c r="K956" s="33"/>
    </row>
    <row r="957">
      <c r="H957" s="116"/>
      <c r="I957" s="33"/>
      <c r="J957" s="33"/>
      <c r="K957" s="33"/>
    </row>
    <row r="958">
      <c r="H958" s="116"/>
      <c r="I958" s="160"/>
      <c r="J958" s="33"/>
      <c r="K958" s="33"/>
    </row>
    <row r="959">
      <c r="H959" s="116"/>
      <c r="I959" s="160"/>
      <c r="J959" s="33"/>
      <c r="K959" s="33"/>
    </row>
    <row r="960">
      <c r="H960" s="116"/>
      <c r="I960" s="160"/>
      <c r="J960" s="33"/>
      <c r="K960" s="33"/>
    </row>
    <row r="961">
      <c r="H961" s="116"/>
      <c r="I961" s="160"/>
      <c r="J961" s="33"/>
      <c r="K961" s="33"/>
    </row>
    <row r="962">
      <c r="H962" s="116"/>
      <c r="I962" s="160"/>
      <c r="J962" s="33"/>
      <c r="K962" s="33"/>
    </row>
    <row r="963">
      <c r="H963" s="116"/>
      <c r="I963" s="160"/>
      <c r="J963" s="33"/>
      <c r="K963" s="33"/>
    </row>
    <row r="964">
      <c r="H964" s="116"/>
      <c r="I964" s="160"/>
      <c r="J964" s="33"/>
      <c r="K964" s="33"/>
    </row>
    <row r="965">
      <c r="H965" s="116"/>
      <c r="I965" s="160"/>
      <c r="J965" s="33"/>
      <c r="K965" s="33"/>
    </row>
    <row r="966">
      <c r="H966" s="116"/>
      <c r="I966" s="160"/>
      <c r="J966" s="33"/>
      <c r="K966" s="33"/>
    </row>
    <row r="967">
      <c r="H967" s="116"/>
      <c r="I967" s="160"/>
      <c r="J967" s="33"/>
      <c r="K967" s="33"/>
    </row>
    <row r="968">
      <c r="H968" s="116"/>
      <c r="I968" s="160"/>
      <c r="J968" s="33"/>
      <c r="K968" s="33"/>
    </row>
    <row r="969">
      <c r="H969" s="116"/>
      <c r="I969" s="160"/>
      <c r="J969" s="33"/>
      <c r="K969" s="33"/>
    </row>
    <row r="970">
      <c r="H970" s="116"/>
      <c r="I970" s="160"/>
      <c r="J970" s="33"/>
      <c r="K970" s="33"/>
    </row>
    <row r="971">
      <c r="H971" s="116"/>
      <c r="I971" s="160"/>
      <c r="J971" s="33"/>
      <c r="K971" s="33"/>
    </row>
    <row r="972">
      <c r="H972" s="116"/>
      <c r="I972" s="160"/>
      <c r="J972" s="33"/>
      <c r="K972" s="33"/>
    </row>
    <row r="973">
      <c r="H973" s="116"/>
      <c r="I973" s="160"/>
      <c r="J973" s="33"/>
      <c r="K973" s="33"/>
    </row>
    <row r="974">
      <c r="H974" s="116"/>
      <c r="I974" s="160"/>
      <c r="J974" s="33"/>
      <c r="K974" s="33"/>
    </row>
    <row r="975">
      <c r="H975" s="116"/>
      <c r="I975" s="160"/>
      <c r="J975" s="33"/>
      <c r="K975" s="33"/>
    </row>
    <row r="976">
      <c r="H976" s="116"/>
      <c r="I976" s="160"/>
      <c r="J976" s="33"/>
      <c r="K976" s="33"/>
    </row>
    <row r="977">
      <c r="H977" s="116"/>
      <c r="I977" s="160"/>
      <c r="J977" s="33"/>
      <c r="K977" s="33"/>
    </row>
    <row r="978">
      <c r="H978" s="116"/>
      <c r="I978" s="160"/>
      <c r="J978" s="33"/>
      <c r="K978" s="33"/>
    </row>
    <row r="979">
      <c r="H979" s="116"/>
      <c r="I979" s="160"/>
      <c r="J979" s="33"/>
      <c r="K979" s="33"/>
    </row>
    <row r="980">
      <c r="H980" s="116"/>
      <c r="I980" s="160"/>
      <c r="J980" s="33"/>
      <c r="K980" s="33"/>
    </row>
    <row r="981">
      <c r="H981" s="116"/>
      <c r="I981" s="160"/>
      <c r="J981" s="33"/>
      <c r="K981" s="33"/>
    </row>
    <row r="982">
      <c r="H982" s="116"/>
      <c r="I982" s="160"/>
      <c r="J982" s="33"/>
      <c r="K982" s="33"/>
    </row>
    <row r="983">
      <c r="H983" s="116"/>
      <c r="I983" s="160"/>
      <c r="J983" s="33"/>
      <c r="K983" s="33"/>
    </row>
    <row r="984">
      <c r="H984" s="116"/>
      <c r="I984" s="160"/>
      <c r="J984" s="33"/>
      <c r="K984" s="33"/>
    </row>
    <row r="985">
      <c r="H985" s="116"/>
      <c r="I985" s="160"/>
      <c r="J985" s="33"/>
      <c r="K985" s="33"/>
    </row>
    <row r="986">
      <c r="H986" s="116"/>
      <c r="I986" s="160"/>
      <c r="J986" s="33"/>
      <c r="K986" s="33"/>
    </row>
    <row r="987">
      <c r="H987" s="116"/>
      <c r="I987" s="160"/>
      <c r="J987" s="33"/>
      <c r="K987" s="33"/>
    </row>
    <row r="988">
      <c r="H988" s="116"/>
      <c r="I988" s="160"/>
      <c r="J988" s="33"/>
      <c r="K988" s="33"/>
    </row>
    <row r="989">
      <c r="H989" s="116"/>
      <c r="I989" s="160"/>
      <c r="J989" s="33"/>
      <c r="K989" s="33"/>
    </row>
    <row r="990">
      <c r="H990" s="116"/>
      <c r="I990" s="160"/>
      <c r="J990" s="33"/>
      <c r="K990" s="33"/>
    </row>
    <row r="991">
      <c r="H991" s="116"/>
      <c r="I991" s="160"/>
      <c r="J991" s="33"/>
      <c r="K991" s="33"/>
    </row>
    <row r="992">
      <c r="H992" s="116"/>
      <c r="I992" s="160"/>
      <c r="J992" s="33"/>
      <c r="K992" s="33"/>
    </row>
    <row r="993">
      <c r="H993" s="116"/>
      <c r="I993" s="160"/>
      <c r="J993" s="33"/>
      <c r="K993" s="33"/>
    </row>
    <row r="994">
      <c r="H994" s="116"/>
      <c r="I994" s="160"/>
      <c r="J994" s="33"/>
      <c r="K994" s="33"/>
    </row>
    <row r="995">
      <c r="H995" s="116"/>
      <c r="I995" s="160"/>
      <c r="J995" s="33"/>
      <c r="K995" s="33"/>
    </row>
    <row r="996">
      <c r="H996" s="116"/>
      <c r="I996" s="160"/>
      <c r="J996" s="33"/>
      <c r="K996" s="33"/>
    </row>
    <row r="997">
      <c r="H997" s="116"/>
      <c r="I997" s="160"/>
      <c r="J997" s="33"/>
      <c r="K997" s="33"/>
    </row>
    <row r="998">
      <c r="H998" s="116"/>
      <c r="I998" s="160"/>
      <c r="J998" s="33"/>
      <c r="K998" s="33"/>
    </row>
    <row r="999">
      <c r="H999" s="116"/>
      <c r="I999" s="160"/>
      <c r="J999" s="33"/>
      <c r="K999" s="33"/>
    </row>
    <row r="1000">
      <c r="H1000" s="116"/>
      <c r="I1000" s="160"/>
      <c r="J1000" s="33"/>
      <c r="K1000" s="33"/>
    </row>
    <row r="1001">
      <c r="H1001" s="116"/>
      <c r="I1001" s="160"/>
      <c r="J1001" s="33"/>
      <c r="K1001" s="33"/>
    </row>
    <row r="1002">
      <c r="H1002" s="116"/>
      <c r="I1002" s="160"/>
      <c r="J1002" s="33"/>
      <c r="K1002" s="33"/>
    </row>
    <row r="1003">
      <c r="H1003" s="116"/>
      <c r="I1003" s="160"/>
      <c r="J1003" s="33"/>
      <c r="K1003" s="33"/>
    </row>
    <row r="1004">
      <c r="H1004" s="116"/>
      <c r="I1004" s="160"/>
      <c r="J1004" s="33"/>
      <c r="K1004" s="33"/>
    </row>
    <row r="1005">
      <c r="H1005" s="116"/>
      <c r="I1005" s="160"/>
      <c r="J1005" s="33"/>
      <c r="K1005" s="33"/>
    </row>
    <row r="1006">
      <c r="H1006" s="116"/>
      <c r="I1006" s="160"/>
      <c r="J1006" s="33"/>
      <c r="K1006" s="33"/>
    </row>
    <row r="1007">
      <c r="H1007" s="116"/>
      <c r="I1007" s="160"/>
      <c r="J1007" s="33"/>
      <c r="K1007" s="33"/>
    </row>
    <row r="1008">
      <c r="H1008" s="116"/>
      <c r="I1008" s="160"/>
      <c r="J1008" s="33"/>
      <c r="K1008" s="33"/>
    </row>
    <row r="1009">
      <c r="H1009" s="116"/>
      <c r="I1009" s="160"/>
      <c r="J1009" s="33"/>
      <c r="K1009" s="33"/>
    </row>
    <row r="1010">
      <c r="H1010" s="116"/>
      <c r="I1010" s="160"/>
      <c r="J1010" s="33"/>
      <c r="K1010" s="33"/>
    </row>
    <row r="1011">
      <c r="H1011" s="116"/>
      <c r="I1011" s="160"/>
      <c r="J1011" s="33"/>
      <c r="K1011" s="33"/>
    </row>
    <row r="1012">
      <c r="H1012" s="116"/>
      <c r="I1012" s="160"/>
      <c r="J1012" s="33"/>
      <c r="K1012" s="33"/>
    </row>
    <row r="1013">
      <c r="H1013" s="116"/>
      <c r="I1013" s="160"/>
      <c r="J1013" s="33"/>
      <c r="K1013" s="33"/>
    </row>
    <row r="1014">
      <c r="H1014" s="116"/>
      <c r="I1014" s="160"/>
      <c r="J1014" s="33"/>
      <c r="K1014" s="33"/>
    </row>
    <row r="1015">
      <c r="H1015" s="116"/>
      <c r="I1015" s="160"/>
      <c r="J1015" s="33"/>
      <c r="K1015" s="33"/>
    </row>
    <row r="1016">
      <c r="H1016" s="116"/>
      <c r="I1016" s="160"/>
      <c r="J1016" s="33"/>
      <c r="K1016" s="33"/>
    </row>
    <row r="1017">
      <c r="H1017" s="116"/>
      <c r="I1017" s="160"/>
      <c r="J1017" s="33"/>
      <c r="K1017" s="33"/>
    </row>
    <row r="1018">
      <c r="H1018" s="116"/>
      <c r="I1018" s="160"/>
      <c r="J1018" s="33"/>
      <c r="K1018" s="33"/>
    </row>
    <row r="1019">
      <c r="H1019" s="116"/>
      <c r="I1019" s="160"/>
      <c r="J1019" s="33"/>
      <c r="K1019" s="33"/>
    </row>
    <row r="1020">
      <c r="H1020" s="116"/>
      <c r="I1020" s="160"/>
      <c r="J1020" s="33"/>
      <c r="K1020" s="33"/>
    </row>
    <row r="1021">
      <c r="H1021" s="116"/>
      <c r="I1021" s="160"/>
      <c r="J1021" s="33"/>
      <c r="K1021" s="33"/>
    </row>
    <row r="1022">
      <c r="H1022" s="116"/>
      <c r="I1022" s="160"/>
      <c r="J1022" s="33"/>
      <c r="K1022" s="33"/>
    </row>
    <row r="1023">
      <c r="H1023" s="116"/>
      <c r="I1023" s="160"/>
      <c r="J1023" s="33"/>
      <c r="K1023" s="33"/>
    </row>
    <row r="1024">
      <c r="H1024" s="116"/>
      <c r="I1024" s="160"/>
      <c r="J1024" s="33"/>
      <c r="K1024" s="33"/>
    </row>
    <row r="1025">
      <c r="H1025" s="116"/>
      <c r="I1025" s="160"/>
      <c r="J1025" s="33"/>
      <c r="K1025" s="33"/>
    </row>
    <row r="1026">
      <c r="H1026" s="116"/>
      <c r="I1026" s="160"/>
      <c r="J1026" s="33"/>
      <c r="K1026" s="33"/>
    </row>
    <row r="1027">
      <c r="H1027" s="116"/>
      <c r="I1027" s="160"/>
      <c r="J1027" s="33"/>
      <c r="K1027" s="33"/>
    </row>
    <row r="1028">
      <c r="H1028" s="116"/>
      <c r="I1028" s="160"/>
      <c r="J1028" s="33"/>
      <c r="K1028" s="33"/>
    </row>
    <row r="1029">
      <c r="H1029" s="116"/>
      <c r="I1029" s="160"/>
      <c r="J1029" s="33"/>
      <c r="K1029" s="33"/>
    </row>
    <row r="1030">
      <c r="H1030" s="116"/>
      <c r="I1030" s="160"/>
      <c r="J1030" s="33"/>
      <c r="K1030" s="33"/>
    </row>
    <row r="1031">
      <c r="H1031" s="116"/>
      <c r="I1031" s="160"/>
      <c r="J1031" s="33"/>
      <c r="K1031" s="33"/>
    </row>
    <row r="1032">
      <c r="H1032" s="116"/>
      <c r="I1032" s="160"/>
      <c r="J1032" s="33"/>
      <c r="K1032" s="33"/>
    </row>
    <row r="1033">
      <c r="H1033" s="116"/>
      <c r="I1033" s="160"/>
      <c r="J1033" s="33"/>
      <c r="K1033" s="33"/>
    </row>
    <row r="1034">
      <c r="H1034" s="116"/>
      <c r="I1034" s="160"/>
      <c r="J1034" s="33"/>
      <c r="K1034" s="33"/>
    </row>
    <row r="1035">
      <c r="H1035" s="116"/>
      <c r="I1035" s="160"/>
      <c r="J1035" s="33"/>
      <c r="K1035" s="33"/>
    </row>
    <row r="1036">
      <c r="H1036" s="116"/>
      <c r="I1036" s="160"/>
      <c r="J1036" s="33"/>
      <c r="K1036" s="33"/>
    </row>
    <row r="1037">
      <c r="H1037" s="116"/>
      <c r="I1037" s="160"/>
      <c r="J1037" s="33"/>
      <c r="K1037" s="33"/>
    </row>
    <row r="1038">
      <c r="H1038" s="116"/>
      <c r="I1038" s="160"/>
      <c r="J1038" s="33"/>
      <c r="K1038" s="33"/>
    </row>
    <row r="1039">
      <c r="H1039" s="116"/>
      <c r="I1039" s="160"/>
      <c r="J1039" s="33"/>
      <c r="K1039" s="33"/>
    </row>
    <row r="1040">
      <c r="H1040" s="116"/>
      <c r="I1040" s="160"/>
      <c r="J1040" s="33"/>
      <c r="K1040" s="33"/>
    </row>
    <row r="1041">
      <c r="H1041" s="116"/>
      <c r="I1041" s="160"/>
      <c r="J1041" s="33"/>
      <c r="K1041" s="33"/>
    </row>
    <row r="1042">
      <c r="H1042" s="116"/>
      <c r="I1042" s="160"/>
      <c r="J1042" s="33"/>
      <c r="K1042" s="33"/>
    </row>
    <row r="1043">
      <c r="H1043" s="116"/>
      <c r="I1043" s="160"/>
      <c r="J1043" s="33"/>
      <c r="K1043" s="33"/>
    </row>
    <row r="1044">
      <c r="H1044" s="116"/>
      <c r="I1044" s="160"/>
      <c r="J1044" s="33"/>
      <c r="K1044" s="33"/>
    </row>
    <row r="1045">
      <c r="H1045" s="116"/>
      <c r="I1045" s="160"/>
      <c r="J1045" s="33"/>
      <c r="K1045" s="33"/>
    </row>
    <row r="1046">
      <c r="H1046" s="116"/>
      <c r="I1046" s="160"/>
      <c r="J1046" s="33"/>
      <c r="K1046" s="33"/>
    </row>
    <row r="1047">
      <c r="H1047" s="116"/>
      <c r="I1047" s="160"/>
      <c r="J1047" s="33"/>
      <c r="K1047" s="33"/>
    </row>
    <row r="1048">
      <c r="H1048" s="116"/>
      <c r="I1048" s="160"/>
      <c r="J1048" s="33"/>
      <c r="K1048" s="33"/>
    </row>
    <row r="1049">
      <c r="H1049" s="116"/>
      <c r="I1049" s="160"/>
      <c r="J1049" s="33"/>
      <c r="K1049" s="33"/>
    </row>
    <row r="1050">
      <c r="H1050" s="116"/>
      <c r="I1050" s="160"/>
      <c r="J1050" s="33"/>
      <c r="K1050" s="33"/>
    </row>
    <row r="1051">
      <c r="H1051" s="116"/>
      <c r="I1051" s="160"/>
      <c r="J1051" s="33"/>
      <c r="K1051" s="33"/>
    </row>
    <row r="1052">
      <c r="H1052" s="116"/>
      <c r="I1052" s="160"/>
      <c r="J1052" s="33"/>
      <c r="K1052" s="33"/>
    </row>
    <row r="1053">
      <c r="H1053" s="116"/>
      <c r="I1053" s="160"/>
      <c r="J1053" s="33"/>
      <c r="K1053" s="33"/>
    </row>
    <row r="1054">
      <c r="H1054" s="116"/>
      <c r="I1054" s="160"/>
      <c r="J1054" s="33"/>
      <c r="K1054" s="33"/>
    </row>
    <row r="1055">
      <c r="H1055" s="116"/>
      <c r="I1055" s="160"/>
      <c r="J1055" s="33"/>
      <c r="K1055" s="33"/>
    </row>
    <row r="1056">
      <c r="H1056" s="116"/>
      <c r="I1056" s="160"/>
      <c r="J1056" s="33"/>
      <c r="K1056" s="33"/>
    </row>
    <row r="1057">
      <c r="H1057" s="116"/>
      <c r="I1057" s="160"/>
      <c r="J1057" s="33"/>
      <c r="K1057" s="33"/>
    </row>
    <row r="1058">
      <c r="H1058" s="116"/>
      <c r="I1058" s="160"/>
      <c r="J1058" s="33"/>
      <c r="K1058" s="33"/>
    </row>
    <row r="1059">
      <c r="H1059" s="116"/>
      <c r="I1059" s="160"/>
      <c r="J1059" s="33"/>
      <c r="K1059" s="33"/>
    </row>
    <row r="1060">
      <c r="H1060" s="116"/>
      <c r="I1060" s="160"/>
      <c r="J1060" s="33"/>
      <c r="K1060" s="33"/>
    </row>
    <row r="1061">
      <c r="H1061" s="116"/>
      <c r="I1061" s="160"/>
      <c r="J1061" s="33"/>
      <c r="K1061" s="33"/>
    </row>
    <row r="1062">
      <c r="H1062" s="116"/>
      <c r="I1062" s="160"/>
      <c r="J1062" s="33"/>
      <c r="K1062" s="33"/>
    </row>
    <row r="1063">
      <c r="H1063" s="116"/>
      <c r="I1063" s="160"/>
      <c r="J1063" s="33"/>
      <c r="K1063" s="33"/>
    </row>
    <row r="1064">
      <c r="H1064" s="116"/>
      <c r="I1064" s="160"/>
      <c r="J1064" s="33"/>
      <c r="K1064" s="33"/>
    </row>
    <row r="1065">
      <c r="H1065" s="116"/>
      <c r="I1065" s="160"/>
      <c r="J1065" s="33"/>
      <c r="K1065" s="33"/>
    </row>
    <row r="1066">
      <c r="H1066" s="116"/>
      <c r="I1066" s="160"/>
      <c r="J1066" s="33"/>
      <c r="K1066" s="33"/>
    </row>
    <row r="1067">
      <c r="H1067" s="116"/>
      <c r="I1067" s="160"/>
      <c r="J1067" s="33"/>
      <c r="K1067" s="33"/>
    </row>
    <row r="1068">
      <c r="H1068" s="116"/>
      <c r="I1068" s="160"/>
      <c r="J1068" s="33"/>
      <c r="K1068" s="33"/>
    </row>
    <row r="1069">
      <c r="H1069" s="116"/>
      <c r="I1069" s="160"/>
      <c r="J1069" s="33"/>
      <c r="K1069" s="33"/>
    </row>
    <row r="1070">
      <c r="H1070" s="116"/>
      <c r="I1070" s="160"/>
      <c r="J1070" s="33"/>
      <c r="K1070" s="33"/>
    </row>
    <row r="1071">
      <c r="H1071" s="116"/>
      <c r="I1071" s="160"/>
      <c r="J1071" s="33"/>
      <c r="K1071" s="33"/>
    </row>
    <row r="1072">
      <c r="H1072" s="116"/>
      <c r="I1072" s="160"/>
      <c r="J1072" s="33"/>
      <c r="K1072" s="33"/>
    </row>
    <row r="1073">
      <c r="H1073" s="116"/>
      <c r="I1073" s="160"/>
      <c r="J1073" s="33"/>
      <c r="K1073" s="33"/>
    </row>
    <row r="1074">
      <c r="H1074" s="116"/>
      <c r="I1074" s="160"/>
      <c r="J1074" s="33"/>
      <c r="K1074" s="33"/>
    </row>
    <row r="1075">
      <c r="H1075" s="116"/>
      <c r="I1075" s="160"/>
      <c r="J1075" s="33"/>
      <c r="K1075" s="33"/>
    </row>
    <row r="1076">
      <c r="H1076" s="116"/>
      <c r="I1076" s="160"/>
      <c r="J1076" s="33"/>
      <c r="K1076" s="33"/>
    </row>
    <row r="1077">
      <c r="H1077" s="116"/>
      <c r="I1077" s="160"/>
      <c r="J1077" s="33"/>
      <c r="K1077" s="33"/>
    </row>
    <row r="1078">
      <c r="H1078" s="116"/>
      <c r="I1078" s="160"/>
      <c r="J1078" s="33"/>
      <c r="K1078" s="33"/>
    </row>
    <row r="1079">
      <c r="H1079" s="116"/>
      <c r="I1079" s="160"/>
      <c r="J1079" s="33"/>
      <c r="K1079" s="33"/>
    </row>
    <row r="1080">
      <c r="H1080" s="116"/>
      <c r="I1080" s="160"/>
      <c r="J1080" s="33"/>
      <c r="K1080" s="33"/>
    </row>
    <row r="1081">
      <c r="H1081" s="116"/>
      <c r="I1081" s="160"/>
      <c r="J1081" s="33"/>
      <c r="K1081" s="33"/>
    </row>
    <row r="1082">
      <c r="H1082" s="116"/>
      <c r="I1082" s="33"/>
      <c r="J1082" s="33"/>
      <c r="K1082" s="33"/>
    </row>
    <row r="1083">
      <c r="H1083" s="116"/>
      <c r="I1083" s="160"/>
      <c r="J1083" s="33"/>
      <c r="K1083" s="33"/>
    </row>
    <row r="1084">
      <c r="H1084" s="116"/>
      <c r="I1084" s="160"/>
      <c r="J1084" s="33"/>
      <c r="K1084" s="33"/>
    </row>
    <row r="1085">
      <c r="H1085" s="116"/>
      <c r="I1085" s="160"/>
      <c r="J1085" s="33"/>
      <c r="K1085" s="33"/>
    </row>
    <row r="1086">
      <c r="H1086" s="116"/>
      <c r="I1086" s="160"/>
      <c r="J1086" s="33"/>
      <c r="K1086" s="33"/>
    </row>
    <row r="1087">
      <c r="H1087" s="116"/>
      <c r="I1087" s="160"/>
      <c r="J1087" s="33"/>
      <c r="K1087" s="33"/>
    </row>
    <row r="1088">
      <c r="H1088" s="116"/>
      <c r="I1088" s="160"/>
      <c r="J1088" s="33"/>
      <c r="K1088" s="33"/>
    </row>
    <row r="1089">
      <c r="H1089" s="116"/>
      <c r="I1089" s="160"/>
      <c r="J1089" s="33"/>
      <c r="K1089" s="33"/>
    </row>
    <row r="1090">
      <c r="H1090" s="116"/>
      <c r="I1090" s="160"/>
      <c r="J1090" s="33"/>
      <c r="K1090" s="33"/>
    </row>
    <row r="1091">
      <c r="H1091" s="116"/>
      <c r="I1091" s="160"/>
      <c r="J1091" s="33"/>
      <c r="K1091" s="33"/>
    </row>
    <row r="1092">
      <c r="H1092" s="116"/>
      <c r="I1092" s="160"/>
      <c r="J1092" s="33"/>
      <c r="K1092" s="33"/>
    </row>
    <row r="1093">
      <c r="H1093" s="116"/>
      <c r="I1093" s="160"/>
      <c r="J1093" s="33"/>
      <c r="K1093" s="33"/>
    </row>
    <row r="1094">
      <c r="H1094" s="116"/>
      <c r="I1094" s="160"/>
      <c r="J1094" s="33"/>
      <c r="K1094" s="33"/>
    </row>
    <row r="1095">
      <c r="H1095" s="116"/>
      <c r="I1095" s="160"/>
      <c r="J1095" s="33"/>
      <c r="K1095" s="33"/>
    </row>
    <row r="1096">
      <c r="H1096" s="116"/>
      <c r="I1096" s="160"/>
      <c r="J1096" s="33"/>
      <c r="K1096" s="33"/>
    </row>
    <row r="1097">
      <c r="H1097" s="116"/>
      <c r="I1097" s="160"/>
      <c r="J1097" s="33"/>
      <c r="K1097" s="33"/>
    </row>
    <row r="1098">
      <c r="H1098" s="116"/>
      <c r="I1098" s="160"/>
      <c r="J1098" s="33"/>
      <c r="K1098" s="33"/>
    </row>
    <row r="1099">
      <c r="H1099" s="116"/>
      <c r="I1099" s="160"/>
      <c r="J1099" s="33"/>
      <c r="K1099" s="33"/>
    </row>
    <row r="1100">
      <c r="H1100" s="116"/>
      <c r="I1100" s="160"/>
      <c r="J1100" s="33"/>
      <c r="K1100" s="33"/>
    </row>
    <row r="1101">
      <c r="H1101" s="116"/>
      <c r="I1101" s="160"/>
      <c r="J1101" s="33"/>
      <c r="K1101" s="33"/>
    </row>
    <row r="1102">
      <c r="H1102" s="116"/>
      <c r="I1102" s="160"/>
      <c r="J1102" s="33"/>
      <c r="K1102" s="33"/>
    </row>
    <row r="1103">
      <c r="H1103" s="116"/>
      <c r="I1103" s="160"/>
      <c r="J1103" s="33"/>
      <c r="K1103" s="33"/>
    </row>
    <row r="1104">
      <c r="H1104" s="116"/>
      <c r="I1104" s="160"/>
      <c r="J1104" s="33"/>
      <c r="K1104" s="33"/>
    </row>
    <row r="1105">
      <c r="H1105" s="116"/>
      <c r="I1105" s="160"/>
      <c r="J1105" s="33"/>
      <c r="K1105" s="33"/>
    </row>
    <row r="1106">
      <c r="H1106" s="116"/>
      <c r="I1106" s="160"/>
      <c r="J1106" s="33"/>
      <c r="K1106" s="33"/>
    </row>
    <row r="1107">
      <c r="H1107" s="116"/>
      <c r="I1107" s="160"/>
      <c r="J1107" s="33"/>
      <c r="K1107" s="33"/>
    </row>
    <row r="1108">
      <c r="H1108" s="116"/>
      <c r="I1108" s="160"/>
      <c r="J1108" s="33"/>
      <c r="K1108" s="33"/>
    </row>
    <row r="1109">
      <c r="H1109" s="116"/>
      <c r="I1109" s="160"/>
      <c r="J1109" s="33"/>
      <c r="K1109" s="33"/>
    </row>
    <row r="1110">
      <c r="H1110" s="116"/>
      <c r="I1110" s="160"/>
      <c r="J1110" s="33"/>
      <c r="K1110" s="33"/>
    </row>
    <row r="1111">
      <c r="H1111" s="116"/>
      <c r="I1111" s="160"/>
      <c r="J1111" s="33"/>
      <c r="K1111" s="33"/>
    </row>
    <row r="1112">
      <c r="H1112" s="116"/>
      <c r="I1112" s="160"/>
      <c r="J1112" s="33"/>
      <c r="K1112" s="33"/>
    </row>
    <row r="1113">
      <c r="H1113" s="116"/>
      <c r="I1113" s="160"/>
      <c r="J1113" s="33"/>
      <c r="K1113" s="33"/>
    </row>
    <row r="1114">
      <c r="H1114" s="116"/>
      <c r="I1114" s="160"/>
      <c r="J1114" s="33"/>
      <c r="K1114" s="33"/>
    </row>
    <row r="1115">
      <c r="H1115" s="116"/>
      <c r="I1115" s="160"/>
      <c r="J1115" s="33"/>
      <c r="K1115" s="33"/>
    </row>
    <row r="1116">
      <c r="H1116" s="116"/>
      <c r="I1116" s="160"/>
      <c r="J1116" s="33"/>
      <c r="K1116" s="33"/>
    </row>
    <row r="1117">
      <c r="H1117" s="116"/>
      <c r="I1117" s="160"/>
      <c r="J1117" s="33"/>
      <c r="K1117" s="33"/>
    </row>
    <row r="1118">
      <c r="H1118" s="116"/>
      <c r="I1118" s="160"/>
      <c r="J1118" s="33"/>
      <c r="K1118" s="33"/>
    </row>
    <row r="1119">
      <c r="H1119" s="116"/>
      <c r="I1119" s="160"/>
      <c r="J1119" s="33"/>
      <c r="K1119" s="33"/>
    </row>
    <row r="1120">
      <c r="H1120" s="116"/>
      <c r="I1120" s="160"/>
      <c r="J1120" s="33"/>
      <c r="K1120" s="33"/>
    </row>
    <row r="1121">
      <c r="H1121" s="116"/>
      <c r="I1121" s="160"/>
      <c r="J1121" s="33"/>
      <c r="K1121" s="33"/>
    </row>
    <row r="1122">
      <c r="H1122" s="116"/>
      <c r="I1122" s="160"/>
      <c r="J1122" s="33"/>
      <c r="K1122" s="33"/>
    </row>
    <row r="1123">
      <c r="H1123" s="116"/>
      <c r="I1123" s="160"/>
      <c r="J1123" s="33"/>
      <c r="K1123" s="33"/>
    </row>
    <row r="1124">
      <c r="H1124" s="116"/>
      <c r="I1124" s="160"/>
      <c r="J1124" s="33"/>
      <c r="K1124" s="33"/>
    </row>
    <row r="1125">
      <c r="H1125" s="116"/>
      <c r="I1125" s="160"/>
      <c r="J1125" s="33"/>
      <c r="K1125" s="33"/>
    </row>
    <row r="1126">
      <c r="H1126" s="116"/>
      <c r="I1126" s="160"/>
      <c r="J1126" s="33"/>
      <c r="K1126" s="33"/>
    </row>
    <row r="1127">
      <c r="H1127" s="116"/>
      <c r="I1127" s="160"/>
      <c r="J1127" s="33"/>
      <c r="K1127" s="33"/>
    </row>
    <row r="1128">
      <c r="H1128" s="116"/>
      <c r="I1128" s="160"/>
      <c r="J1128" s="33"/>
      <c r="K1128" s="33"/>
    </row>
    <row r="1129">
      <c r="H1129" s="116"/>
      <c r="I1129" s="160"/>
      <c r="J1129" s="33"/>
      <c r="K1129" s="33"/>
    </row>
    <row r="1130">
      <c r="H1130" s="116"/>
      <c r="I1130" s="160"/>
      <c r="J1130" s="33"/>
      <c r="K1130" s="33"/>
    </row>
    <row r="1131">
      <c r="H1131" s="116"/>
      <c r="I1131" s="160"/>
      <c r="J1131" s="33"/>
      <c r="K1131" s="33"/>
    </row>
    <row r="1132">
      <c r="H1132" s="116"/>
      <c r="I1132" s="160"/>
      <c r="J1132" s="33"/>
      <c r="K1132" s="33"/>
    </row>
    <row r="1133">
      <c r="H1133" s="116"/>
      <c r="I1133" s="160"/>
      <c r="J1133" s="33"/>
      <c r="K1133" s="33"/>
    </row>
    <row r="1134">
      <c r="H1134" s="116"/>
      <c r="I1134" s="160"/>
      <c r="J1134" s="33"/>
      <c r="K1134" s="33"/>
    </row>
    <row r="1135">
      <c r="H1135" s="116"/>
      <c r="I1135" s="160"/>
      <c r="J1135" s="33"/>
      <c r="K1135" s="33"/>
    </row>
    <row r="1136">
      <c r="H1136" s="116"/>
      <c r="I1136" s="160"/>
      <c r="J1136" s="33"/>
      <c r="K1136" s="33"/>
    </row>
    <row r="1137">
      <c r="H1137" s="116"/>
      <c r="I1137" s="160"/>
      <c r="J1137" s="33"/>
      <c r="K1137" s="33"/>
    </row>
    <row r="1138">
      <c r="H1138" s="116"/>
      <c r="I1138" s="160"/>
      <c r="J1138" s="33"/>
      <c r="K1138" s="33"/>
    </row>
    <row r="1139">
      <c r="H1139" s="116"/>
      <c r="I1139" s="160"/>
      <c r="J1139" s="33"/>
      <c r="K1139" s="33"/>
    </row>
    <row r="1140">
      <c r="H1140" s="116"/>
      <c r="I1140" s="160"/>
      <c r="J1140" s="33"/>
      <c r="K1140" s="33"/>
    </row>
    <row r="1141">
      <c r="H1141" s="116"/>
      <c r="I1141" s="160"/>
      <c r="J1141" s="33"/>
      <c r="K1141" s="33"/>
    </row>
    <row r="1142">
      <c r="H1142" s="116"/>
      <c r="I1142" s="160"/>
      <c r="J1142" s="33"/>
      <c r="K1142" s="33"/>
    </row>
    <row r="1143">
      <c r="H1143" s="116"/>
      <c r="I1143" s="160"/>
      <c r="J1143" s="33"/>
      <c r="K1143" s="33"/>
    </row>
    <row r="1144">
      <c r="H1144" s="116"/>
      <c r="I1144" s="160"/>
      <c r="J1144" s="33"/>
      <c r="K1144" s="33"/>
    </row>
    <row r="1145">
      <c r="H1145" s="116"/>
      <c r="I1145" s="160"/>
      <c r="J1145" s="33"/>
      <c r="K1145" s="33"/>
    </row>
    <row r="1146">
      <c r="H1146" s="116"/>
      <c r="I1146" s="160"/>
      <c r="J1146" s="33"/>
      <c r="K1146" s="33"/>
    </row>
    <row r="1147">
      <c r="H1147" s="116"/>
      <c r="I1147" s="160"/>
      <c r="J1147" s="33"/>
      <c r="K1147" s="33"/>
    </row>
    <row r="1148">
      <c r="H1148" s="116"/>
      <c r="I1148" s="160"/>
      <c r="J1148" s="33"/>
      <c r="K1148" s="33"/>
    </row>
    <row r="1149">
      <c r="H1149" s="116"/>
      <c r="I1149" s="160"/>
      <c r="J1149" s="33"/>
      <c r="K1149" s="33"/>
    </row>
    <row r="1150">
      <c r="H1150" s="116"/>
      <c r="I1150" s="160"/>
      <c r="J1150" s="33"/>
      <c r="K1150" s="33"/>
    </row>
    <row r="1151">
      <c r="H1151" s="116"/>
      <c r="I1151" s="160"/>
      <c r="J1151" s="33"/>
      <c r="K1151" s="33"/>
    </row>
    <row r="1152">
      <c r="H1152" s="116"/>
      <c r="I1152" s="160"/>
      <c r="J1152" s="33"/>
      <c r="K1152" s="33"/>
    </row>
    <row r="1153">
      <c r="H1153" s="116"/>
      <c r="I1153" s="160"/>
      <c r="J1153" s="33"/>
      <c r="K1153" s="33"/>
    </row>
    <row r="1154">
      <c r="H1154" s="116"/>
      <c r="I1154" s="160"/>
      <c r="J1154" s="33"/>
      <c r="K1154" s="33"/>
    </row>
    <row r="1155">
      <c r="H1155" s="116"/>
      <c r="I1155" s="160"/>
      <c r="J1155" s="33"/>
      <c r="K1155" s="33"/>
    </row>
    <row r="1156">
      <c r="H1156" s="116"/>
      <c r="I1156" s="160"/>
      <c r="J1156" s="33"/>
      <c r="K1156" s="33"/>
    </row>
    <row r="1157">
      <c r="H1157" s="116"/>
      <c r="I1157" s="160"/>
      <c r="J1157" s="33"/>
      <c r="K1157" s="33"/>
    </row>
    <row r="1158">
      <c r="H1158" s="116"/>
      <c r="I1158" s="160"/>
      <c r="J1158" s="33"/>
      <c r="K1158" s="33"/>
    </row>
    <row r="1159">
      <c r="H1159" s="116"/>
      <c r="I1159" s="160"/>
      <c r="J1159" s="33"/>
      <c r="K1159" s="33"/>
    </row>
    <row r="1160">
      <c r="H1160" s="116"/>
      <c r="I1160" s="160"/>
      <c r="J1160" s="33"/>
      <c r="K1160" s="33"/>
    </row>
    <row r="1161">
      <c r="H1161" s="116"/>
      <c r="I1161" s="160"/>
      <c r="J1161" s="33"/>
      <c r="K1161" s="33"/>
    </row>
    <row r="1162">
      <c r="H1162" s="116"/>
      <c r="I1162" s="160"/>
      <c r="J1162" s="33"/>
      <c r="K1162" s="33"/>
    </row>
    <row r="1163">
      <c r="H1163" s="116"/>
      <c r="I1163" s="160"/>
      <c r="J1163" s="33"/>
      <c r="K1163" s="33"/>
    </row>
    <row r="1164">
      <c r="H1164" s="116"/>
      <c r="I1164" s="160"/>
      <c r="J1164" s="33"/>
      <c r="K1164" s="33"/>
    </row>
    <row r="1165">
      <c r="H1165" s="116"/>
      <c r="I1165" s="160"/>
      <c r="J1165" s="33"/>
      <c r="K1165" s="33"/>
    </row>
    <row r="1166">
      <c r="H1166" s="116"/>
      <c r="I1166" s="160"/>
      <c r="J1166" s="33"/>
      <c r="K1166" s="33"/>
    </row>
    <row r="1167">
      <c r="H1167" s="116"/>
      <c r="I1167" s="160"/>
      <c r="J1167" s="33"/>
      <c r="K1167" s="33"/>
    </row>
    <row r="1168">
      <c r="H1168" s="116"/>
      <c r="I1168" s="160"/>
      <c r="J1168" s="33"/>
      <c r="K1168" s="33"/>
    </row>
    <row r="1169">
      <c r="H1169" s="116"/>
      <c r="I1169" s="160"/>
      <c r="J1169" s="33"/>
      <c r="K1169" s="33"/>
    </row>
    <row r="1170">
      <c r="H1170" s="116"/>
      <c r="I1170" s="160"/>
      <c r="J1170" s="33"/>
      <c r="K1170" s="33"/>
    </row>
    <row r="1171">
      <c r="H1171" s="116"/>
      <c r="I1171" s="160"/>
      <c r="J1171" s="33"/>
      <c r="K1171" s="33"/>
    </row>
    <row r="1172">
      <c r="H1172" s="116"/>
      <c r="I1172" s="160"/>
      <c r="J1172" s="33"/>
      <c r="K1172" s="33"/>
    </row>
    <row r="1173">
      <c r="H1173" s="116"/>
      <c r="I1173" s="160"/>
      <c r="J1173" s="33"/>
      <c r="K1173" s="33"/>
    </row>
    <row r="1174">
      <c r="H1174" s="116"/>
      <c r="I1174" s="160"/>
      <c r="J1174" s="33"/>
      <c r="K1174" s="33"/>
    </row>
    <row r="1175">
      <c r="H1175" s="116"/>
      <c r="I1175" s="160"/>
      <c r="J1175" s="33"/>
      <c r="K1175" s="33"/>
    </row>
    <row r="1176">
      <c r="H1176" s="116"/>
      <c r="I1176" s="160"/>
      <c r="J1176" s="33"/>
      <c r="K1176" s="33"/>
    </row>
    <row r="1177">
      <c r="H1177" s="116"/>
      <c r="I1177" s="160"/>
      <c r="J1177" s="33"/>
      <c r="K1177" s="33"/>
    </row>
    <row r="1178">
      <c r="H1178" s="116"/>
      <c r="I1178" s="160"/>
      <c r="J1178" s="33"/>
      <c r="K1178" s="33"/>
    </row>
    <row r="1179">
      <c r="H1179" s="116"/>
      <c r="I1179" s="160"/>
      <c r="J1179" s="33"/>
      <c r="K1179" s="33"/>
    </row>
    <row r="1180">
      <c r="H1180" s="116"/>
      <c r="I1180" s="160"/>
      <c r="J1180" s="33"/>
      <c r="K1180" s="33"/>
    </row>
    <row r="1181">
      <c r="H1181" s="116"/>
      <c r="I1181" s="160"/>
      <c r="J1181" s="33"/>
      <c r="K1181" s="33"/>
    </row>
    <row r="1182">
      <c r="H1182" s="116"/>
      <c r="I1182" s="160"/>
      <c r="J1182" s="33"/>
      <c r="K1182" s="33"/>
    </row>
    <row r="1183">
      <c r="H1183" s="116"/>
      <c r="I1183" s="160"/>
      <c r="J1183" s="33"/>
      <c r="K1183" s="33"/>
    </row>
    <row r="1184">
      <c r="H1184" s="116"/>
      <c r="I1184" s="160"/>
      <c r="J1184" s="33"/>
      <c r="K1184" s="33"/>
    </row>
    <row r="1185">
      <c r="H1185" s="116"/>
      <c r="I1185" s="160"/>
      <c r="J1185" s="33"/>
      <c r="K1185" s="33"/>
    </row>
    <row r="1186">
      <c r="H1186" s="116"/>
      <c r="I1186" s="160"/>
      <c r="J1186" s="33"/>
      <c r="K1186" s="33"/>
    </row>
    <row r="1187">
      <c r="H1187" s="116"/>
      <c r="I1187" s="160"/>
      <c r="J1187" s="33"/>
      <c r="K1187" s="33"/>
    </row>
    <row r="1188">
      <c r="H1188" s="116"/>
      <c r="I1188" s="160"/>
      <c r="J1188" s="33"/>
      <c r="K1188" s="33"/>
    </row>
    <row r="1189">
      <c r="H1189" s="116"/>
      <c r="I1189" s="160"/>
      <c r="J1189" s="33"/>
      <c r="K1189" s="33"/>
    </row>
    <row r="1190">
      <c r="H1190" s="116"/>
      <c r="I1190" s="160"/>
      <c r="J1190" s="33"/>
      <c r="K1190" s="33"/>
    </row>
    <row r="1191">
      <c r="H1191" s="116"/>
      <c r="I1191" s="160"/>
      <c r="J1191" s="33"/>
      <c r="K1191" s="33"/>
    </row>
    <row r="1192">
      <c r="H1192" s="116"/>
      <c r="I1192" s="160"/>
      <c r="J1192" s="33"/>
      <c r="K1192" s="33"/>
    </row>
    <row r="1193">
      <c r="H1193" s="116"/>
      <c r="I1193" s="160"/>
      <c r="J1193" s="33"/>
      <c r="K1193" s="33"/>
    </row>
    <row r="1194">
      <c r="H1194" s="116"/>
      <c r="I1194" s="160"/>
      <c r="J1194" s="33"/>
      <c r="K1194" s="33"/>
    </row>
    <row r="1195">
      <c r="H1195" s="116"/>
      <c r="I1195" s="160"/>
      <c r="J1195" s="33"/>
      <c r="K1195" s="33"/>
    </row>
    <row r="1196">
      <c r="H1196" s="116"/>
      <c r="I1196" s="160"/>
      <c r="J1196" s="33"/>
      <c r="K1196" s="33"/>
    </row>
    <row r="1197">
      <c r="H1197" s="116"/>
      <c r="I1197" s="160"/>
      <c r="J1197" s="33"/>
      <c r="K1197" s="33"/>
    </row>
    <row r="1198">
      <c r="H1198" s="116"/>
      <c r="I1198" s="160"/>
      <c r="J1198" s="33"/>
      <c r="K1198" s="33"/>
    </row>
    <row r="1199">
      <c r="H1199" s="116"/>
      <c r="I1199" s="160"/>
      <c r="J1199" s="33"/>
      <c r="K1199" s="33"/>
    </row>
    <row r="1200">
      <c r="H1200" s="116"/>
      <c r="I1200" s="160"/>
      <c r="J1200" s="33"/>
      <c r="K1200" s="33"/>
    </row>
    <row r="1201">
      <c r="H1201" s="116"/>
      <c r="I1201" s="160"/>
      <c r="J1201" s="33"/>
      <c r="K1201" s="33"/>
    </row>
    <row r="1202">
      <c r="H1202" s="116"/>
      <c r="I1202" s="160"/>
      <c r="J1202" s="33"/>
      <c r="K1202" s="33"/>
    </row>
    <row r="1203">
      <c r="H1203" s="116"/>
      <c r="I1203" s="160"/>
      <c r="J1203" s="33"/>
      <c r="K1203" s="33"/>
    </row>
    <row r="1204">
      <c r="H1204" s="116"/>
      <c r="I1204" s="160"/>
      <c r="J1204" s="33"/>
      <c r="K1204" s="33"/>
    </row>
    <row r="1205">
      <c r="H1205" s="116"/>
      <c r="I1205" s="160"/>
      <c r="J1205" s="33"/>
      <c r="K1205" s="33"/>
    </row>
    <row r="1206">
      <c r="H1206" s="116"/>
      <c r="I1206" s="160"/>
      <c r="J1206" s="33"/>
      <c r="K1206" s="33"/>
    </row>
    <row r="1207">
      <c r="H1207" s="116"/>
      <c r="I1207" s="160"/>
      <c r="J1207" s="33"/>
      <c r="K1207" s="33"/>
    </row>
    <row r="1208">
      <c r="H1208" s="116"/>
      <c r="I1208" s="160"/>
      <c r="J1208" s="33"/>
      <c r="K1208" s="33"/>
    </row>
    <row r="1209">
      <c r="H1209" s="116"/>
      <c r="I1209" s="160"/>
      <c r="J1209" s="33"/>
      <c r="K1209" s="33"/>
    </row>
    <row r="1210">
      <c r="H1210" s="116"/>
      <c r="I1210" s="160"/>
      <c r="J1210" s="33"/>
      <c r="K1210" s="33"/>
    </row>
    <row r="1211">
      <c r="H1211" s="116"/>
      <c r="I1211" s="160"/>
      <c r="J1211" s="33"/>
      <c r="K1211" s="33"/>
    </row>
    <row r="1212">
      <c r="H1212" s="116"/>
      <c r="I1212" s="160"/>
      <c r="J1212" s="33"/>
      <c r="K1212" s="33"/>
    </row>
    <row r="1213">
      <c r="H1213" s="116"/>
      <c r="I1213" s="160"/>
      <c r="J1213" s="33"/>
      <c r="K1213" s="33"/>
    </row>
    <row r="1214">
      <c r="H1214" s="116"/>
      <c r="I1214" s="160"/>
      <c r="J1214" s="33"/>
      <c r="K1214" s="33"/>
    </row>
    <row r="1215">
      <c r="H1215" s="116"/>
      <c r="I1215" s="160"/>
      <c r="J1215" s="33"/>
      <c r="K1215" s="33"/>
    </row>
    <row r="1216">
      <c r="H1216" s="116"/>
      <c r="I1216" s="160"/>
      <c r="J1216" s="33"/>
      <c r="K1216" s="33"/>
    </row>
    <row r="1217">
      <c r="H1217" s="116"/>
      <c r="I1217" s="160"/>
      <c r="J1217" s="33"/>
      <c r="K1217" s="33"/>
    </row>
    <row r="1218">
      <c r="H1218" s="116"/>
      <c r="I1218" s="160"/>
      <c r="J1218" s="33"/>
      <c r="K1218" s="33"/>
    </row>
    <row r="1219">
      <c r="H1219" s="116"/>
      <c r="I1219" s="160"/>
      <c r="J1219" s="33"/>
      <c r="K1219" s="33"/>
    </row>
    <row r="1220">
      <c r="H1220" s="116"/>
      <c r="I1220" s="160"/>
      <c r="J1220" s="33"/>
      <c r="K1220" s="33"/>
    </row>
    <row r="1221">
      <c r="H1221" s="116"/>
      <c r="I1221" s="160"/>
      <c r="J1221" s="33"/>
      <c r="K1221" s="33"/>
    </row>
    <row r="1222">
      <c r="H1222" s="116"/>
      <c r="I1222" s="160"/>
      <c r="J1222" s="33"/>
      <c r="K1222" s="33"/>
    </row>
    <row r="1223">
      <c r="H1223" s="116"/>
      <c r="I1223" s="160"/>
      <c r="J1223" s="33"/>
      <c r="K1223" s="33"/>
    </row>
    <row r="1224">
      <c r="H1224" s="116"/>
      <c r="I1224" s="160"/>
      <c r="J1224" s="33"/>
      <c r="K1224" s="33"/>
    </row>
    <row r="1225">
      <c r="H1225" s="116"/>
      <c r="I1225" s="160"/>
      <c r="J1225" s="33"/>
      <c r="K1225" s="33"/>
    </row>
    <row r="1226">
      <c r="H1226" s="116"/>
      <c r="I1226" s="160"/>
      <c r="J1226" s="33"/>
      <c r="K1226" s="33"/>
    </row>
    <row r="1227">
      <c r="H1227" s="116"/>
      <c r="I1227" s="160"/>
      <c r="J1227" s="33"/>
      <c r="K1227" s="33"/>
    </row>
    <row r="1228">
      <c r="H1228" s="116"/>
      <c r="I1228" s="160"/>
      <c r="J1228" s="33"/>
      <c r="K1228" s="33"/>
    </row>
    <row r="1229">
      <c r="H1229" s="116"/>
      <c r="I1229" s="160"/>
      <c r="J1229" s="33"/>
      <c r="K1229" s="33"/>
    </row>
    <row r="1230">
      <c r="H1230" s="116"/>
      <c r="I1230" s="160"/>
      <c r="J1230" s="33"/>
      <c r="K1230" s="33"/>
    </row>
    <row r="1231">
      <c r="H1231" s="116"/>
      <c r="I1231" s="160"/>
      <c r="J1231" s="33"/>
      <c r="K1231" s="33"/>
    </row>
    <row r="1232">
      <c r="H1232" s="116"/>
      <c r="I1232" s="160"/>
      <c r="J1232" s="33"/>
      <c r="K1232" s="33"/>
    </row>
    <row r="1233">
      <c r="H1233" s="116"/>
      <c r="I1233" s="160"/>
      <c r="J1233" s="33"/>
      <c r="K1233" s="33"/>
    </row>
    <row r="1234">
      <c r="H1234" s="116"/>
      <c r="I1234" s="160"/>
      <c r="J1234" s="33"/>
      <c r="K1234" s="33"/>
    </row>
    <row r="1235">
      <c r="H1235" s="116"/>
      <c r="I1235" s="160"/>
      <c r="J1235" s="33"/>
      <c r="K1235" s="33"/>
    </row>
    <row r="1236">
      <c r="H1236" s="116"/>
      <c r="I1236" s="160"/>
      <c r="J1236" s="33"/>
      <c r="K1236" s="33"/>
    </row>
    <row r="1237">
      <c r="H1237" s="116"/>
      <c r="I1237" s="160"/>
      <c r="J1237" s="33"/>
      <c r="K1237" s="33"/>
    </row>
    <row r="1238">
      <c r="H1238" s="116"/>
      <c r="I1238" s="160"/>
      <c r="J1238" s="33"/>
      <c r="K1238" s="33"/>
    </row>
    <row r="1239">
      <c r="H1239" s="116"/>
      <c r="I1239" s="160"/>
      <c r="J1239" s="33"/>
      <c r="K1239" s="33"/>
    </row>
    <row r="1240">
      <c r="H1240" s="116"/>
      <c r="I1240" s="160"/>
      <c r="J1240" s="33"/>
      <c r="K1240" s="33"/>
    </row>
    <row r="1241">
      <c r="H1241" s="116"/>
      <c r="I1241" s="160"/>
      <c r="J1241" s="33"/>
      <c r="K1241" s="33"/>
    </row>
    <row r="1242">
      <c r="H1242" s="116"/>
      <c r="I1242" s="160"/>
      <c r="J1242" s="33"/>
      <c r="K1242" s="33"/>
    </row>
    <row r="1243">
      <c r="H1243" s="116"/>
      <c r="I1243" s="160"/>
      <c r="J1243" s="33"/>
      <c r="K1243" s="33"/>
    </row>
    <row r="1244">
      <c r="H1244" s="116"/>
      <c r="I1244" s="160"/>
      <c r="J1244" s="33"/>
      <c r="K1244" s="33"/>
    </row>
    <row r="1245">
      <c r="H1245" s="116"/>
      <c r="I1245" s="160"/>
      <c r="J1245" s="33"/>
      <c r="K1245" s="33"/>
    </row>
    <row r="1246">
      <c r="H1246" s="116"/>
      <c r="I1246" s="160"/>
      <c r="J1246" s="33"/>
      <c r="K1246" s="33"/>
    </row>
    <row r="1247">
      <c r="H1247" s="116"/>
      <c r="I1247" s="160"/>
      <c r="J1247" s="33"/>
      <c r="K1247" s="33"/>
    </row>
    <row r="1248">
      <c r="H1248" s="116"/>
      <c r="I1248" s="160"/>
      <c r="J1248" s="33"/>
      <c r="K1248" s="33"/>
    </row>
    <row r="1249">
      <c r="H1249" s="116"/>
      <c r="I1249" s="160"/>
      <c r="J1249" s="33"/>
      <c r="K1249" s="33"/>
    </row>
    <row r="1250">
      <c r="H1250" s="116"/>
      <c r="I1250" s="160"/>
      <c r="J1250" s="33"/>
      <c r="K1250" s="33"/>
    </row>
    <row r="1251">
      <c r="H1251" s="116"/>
      <c r="I1251" s="33"/>
      <c r="J1251" s="33"/>
      <c r="K1251" s="33"/>
    </row>
    <row r="1252">
      <c r="H1252" s="116"/>
      <c r="I1252" s="160"/>
      <c r="J1252" s="33"/>
      <c r="K1252" s="33"/>
    </row>
    <row r="1253">
      <c r="H1253" s="116"/>
      <c r="I1253" s="160"/>
      <c r="J1253" s="33"/>
      <c r="K1253" s="33"/>
    </row>
    <row r="1254">
      <c r="H1254" s="116"/>
      <c r="I1254" s="160"/>
      <c r="J1254" s="33"/>
      <c r="K1254" s="33"/>
    </row>
    <row r="1255">
      <c r="H1255" s="116"/>
      <c r="I1255" s="160"/>
      <c r="J1255" s="33"/>
      <c r="K1255" s="33"/>
    </row>
    <row r="1256">
      <c r="H1256" s="116"/>
      <c r="I1256" s="160"/>
      <c r="J1256" s="33"/>
      <c r="K1256" s="33"/>
    </row>
    <row r="1257">
      <c r="H1257" s="116"/>
      <c r="I1257" s="160"/>
      <c r="J1257" s="33"/>
      <c r="K1257" s="33"/>
    </row>
    <row r="1258">
      <c r="H1258" s="116"/>
      <c r="I1258" s="33"/>
      <c r="J1258" s="33"/>
      <c r="K1258" s="33"/>
    </row>
  </sheetData>
  <mergeCells count="1">
    <mergeCell ref="A2:E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4.63"/>
    <col customWidth="1" min="6" max="6" width="27.25"/>
    <col customWidth="1" min="7" max="7" width="75.88"/>
    <col customWidth="1" min="8" max="8" width="15.25"/>
    <col customWidth="1" min="9" max="9" width="39.25"/>
  </cols>
  <sheetData>
    <row r="1">
      <c r="A1" s="20" t="s">
        <v>62</v>
      </c>
      <c r="B1" s="7"/>
      <c r="C1" s="7"/>
      <c r="D1" s="7"/>
      <c r="E1" s="7"/>
      <c r="F1" s="7"/>
      <c r="G1" s="7"/>
    </row>
    <row r="2">
      <c r="A2" s="21" t="s">
        <v>63</v>
      </c>
      <c r="B2" s="4" t="s">
        <v>64</v>
      </c>
      <c r="D2" s="4" t="s">
        <v>65</v>
      </c>
      <c r="F2" s="7"/>
      <c r="G2" s="7"/>
    </row>
    <row r="3">
      <c r="A3" s="5"/>
      <c r="B3" s="22" t="s">
        <v>66</v>
      </c>
      <c r="C3" s="22" t="s">
        <v>67</v>
      </c>
      <c r="D3" s="22" t="s">
        <v>66</v>
      </c>
      <c r="E3" s="22" t="s">
        <v>67</v>
      </c>
      <c r="F3" s="7"/>
      <c r="G3" s="7"/>
    </row>
    <row r="4">
      <c r="A4" s="23" t="s">
        <v>68</v>
      </c>
      <c r="B4" s="24">
        <v>16090.0</v>
      </c>
      <c r="C4" s="25">
        <f t="shared" ref="C4:C8" si="1">B4/$B$9</f>
        <v>0.5270916596</v>
      </c>
      <c r="D4" s="24">
        <v>11374.0</v>
      </c>
      <c r="E4" s="25">
        <f t="shared" ref="E4:E8" si="2">D4/D$9</f>
        <v>0.4615696778</v>
      </c>
      <c r="F4" s="7"/>
      <c r="G4" s="7"/>
    </row>
    <row r="5">
      <c r="A5" s="23" t="s">
        <v>69</v>
      </c>
      <c r="B5" s="24">
        <v>14070.0</v>
      </c>
      <c r="C5" s="25">
        <f t="shared" si="1"/>
        <v>0.4609185612</v>
      </c>
      <c r="D5" s="24">
        <v>12917.0</v>
      </c>
      <c r="E5" s="25">
        <f t="shared" si="2"/>
        <v>0.5241863485</v>
      </c>
      <c r="F5" s="7"/>
      <c r="G5" s="7"/>
    </row>
    <row r="6">
      <c r="A6" s="23" t="s">
        <v>70</v>
      </c>
      <c r="B6" s="24">
        <v>57.0</v>
      </c>
      <c r="C6" s="25">
        <f t="shared" si="1"/>
        <v>0.001867260696</v>
      </c>
      <c r="D6" s="24">
        <v>218.0</v>
      </c>
      <c r="E6" s="25">
        <f t="shared" si="2"/>
        <v>0.008846684522</v>
      </c>
      <c r="F6" s="7"/>
      <c r="G6" s="7"/>
    </row>
    <row r="7">
      <c r="A7" s="23" t="s">
        <v>71</v>
      </c>
      <c r="B7" s="24">
        <v>84.0</v>
      </c>
      <c r="C7" s="25">
        <f t="shared" si="1"/>
        <v>0.002751752604</v>
      </c>
      <c r="D7" s="24">
        <v>131.0</v>
      </c>
      <c r="E7" s="25">
        <f t="shared" si="2"/>
        <v>0.005316126938</v>
      </c>
      <c r="F7" s="7"/>
      <c r="G7" s="7"/>
    </row>
    <row r="8">
      <c r="A8" s="23" t="s">
        <v>72</v>
      </c>
      <c r="B8" s="24">
        <v>225.0</v>
      </c>
      <c r="C8" s="25">
        <f t="shared" si="1"/>
        <v>0.007370765904</v>
      </c>
      <c r="D8" s="24">
        <v>2.0</v>
      </c>
      <c r="E8" s="25">
        <f t="shared" si="2"/>
        <v>0.00008116224332</v>
      </c>
      <c r="F8" s="7"/>
      <c r="G8" s="7"/>
    </row>
    <row r="9">
      <c r="A9" s="26" t="s">
        <v>73</v>
      </c>
      <c r="B9" s="27">
        <f t="shared" ref="B9:E9" si="3">SUM(B4:B8)</f>
        <v>30526</v>
      </c>
      <c r="C9" s="28">
        <f t="shared" si="3"/>
        <v>1</v>
      </c>
      <c r="D9" s="27">
        <f t="shared" si="3"/>
        <v>24642</v>
      </c>
      <c r="E9" s="29">
        <f t="shared" si="3"/>
        <v>1</v>
      </c>
      <c r="F9" s="7"/>
      <c r="G9" s="7"/>
    </row>
    <row r="10">
      <c r="A10" s="20"/>
      <c r="B10" s="7"/>
      <c r="C10" s="7"/>
      <c r="D10" s="7"/>
      <c r="E10" s="7"/>
      <c r="F10" s="7"/>
      <c r="G10" s="7"/>
    </row>
    <row r="11">
      <c r="A11" s="20"/>
      <c r="B11" s="7"/>
      <c r="C11" s="7"/>
      <c r="D11" s="7"/>
      <c r="E11" s="7"/>
      <c r="F11" s="7"/>
      <c r="G11" s="7"/>
    </row>
    <row r="12">
      <c r="A12" s="20" t="s">
        <v>74</v>
      </c>
      <c r="B12" s="7"/>
      <c r="C12" s="7"/>
      <c r="D12" s="7"/>
      <c r="E12" s="7"/>
      <c r="F12" s="7"/>
      <c r="G12" s="7"/>
    </row>
    <row r="13">
      <c r="A13" s="7" t="s">
        <v>75</v>
      </c>
      <c r="B13" s="7" t="s">
        <v>76</v>
      </c>
      <c r="C13" s="7" t="s">
        <v>77</v>
      </c>
      <c r="D13" s="7" t="s">
        <v>63</v>
      </c>
      <c r="E13" s="7" t="s">
        <v>78</v>
      </c>
      <c r="F13" s="7" t="s">
        <v>79</v>
      </c>
      <c r="G13" s="7" t="s">
        <v>80</v>
      </c>
      <c r="H13" s="14" t="s">
        <v>81</v>
      </c>
    </row>
    <row r="14">
      <c r="A14" s="7" t="s">
        <v>82</v>
      </c>
      <c r="B14" s="7">
        <v>2.07807887E8</v>
      </c>
      <c r="C14" s="11">
        <v>2.07841475E8</v>
      </c>
      <c r="D14" s="7" t="s">
        <v>69</v>
      </c>
      <c r="E14" s="24">
        <v>-33588.0</v>
      </c>
      <c r="F14" s="7" t="s">
        <v>83</v>
      </c>
      <c r="G14" s="30" t="s">
        <v>84</v>
      </c>
      <c r="H14" s="14" t="s">
        <v>85</v>
      </c>
      <c r="K14" s="7"/>
      <c r="L14" s="7"/>
      <c r="M14" s="7"/>
      <c r="N14" s="11"/>
    </row>
    <row r="15">
      <c r="A15" s="7" t="s">
        <v>82</v>
      </c>
      <c r="B15" s="7">
        <v>2.24458901E8</v>
      </c>
      <c r="C15" s="11">
        <v>2.24612419E8</v>
      </c>
      <c r="D15" s="7" t="s">
        <v>70</v>
      </c>
      <c r="E15" s="24">
        <v>153518.0</v>
      </c>
      <c r="F15" s="7" t="s">
        <v>86</v>
      </c>
      <c r="G15" s="30" t="s">
        <v>87</v>
      </c>
      <c r="H15" s="14" t="s">
        <v>85</v>
      </c>
      <c r="K15" s="7"/>
      <c r="L15" s="7"/>
      <c r="M15" s="7"/>
      <c r="N15" s="11"/>
    </row>
    <row r="16">
      <c r="A16" s="7" t="s">
        <v>82</v>
      </c>
      <c r="B16" s="7">
        <v>2.24595102E8</v>
      </c>
      <c r="C16" s="11">
        <v>2.24598323E8</v>
      </c>
      <c r="D16" s="7" t="s">
        <v>69</v>
      </c>
      <c r="E16" s="24">
        <v>-3221.0</v>
      </c>
      <c r="F16" s="7" t="s">
        <v>88</v>
      </c>
      <c r="G16" s="30" t="s">
        <v>84</v>
      </c>
      <c r="H16" s="14" t="s">
        <v>85</v>
      </c>
      <c r="K16" s="7"/>
      <c r="L16" s="7"/>
      <c r="M16" s="7"/>
      <c r="N16" s="11"/>
    </row>
    <row r="17">
      <c r="A17" s="7" t="s">
        <v>82</v>
      </c>
      <c r="B17" s="7">
        <v>2.36097261E8</v>
      </c>
      <c r="C17" s="11">
        <v>2.36097261E8</v>
      </c>
      <c r="D17" s="7" t="s">
        <v>68</v>
      </c>
      <c r="E17" s="24">
        <v>11105.0</v>
      </c>
      <c r="F17" s="7" t="s">
        <v>89</v>
      </c>
      <c r="G17" s="30" t="s">
        <v>90</v>
      </c>
      <c r="H17" s="14" t="s">
        <v>85</v>
      </c>
      <c r="K17" s="7"/>
      <c r="L17" s="7"/>
      <c r="M17" s="7"/>
      <c r="N17" s="11"/>
    </row>
    <row r="18">
      <c r="A18" s="7" t="s">
        <v>91</v>
      </c>
      <c r="B18" s="7">
        <v>2.4523615E7</v>
      </c>
      <c r="C18" s="11">
        <v>2.4524688E7</v>
      </c>
      <c r="D18" s="7" t="s">
        <v>71</v>
      </c>
      <c r="E18" s="24">
        <v>1073.0</v>
      </c>
      <c r="F18" s="7" t="s">
        <v>92</v>
      </c>
      <c r="G18" s="30" t="s">
        <v>93</v>
      </c>
      <c r="H18" s="14" t="s">
        <v>85</v>
      </c>
      <c r="K18" s="7"/>
      <c r="L18" s="7"/>
      <c r="M18" s="7"/>
      <c r="N18" s="11"/>
    </row>
    <row r="19">
      <c r="A19" s="7" t="s">
        <v>91</v>
      </c>
      <c r="B19" s="7">
        <v>2.6622431E7</v>
      </c>
      <c r="C19" s="11">
        <v>2.6623009E7</v>
      </c>
      <c r="D19" s="7" t="s">
        <v>71</v>
      </c>
      <c r="E19" s="24">
        <v>578.0</v>
      </c>
      <c r="F19" s="7" t="s">
        <v>94</v>
      </c>
      <c r="G19" s="30" t="s">
        <v>95</v>
      </c>
      <c r="H19" s="31" t="s">
        <v>96</v>
      </c>
      <c r="I19" s="14" t="s">
        <v>97</v>
      </c>
      <c r="K19" s="7"/>
      <c r="L19" s="7"/>
      <c r="M19" s="7"/>
      <c r="N19" s="11"/>
    </row>
    <row r="20">
      <c r="A20" s="7" t="s">
        <v>91</v>
      </c>
      <c r="B20" s="7">
        <v>6.0147027E7</v>
      </c>
      <c r="C20" s="11">
        <v>6.0218815E7</v>
      </c>
      <c r="D20" s="7" t="s">
        <v>69</v>
      </c>
      <c r="E20" s="24">
        <v>-71788.0</v>
      </c>
      <c r="F20" s="7" t="s">
        <v>98</v>
      </c>
      <c r="G20" s="30" t="s">
        <v>99</v>
      </c>
      <c r="H20" s="31" t="s">
        <v>100</v>
      </c>
      <c r="I20" s="14" t="s">
        <v>101</v>
      </c>
      <c r="K20" s="7"/>
      <c r="L20" s="7"/>
      <c r="M20" s="7"/>
      <c r="N20" s="11"/>
    </row>
    <row r="21">
      <c r="A21" s="7" t="s">
        <v>102</v>
      </c>
      <c r="B21" s="7">
        <v>6.5346236E7</v>
      </c>
      <c r="C21" s="11">
        <v>6.5346236E7</v>
      </c>
      <c r="D21" s="7" t="s">
        <v>68</v>
      </c>
      <c r="E21" s="24">
        <v>82.0</v>
      </c>
      <c r="F21" s="7" t="s">
        <v>103</v>
      </c>
      <c r="G21" s="30" t="s">
        <v>104</v>
      </c>
      <c r="H21" s="31" t="s">
        <v>105</v>
      </c>
      <c r="I21" s="14" t="s">
        <v>106</v>
      </c>
      <c r="K21" s="7"/>
    </row>
    <row r="22">
      <c r="A22" s="7" t="s">
        <v>102</v>
      </c>
      <c r="B22" s="7">
        <v>1.87075166E8</v>
      </c>
      <c r="C22" s="11">
        <v>1.87075166E8</v>
      </c>
      <c r="D22" s="7" t="s">
        <v>68</v>
      </c>
      <c r="E22" s="24">
        <v>62.0</v>
      </c>
      <c r="F22" s="7" t="s">
        <v>107</v>
      </c>
      <c r="G22" s="30" t="s">
        <v>108</v>
      </c>
      <c r="H22" s="14" t="s">
        <v>85</v>
      </c>
      <c r="K22" s="7"/>
    </row>
    <row r="23">
      <c r="A23" s="7" t="s">
        <v>109</v>
      </c>
      <c r="B23" s="7">
        <v>2.878789E7</v>
      </c>
      <c r="C23" s="11">
        <v>2.8962989E7</v>
      </c>
      <c r="D23" s="7" t="s">
        <v>69</v>
      </c>
      <c r="E23" s="24">
        <v>-175099.0</v>
      </c>
      <c r="F23" s="7" t="s">
        <v>110</v>
      </c>
      <c r="G23" s="30" t="s">
        <v>111</v>
      </c>
      <c r="H23" s="14" t="s">
        <v>85</v>
      </c>
      <c r="K23" s="7"/>
      <c r="L23" s="7"/>
      <c r="M23" s="7"/>
      <c r="N23" s="11"/>
    </row>
    <row r="24">
      <c r="A24" s="7" t="s">
        <v>112</v>
      </c>
      <c r="B24" s="7">
        <v>5972483.0</v>
      </c>
      <c r="C24" s="11">
        <v>5972483.0</v>
      </c>
      <c r="D24" s="7" t="s">
        <v>68</v>
      </c>
      <c r="E24" s="24">
        <v>71.0</v>
      </c>
      <c r="F24" s="7" t="s">
        <v>113</v>
      </c>
      <c r="G24" s="30" t="s">
        <v>114</v>
      </c>
      <c r="H24" s="31" t="s">
        <v>115</v>
      </c>
      <c r="I24" s="14" t="s">
        <v>116</v>
      </c>
      <c r="K24" s="7"/>
      <c r="L24" s="7"/>
      <c r="M24" s="7"/>
      <c r="N24" s="11"/>
    </row>
    <row r="25">
      <c r="A25" s="7" t="s">
        <v>112</v>
      </c>
      <c r="B25" s="7">
        <v>5.7403872E7</v>
      </c>
      <c r="C25" s="11">
        <v>5.7436401E7</v>
      </c>
      <c r="D25" s="7" t="s">
        <v>69</v>
      </c>
      <c r="E25" s="24">
        <v>-32529.0</v>
      </c>
      <c r="F25" s="7" t="s">
        <v>117</v>
      </c>
      <c r="G25" s="30" t="s">
        <v>118</v>
      </c>
      <c r="H25" s="14" t="s">
        <v>85</v>
      </c>
      <c r="I25" s="14" t="s">
        <v>106</v>
      </c>
      <c r="K25" s="7"/>
      <c r="L25" s="7"/>
      <c r="M25" s="7"/>
      <c r="N25" s="11"/>
    </row>
    <row r="26">
      <c r="A26" s="7" t="s">
        <v>112</v>
      </c>
      <c r="B26" s="7">
        <v>7.8560891E7</v>
      </c>
      <c r="C26" s="11">
        <v>7.8628371E7</v>
      </c>
      <c r="D26" s="7" t="s">
        <v>69</v>
      </c>
      <c r="E26" s="24">
        <v>-67480.0</v>
      </c>
      <c r="F26" s="7" t="s">
        <v>119</v>
      </c>
      <c r="G26" s="30" t="s">
        <v>120</v>
      </c>
      <c r="H26" s="31" t="s">
        <v>121</v>
      </c>
      <c r="I26" s="14" t="s">
        <v>97</v>
      </c>
      <c r="K26" s="7"/>
      <c r="L26" s="7"/>
      <c r="M26" s="7"/>
      <c r="N26" s="11"/>
    </row>
    <row r="27">
      <c r="A27" s="7" t="s">
        <v>112</v>
      </c>
      <c r="B27" s="7">
        <v>8.6215351E7</v>
      </c>
      <c r="C27" s="11">
        <v>8.6224384E7</v>
      </c>
      <c r="D27" s="7" t="s">
        <v>70</v>
      </c>
      <c r="E27" s="24">
        <v>9033.0</v>
      </c>
      <c r="F27" s="7" t="s">
        <v>122</v>
      </c>
      <c r="G27" s="30" t="s">
        <v>123</v>
      </c>
      <c r="H27" s="14" t="s">
        <v>85</v>
      </c>
      <c r="K27" s="7"/>
      <c r="L27" s="7"/>
      <c r="M27" s="7"/>
      <c r="N27" s="11"/>
    </row>
    <row r="28">
      <c r="A28" s="7" t="s">
        <v>112</v>
      </c>
      <c r="B28" s="7">
        <v>1.0484462E8</v>
      </c>
      <c r="C28" s="11">
        <v>1.04971856E8</v>
      </c>
      <c r="D28" s="7" t="s">
        <v>70</v>
      </c>
      <c r="E28" s="24">
        <v>127236.0</v>
      </c>
      <c r="F28" s="7" t="s">
        <v>124</v>
      </c>
      <c r="G28" s="30" t="s">
        <v>125</v>
      </c>
      <c r="H28" s="31" t="s">
        <v>126</v>
      </c>
      <c r="I28" s="14" t="s">
        <v>97</v>
      </c>
      <c r="K28" s="7"/>
      <c r="L28" s="7"/>
      <c r="M28" s="7"/>
      <c r="N28" s="11"/>
    </row>
    <row r="29">
      <c r="A29" s="7" t="s">
        <v>112</v>
      </c>
      <c r="B29" s="7">
        <v>1.10753275E8</v>
      </c>
      <c r="C29" s="11">
        <v>1.10754403E8</v>
      </c>
      <c r="D29" s="7" t="s">
        <v>69</v>
      </c>
      <c r="E29" s="24">
        <v>-1128.0</v>
      </c>
      <c r="F29" s="7" t="s">
        <v>127</v>
      </c>
      <c r="G29" s="30" t="s">
        <v>128</v>
      </c>
      <c r="H29" s="31" t="s">
        <v>129</v>
      </c>
      <c r="I29" s="14" t="s">
        <v>130</v>
      </c>
      <c r="K29" s="7"/>
      <c r="L29" s="7"/>
      <c r="M29" s="7"/>
      <c r="N29" s="11"/>
    </row>
    <row r="30">
      <c r="A30" s="7" t="s">
        <v>112</v>
      </c>
      <c r="B30" s="7">
        <v>1.2610607E8</v>
      </c>
      <c r="C30" s="11">
        <v>1.26526847E8</v>
      </c>
      <c r="D30" s="7" t="s">
        <v>69</v>
      </c>
      <c r="E30" s="24">
        <v>-420777.0</v>
      </c>
      <c r="F30" s="7" t="s">
        <v>131</v>
      </c>
      <c r="G30" s="30" t="s">
        <v>132</v>
      </c>
      <c r="H30" s="31" t="s">
        <v>133</v>
      </c>
      <c r="I30" s="14" t="s">
        <v>130</v>
      </c>
      <c r="K30" s="7"/>
      <c r="L30" s="7"/>
      <c r="M30" s="7"/>
      <c r="N30" s="11"/>
    </row>
    <row r="31">
      <c r="A31" s="7" t="s">
        <v>112</v>
      </c>
      <c r="B31" s="7">
        <v>1.26458434E8</v>
      </c>
      <c r="C31" s="11">
        <v>1.26527387E8</v>
      </c>
      <c r="D31" s="7" t="s">
        <v>71</v>
      </c>
      <c r="E31" s="32">
        <v>68953.0</v>
      </c>
      <c r="F31" s="7" t="s">
        <v>134</v>
      </c>
      <c r="G31" s="30" t="s">
        <v>135</v>
      </c>
      <c r="H31" s="31" t="s">
        <v>133</v>
      </c>
      <c r="I31" s="14" t="s">
        <v>130</v>
      </c>
      <c r="K31" s="7"/>
      <c r="L31" s="7"/>
      <c r="M31" s="7"/>
      <c r="N31" s="11"/>
    </row>
    <row r="32">
      <c r="A32" s="7" t="s">
        <v>112</v>
      </c>
      <c r="B32" s="7">
        <v>1.44262134E8</v>
      </c>
      <c r="C32" s="11">
        <v>1.44391701E8</v>
      </c>
      <c r="D32" s="7" t="s">
        <v>69</v>
      </c>
      <c r="E32" s="24">
        <v>-129567.0</v>
      </c>
      <c r="F32" s="7" t="s">
        <v>136</v>
      </c>
      <c r="G32" s="30" t="s">
        <v>137</v>
      </c>
      <c r="H32" s="14" t="s">
        <v>85</v>
      </c>
      <c r="I32" s="14" t="s">
        <v>138</v>
      </c>
      <c r="K32" s="7"/>
      <c r="L32" s="7"/>
      <c r="M32" s="7"/>
      <c r="N32" s="11"/>
    </row>
    <row r="33">
      <c r="A33" s="7" t="s">
        <v>112</v>
      </c>
      <c r="B33" s="7">
        <v>1.51049571E8</v>
      </c>
      <c r="C33" s="11" t="s">
        <v>139</v>
      </c>
      <c r="D33" s="7" t="s">
        <v>72</v>
      </c>
      <c r="E33" s="24">
        <v>1.0</v>
      </c>
      <c r="F33" s="7" t="s">
        <v>140</v>
      </c>
      <c r="G33" s="30" t="s">
        <v>141</v>
      </c>
      <c r="H33" s="31" t="s">
        <v>142</v>
      </c>
      <c r="I33" s="14" t="s">
        <v>106</v>
      </c>
      <c r="K33" s="7"/>
      <c r="L33" s="7"/>
      <c r="M33" s="7"/>
      <c r="N33" s="11"/>
    </row>
    <row r="34">
      <c r="A34" s="7" t="s">
        <v>112</v>
      </c>
      <c r="B34" s="7">
        <v>1.58339323E8</v>
      </c>
      <c r="C34" s="11">
        <v>1.58339461E8</v>
      </c>
      <c r="D34" s="7" t="s">
        <v>69</v>
      </c>
      <c r="E34" s="24">
        <v>-138.0</v>
      </c>
      <c r="F34" s="7" t="s">
        <v>143</v>
      </c>
      <c r="G34" s="30" t="s">
        <v>144</v>
      </c>
      <c r="H34" s="14" t="s">
        <v>145</v>
      </c>
      <c r="I34" s="14" t="s">
        <v>145</v>
      </c>
      <c r="K34" s="7"/>
      <c r="L34" s="7"/>
      <c r="M34" s="7"/>
      <c r="N34" s="11"/>
    </row>
    <row r="35">
      <c r="A35" s="7" t="s">
        <v>146</v>
      </c>
      <c r="B35" s="7">
        <v>1.3023587E8</v>
      </c>
      <c r="C35" s="11">
        <v>1.30262401E8</v>
      </c>
      <c r="D35" s="7" t="s">
        <v>70</v>
      </c>
      <c r="E35" s="24">
        <v>26531.0</v>
      </c>
      <c r="F35" s="7" t="s">
        <v>147</v>
      </c>
      <c r="G35" s="30" t="s">
        <v>148</v>
      </c>
      <c r="H35" s="31" t="s">
        <v>149</v>
      </c>
      <c r="I35" s="14" t="s">
        <v>150</v>
      </c>
      <c r="K35" s="7"/>
    </row>
    <row r="36">
      <c r="A36" s="7" t="s">
        <v>151</v>
      </c>
      <c r="B36" s="7">
        <v>2.8031837E7</v>
      </c>
      <c r="C36" s="11">
        <v>2.8031837E7</v>
      </c>
      <c r="D36" s="7" t="s">
        <v>71</v>
      </c>
      <c r="E36" s="32">
        <v>27305.0</v>
      </c>
      <c r="F36" s="7" t="s">
        <v>152</v>
      </c>
      <c r="G36" s="30" t="s">
        <v>153</v>
      </c>
      <c r="H36" s="31" t="s">
        <v>154</v>
      </c>
      <c r="I36" s="14" t="s">
        <v>106</v>
      </c>
      <c r="K36" s="7"/>
      <c r="L36" s="7"/>
      <c r="M36" s="7"/>
      <c r="N36" s="11"/>
    </row>
    <row r="37">
      <c r="A37" s="7" t="s">
        <v>151</v>
      </c>
      <c r="B37" s="7">
        <v>2.8031865E7</v>
      </c>
      <c r="C37" s="11">
        <v>2.8034469E7</v>
      </c>
      <c r="D37" s="7" t="s">
        <v>71</v>
      </c>
      <c r="E37" s="32">
        <v>2604.0</v>
      </c>
      <c r="F37" s="7" t="s">
        <v>155</v>
      </c>
      <c r="G37" s="30" t="s">
        <v>156</v>
      </c>
      <c r="H37" s="31" t="s">
        <v>154</v>
      </c>
      <c r="I37" s="14" t="s">
        <v>106</v>
      </c>
      <c r="K37" s="7"/>
      <c r="L37" s="7"/>
      <c r="M37" s="7"/>
      <c r="N37" s="11"/>
    </row>
    <row r="38">
      <c r="A38" s="7" t="s">
        <v>151</v>
      </c>
      <c r="B38" s="7">
        <v>2.8034302E7</v>
      </c>
      <c r="C38" s="11">
        <v>2.8157694E7</v>
      </c>
      <c r="D38" s="7" t="s">
        <v>69</v>
      </c>
      <c r="E38" s="24">
        <v>-123392.0</v>
      </c>
      <c r="F38" s="7" t="s">
        <v>157</v>
      </c>
      <c r="G38" s="30" t="s">
        <v>158</v>
      </c>
      <c r="H38" s="31" t="s">
        <v>154</v>
      </c>
      <c r="I38" s="14" t="s">
        <v>106</v>
      </c>
      <c r="K38" s="7"/>
      <c r="L38" s="7"/>
      <c r="M38" s="7"/>
      <c r="N38" s="11"/>
    </row>
    <row r="39">
      <c r="A39" s="7" t="s">
        <v>159</v>
      </c>
      <c r="B39" s="7">
        <v>7090915.0</v>
      </c>
      <c r="C39" s="11" t="s">
        <v>160</v>
      </c>
      <c r="D39" s="7" t="s">
        <v>72</v>
      </c>
      <c r="E39" s="24">
        <v>1.0</v>
      </c>
      <c r="F39" s="7" t="s">
        <v>161</v>
      </c>
      <c r="G39" s="30" t="s">
        <v>162</v>
      </c>
      <c r="H39" s="31" t="s">
        <v>163</v>
      </c>
      <c r="I39" s="14" t="s">
        <v>106</v>
      </c>
      <c r="K39" s="7"/>
      <c r="L39" s="7"/>
      <c r="M39" s="7"/>
      <c r="N39" s="11"/>
    </row>
    <row r="40">
      <c r="A40" s="7" t="s">
        <v>159</v>
      </c>
      <c r="B40" s="7">
        <v>7592410.0</v>
      </c>
      <c r="C40" s="11" t="s">
        <v>164</v>
      </c>
      <c r="D40" s="7" t="s">
        <v>72</v>
      </c>
      <c r="E40" s="24">
        <v>1.0</v>
      </c>
      <c r="F40" s="7" t="s">
        <v>165</v>
      </c>
      <c r="G40" s="30" t="s">
        <v>166</v>
      </c>
      <c r="H40" s="31" t="s">
        <v>167</v>
      </c>
      <c r="I40" s="14" t="s">
        <v>168</v>
      </c>
      <c r="K40" s="7"/>
      <c r="L40" s="7"/>
      <c r="M40" s="7"/>
      <c r="N40" s="11"/>
    </row>
    <row r="41">
      <c r="A41" s="7" t="s">
        <v>159</v>
      </c>
      <c r="B41" s="7">
        <v>8.7940543E7</v>
      </c>
      <c r="C41" s="11">
        <v>8.7952372E7</v>
      </c>
      <c r="D41" s="7" t="s">
        <v>69</v>
      </c>
      <c r="E41" s="24">
        <v>-11829.0</v>
      </c>
      <c r="F41" s="7" t="s">
        <v>169</v>
      </c>
      <c r="G41" s="30" t="s">
        <v>170</v>
      </c>
      <c r="H41" s="31" t="s">
        <v>171</v>
      </c>
      <c r="I41" s="14" t="s">
        <v>97</v>
      </c>
      <c r="K41" s="7"/>
      <c r="L41" s="7"/>
      <c r="M41" s="7"/>
      <c r="N41" s="11"/>
    </row>
    <row r="42">
      <c r="A42" s="7" t="s">
        <v>172</v>
      </c>
      <c r="B42" s="7">
        <v>8.107456E7</v>
      </c>
      <c r="C42" s="11">
        <v>8.1382737E7</v>
      </c>
      <c r="D42" s="7" t="s">
        <v>69</v>
      </c>
      <c r="E42" s="24">
        <v>-308177.0</v>
      </c>
      <c r="F42" s="7" t="s">
        <v>173</v>
      </c>
      <c r="G42" s="30" t="s">
        <v>174</v>
      </c>
      <c r="H42" s="14" t="s">
        <v>85</v>
      </c>
      <c r="K42" s="7"/>
      <c r="L42" s="7"/>
      <c r="M42" s="7"/>
      <c r="N42" s="11"/>
    </row>
    <row r="43">
      <c r="A43" s="7" t="s">
        <v>175</v>
      </c>
      <c r="B43" s="7">
        <v>1.29287231E8</v>
      </c>
      <c r="C43" s="11">
        <v>1.29287231E8</v>
      </c>
      <c r="D43" s="7" t="s">
        <v>68</v>
      </c>
      <c r="E43" s="24">
        <v>267.0</v>
      </c>
      <c r="F43" s="7" t="s">
        <v>176</v>
      </c>
      <c r="G43" s="30" t="s">
        <v>177</v>
      </c>
      <c r="H43" s="31" t="s">
        <v>178</v>
      </c>
      <c r="I43" s="14" t="s">
        <v>179</v>
      </c>
      <c r="K43" s="7"/>
      <c r="L43" s="7"/>
      <c r="M43" s="7"/>
      <c r="N43" s="11"/>
    </row>
    <row r="44">
      <c r="A44" s="7" t="s">
        <v>180</v>
      </c>
      <c r="B44" s="7">
        <v>3.4545553E7</v>
      </c>
      <c r="C44" s="11">
        <v>3.4545553E7</v>
      </c>
      <c r="D44" s="7" t="s">
        <v>68</v>
      </c>
      <c r="E44" s="24">
        <v>2397.0</v>
      </c>
      <c r="F44" s="7" t="s">
        <v>181</v>
      </c>
      <c r="G44" s="30" t="s">
        <v>182</v>
      </c>
      <c r="H44" s="14" t="s">
        <v>85</v>
      </c>
      <c r="K44" s="7"/>
      <c r="L44" s="7"/>
      <c r="M44" s="7"/>
      <c r="N44" s="11"/>
    </row>
    <row r="45">
      <c r="A45" s="7" t="s">
        <v>180</v>
      </c>
      <c r="B45" s="7">
        <v>7.254794E7</v>
      </c>
      <c r="C45" s="11">
        <v>7.254794E7</v>
      </c>
      <c r="D45" s="7" t="s">
        <v>68</v>
      </c>
      <c r="E45" s="32">
        <v>98.0</v>
      </c>
      <c r="F45" s="7" t="s">
        <v>183</v>
      </c>
      <c r="G45" s="30" t="s">
        <v>184</v>
      </c>
      <c r="H45" s="31" t="s">
        <v>185</v>
      </c>
      <c r="I45" s="14" t="s">
        <v>186</v>
      </c>
      <c r="K45" s="7"/>
      <c r="L45" s="7"/>
      <c r="M45" s="7"/>
      <c r="N45" s="11"/>
    </row>
    <row r="46">
      <c r="A46" s="7" t="s">
        <v>187</v>
      </c>
      <c r="B46" s="7">
        <v>2.344046E7</v>
      </c>
      <c r="C46" s="11">
        <v>2.3461733E7</v>
      </c>
      <c r="D46" s="7" t="s">
        <v>71</v>
      </c>
      <c r="E46" s="24">
        <v>21273.0</v>
      </c>
      <c r="F46" s="7" t="s">
        <v>188</v>
      </c>
      <c r="G46" s="30" t="s">
        <v>189</v>
      </c>
      <c r="H46" s="31" t="s">
        <v>190</v>
      </c>
      <c r="K46" s="7"/>
    </row>
    <row r="47">
      <c r="A47" s="7" t="s">
        <v>187</v>
      </c>
      <c r="B47" s="7">
        <v>2.3467473E7</v>
      </c>
      <c r="C47" s="11">
        <v>2.3468892E7</v>
      </c>
      <c r="D47" s="7" t="s">
        <v>69</v>
      </c>
      <c r="E47" s="32">
        <v>-1419.0</v>
      </c>
      <c r="F47" s="7" t="s">
        <v>191</v>
      </c>
      <c r="G47" s="30" t="s">
        <v>192</v>
      </c>
      <c r="H47" s="14" t="s">
        <v>85</v>
      </c>
      <c r="K47" s="7"/>
      <c r="L47" s="7"/>
      <c r="M47" s="7"/>
      <c r="N47" s="11"/>
    </row>
    <row r="48">
      <c r="A48" s="7" t="s">
        <v>187</v>
      </c>
      <c r="B48" s="7">
        <v>2.3586515E7</v>
      </c>
      <c r="C48" s="11">
        <v>2.3747557E7</v>
      </c>
      <c r="D48" s="7" t="s">
        <v>71</v>
      </c>
      <c r="E48" s="24">
        <v>161042.0</v>
      </c>
      <c r="F48" s="7" t="s">
        <v>193</v>
      </c>
      <c r="G48" s="30" t="s">
        <v>194</v>
      </c>
      <c r="H48" s="31" t="s">
        <v>195</v>
      </c>
      <c r="I48" s="14" t="s">
        <v>196</v>
      </c>
      <c r="K48" s="7"/>
      <c r="L48" s="7"/>
      <c r="M48" s="7"/>
      <c r="N48" s="11"/>
    </row>
    <row r="49">
      <c r="A49" s="7" t="s">
        <v>197</v>
      </c>
      <c r="B49" s="7">
        <v>5.8590638E7</v>
      </c>
      <c r="C49" s="11">
        <v>5.8629419E7</v>
      </c>
      <c r="D49" s="7" t="s">
        <v>69</v>
      </c>
      <c r="E49" s="24">
        <v>-38781.0</v>
      </c>
      <c r="F49" s="7" t="s">
        <v>198</v>
      </c>
      <c r="G49" s="30" t="s">
        <v>184</v>
      </c>
      <c r="K49" s="7"/>
      <c r="L49" s="7"/>
      <c r="M49" s="7"/>
      <c r="N49" s="11"/>
    </row>
    <row r="50">
      <c r="A50" s="7" t="s">
        <v>197</v>
      </c>
      <c r="B50" s="7">
        <v>7.8894743E7</v>
      </c>
      <c r="C50" s="11">
        <v>7.9061104E7</v>
      </c>
      <c r="D50" s="7" t="s">
        <v>69</v>
      </c>
      <c r="E50" s="24">
        <v>-166361.0</v>
      </c>
      <c r="F50" s="7" t="s">
        <v>199</v>
      </c>
      <c r="G50" s="30" t="s">
        <v>200</v>
      </c>
      <c r="H50" s="31" t="s">
        <v>201</v>
      </c>
      <c r="I50" s="14" t="s">
        <v>97</v>
      </c>
      <c r="K50" s="7"/>
      <c r="L50" s="7"/>
      <c r="M50" s="7"/>
      <c r="N50" s="11"/>
    </row>
    <row r="51">
      <c r="A51" s="7" t="s">
        <v>202</v>
      </c>
      <c r="B51" s="7">
        <v>9868620.0</v>
      </c>
      <c r="C51" s="11" t="s">
        <v>203</v>
      </c>
      <c r="D51" s="7" t="s">
        <v>72</v>
      </c>
      <c r="E51" s="24">
        <v>1.0</v>
      </c>
      <c r="F51" s="7" t="s">
        <v>204</v>
      </c>
      <c r="G51" s="30" t="s">
        <v>205</v>
      </c>
      <c r="H51" s="31" t="s">
        <v>167</v>
      </c>
      <c r="I51" s="14" t="s">
        <v>206</v>
      </c>
      <c r="K51" s="7"/>
      <c r="L51" s="7"/>
      <c r="M51" s="7"/>
      <c r="N51" s="11"/>
    </row>
    <row r="52">
      <c r="A52" s="7" t="s">
        <v>202</v>
      </c>
      <c r="B52" s="7">
        <v>6.8712223E7</v>
      </c>
      <c r="C52" s="11">
        <v>6.8715588E7</v>
      </c>
      <c r="D52" s="7" t="s">
        <v>69</v>
      </c>
      <c r="E52" s="24">
        <v>-3365.0</v>
      </c>
      <c r="F52" s="7" t="s">
        <v>207</v>
      </c>
      <c r="G52" s="30" t="s">
        <v>208</v>
      </c>
      <c r="H52" s="31" t="s">
        <v>209</v>
      </c>
      <c r="I52" s="14" t="s">
        <v>210</v>
      </c>
      <c r="K52" s="7"/>
      <c r="L52" s="7"/>
      <c r="M52" s="7"/>
      <c r="N52" s="11"/>
    </row>
    <row r="53">
      <c r="A53" s="7" t="s">
        <v>211</v>
      </c>
      <c r="B53" s="7">
        <v>1.7286003E7</v>
      </c>
      <c r="C53" s="11" t="s">
        <v>212</v>
      </c>
      <c r="D53" s="7" t="s">
        <v>72</v>
      </c>
      <c r="E53" s="24">
        <v>1.0</v>
      </c>
      <c r="F53" s="7" t="s">
        <v>213</v>
      </c>
      <c r="G53" s="30" t="s">
        <v>214</v>
      </c>
      <c r="H53" s="31" t="s">
        <v>163</v>
      </c>
      <c r="I53" s="14" t="s">
        <v>106</v>
      </c>
      <c r="K53" s="7"/>
      <c r="L53" s="7"/>
      <c r="M53" s="7"/>
      <c r="N53" s="11"/>
    </row>
    <row r="54">
      <c r="A54" s="7" t="s">
        <v>215</v>
      </c>
      <c r="B54" s="7">
        <v>1.318008E7</v>
      </c>
      <c r="C54" s="11">
        <v>1.3183452E7</v>
      </c>
      <c r="D54" s="7" t="s">
        <v>69</v>
      </c>
      <c r="E54" s="24">
        <v>-3372.0</v>
      </c>
      <c r="F54" s="7" t="s">
        <v>216</v>
      </c>
      <c r="G54" s="30" t="s">
        <v>217</v>
      </c>
      <c r="H54" s="14" t="s">
        <v>85</v>
      </c>
      <c r="K54" s="7"/>
      <c r="L54" s="7"/>
      <c r="M54" s="7"/>
      <c r="N54" s="11"/>
    </row>
    <row r="55">
      <c r="A55" s="14" t="s">
        <v>215</v>
      </c>
      <c r="B55" s="14">
        <v>1.4982313E7</v>
      </c>
      <c r="C55" s="33">
        <v>1.5033302E7</v>
      </c>
      <c r="D55" s="14" t="s">
        <v>69</v>
      </c>
      <c r="E55" s="34">
        <v>-50989.0</v>
      </c>
      <c r="F55" s="7" t="s">
        <v>218</v>
      </c>
      <c r="G55" s="30" t="s">
        <v>219</v>
      </c>
      <c r="H55" s="31" t="s">
        <v>220</v>
      </c>
      <c r="I55" s="14" t="s">
        <v>106</v>
      </c>
      <c r="K55" s="7"/>
    </row>
    <row r="56">
      <c r="A56" s="14" t="s">
        <v>215</v>
      </c>
      <c r="B56" s="14">
        <v>1.5019976E7</v>
      </c>
      <c r="C56" s="33">
        <v>1.5033194E7</v>
      </c>
      <c r="D56" s="14" t="s">
        <v>69</v>
      </c>
      <c r="E56" s="34">
        <v>-13218.0</v>
      </c>
      <c r="F56" s="7" t="s">
        <v>221</v>
      </c>
      <c r="G56" s="30" t="s">
        <v>222</v>
      </c>
      <c r="H56" s="31" t="s">
        <v>220</v>
      </c>
      <c r="I56" s="14" t="s">
        <v>106</v>
      </c>
      <c r="K56" s="7"/>
    </row>
    <row r="57">
      <c r="A57" s="14" t="s">
        <v>223</v>
      </c>
      <c r="B57" s="14">
        <v>3.3363264E7</v>
      </c>
      <c r="C57" s="33">
        <v>3.3442413E7</v>
      </c>
      <c r="D57" s="14" t="s">
        <v>69</v>
      </c>
      <c r="E57" s="34">
        <v>-79149.0</v>
      </c>
      <c r="F57" s="7" t="s">
        <v>224</v>
      </c>
      <c r="G57" s="30" t="s">
        <v>225</v>
      </c>
      <c r="H57" s="31" t="s">
        <v>226</v>
      </c>
      <c r="I57" s="14" t="s">
        <v>227</v>
      </c>
      <c r="K57" s="7"/>
    </row>
    <row r="58">
      <c r="A58" s="14" t="s">
        <v>228</v>
      </c>
      <c r="B58" s="14">
        <v>3.1178824E7</v>
      </c>
      <c r="C58" s="33">
        <v>3.1198083E7</v>
      </c>
      <c r="D58" s="14" t="s">
        <v>69</v>
      </c>
      <c r="E58" s="34">
        <v>-19259.0</v>
      </c>
      <c r="F58" s="7" t="s">
        <v>229</v>
      </c>
      <c r="G58" s="30" t="s">
        <v>230</v>
      </c>
      <c r="H58" s="31" t="s">
        <v>231</v>
      </c>
      <c r="I58" s="14" t="s">
        <v>106</v>
      </c>
      <c r="K58" s="7"/>
    </row>
    <row r="59">
      <c r="A59" s="14" t="s">
        <v>228</v>
      </c>
      <c r="B59" s="14">
        <v>3.1283087E7</v>
      </c>
      <c r="C59" s="33">
        <v>3.2020633E7</v>
      </c>
      <c r="D59" s="14" t="s">
        <v>69</v>
      </c>
      <c r="E59" s="34">
        <v>-737546.0</v>
      </c>
      <c r="F59" s="7" t="s">
        <v>232</v>
      </c>
      <c r="G59" s="30" t="s">
        <v>233</v>
      </c>
      <c r="H59" s="31" t="s">
        <v>231</v>
      </c>
      <c r="I59" s="14" t="s">
        <v>106</v>
      </c>
      <c r="K59" s="7"/>
    </row>
    <row r="60">
      <c r="A60" s="14" t="s">
        <v>228</v>
      </c>
      <c r="B60" s="14">
        <v>3.2059739E7</v>
      </c>
      <c r="C60" s="33">
        <v>3.227498E7</v>
      </c>
      <c r="D60" s="14" t="s">
        <v>69</v>
      </c>
      <c r="E60" s="34">
        <v>-215241.0</v>
      </c>
      <c r="F60" s="7" t="s">
        <v>234</v>
      </c>
      <c r="G60" s="30" t="s">
        <v>235</v>
      </c>
      <c r="H60" s="31" t="s">
        <v>231</v>
      </c>
      <c r="I60" s="14" t="s">
        <v>106</v>
      </c>
    </row>
    <row r="61">
      <c r="A61" s="14" t="s">
        <v>228</v>
      </c>
      <c r="B61" s="14">
        <v>3.2080417E7</v>
      </c>
      <c r="C61" s="33">
        <v>3.2183134E7</v>
      </c>
      <c r="D61" s="14" t="s">
        <v>69</v>
      </c>
      <c r="E61" s="34">
        <v>-102717.0</v>
      </c>
      <c r="F61" s="7" t="s">
        <v>236</v>
      </c>
      <c r="G61" s="30" t="s">
        <v>233</v>
      </c>
      <c r="H61" s="31" t="s">
        <v>231</v>
      </c>
      <c r="I61" s="14" t="s">
        <v>106</v>
      </c>
    </row>
    <row r="62">
      <c r="A62" s="14" t="s">
        <v>228</v>
      </c>
      <c r="B62" s="14">
        <v>3.4041661E7</v>
      </c>
      <c r="C62" s="33">
        <v>3.4044065E7</v>
      </c>
      <c r="D62" s="14" t="s">
        <v>69</v>
      </c>
      <c r="E62" s="34">
        <v>-2404.0</v>
      </c>
      <c r="F62" s="7" t="s">
        <v>237</v>
      </c>
      <c r="G62" s="30" t="s">
        <v>238</v>
      </c>
      <c r="H62" s="14" t="s">
        <v>85</v>
      </c>
    </row>
    <row r="64">
      <c r="A64" s="14" t="s">
        <v>239</v>
      </c>
    </row>
    <row r="65">
      <c r="A65" s="14" t="s">
        <v>240</v>
      </c>
      <c r="B65" s="14" t="s">
        <v>241</v>
      </c>
    </row>
    <row r="66">
      <c r="A66" s="14" t="s">
        <v>69</v>
      </c>
      <c r="B66" s="14" t="s">
        <v>242</v>
      </c>
    </row>
    <row r="67">
      <c r="A67" s="35" t="s">
        <v>68</v>
      </c>
      <c r="B67" s="14" t="s">
        <v>243</v>
      </c>
    </row>
    <row r="68">
      <c r="A68" s="14" t="s">
        <v>70</v>
      </c>
      <c r="B68" s="14" t="s">
        <v>244</v>
      </c>
    </row>
    <row r="69">
      <c r="A69" s="14" t="s">
        <v>71</v>
      </c>
      <c r="B69" s="14" t="s">
        <v>245</v>
      </c>
    </row>
    <row r="70">
      <c r="A70" s="14" t="s">
        <v>72</v>
      </c>
      <c r="B70" s="14" t="s">
        <v>246</v>
      </c>
    </row>
    <row r="71">
      <c r="A71" s="14" t="s">
        <v>247</v>
      </c>
      <c r="B71" s="14" t="s">
        <v>248</v>
      </c>
    </row>
    <row r="72">
      <c r="A72" s="14" t="s">
        <v>249</v>
      </c>
      <c r="B72" s="14" t="s">
        <v>250</v>
      </c>
    </row>
    <row r="73">
      <c r="A73" s="14" t="s">
        <v>251</v>
      </c>
      <c r="B73" s="14" t="s">
        <v>252</v>
      </c>
    </row>
    <row r="74">
      <c r="A74" s="14" t="s">
        <v>253</v>
      </c>
      <c r="B74" s="14" t="s">
        <v>254</v>
      </c>
    </row>
    <row r="75">
      <c r="A75" s="14" t="s">
        <v>255</v>
      </c>
      <c r="B75" s="14" t="s">
        <v>256</v>
      </c>
    </row>
    <row r="76">
      <c r="A76" s="14" t="s">
        <v>257</v>
      </c>
      <c r="B76" s="14" t="s">
        <v>258</v>
      </c>
    </row>
    <row r="77">
      <c r="A77" s="14" t="s">
        <v>259</v>
      </c>
      <c r="B77" s="14" t="s">
        <v>260</v>
      </c>
    </row>
    <row r="78">
      <c r="A78" s="14" t="s">
        <v>261</v>
      </c>
      <c r="B78" s="14" t="s">
        <v>262</v>
      </c>
    </row>
    <row r="79">
      <c r="A79" s="14" t="s">
        <v>263</v>
      </c>
      <c r="B79" s="14" t="s">
        <v>264</v>
      </c>
    </row>
    <row r="90">
      <c r="A90" s="14"/>
      <c r="B90" s="14"/>
      <c r="C90" s="14"/>
      <c r="D90" s="14"/>
      <c r="E90" s="14"/>
      <c r="F90" s="14"/>
      <c r="G90" s="14"/>
      <c r="H90" s="14"/>
      <c r="J90" s="14"/>
    </row>
    <row r="106">
      <c r="A106" s="14"/>
      <c r="B106" s="14"/>
      <c r="C106" s="14"/>
      <c r="D106" s="14"/>
      <c r="E106" s="14"/>
      <c r="F106" s="14"/>
      <c r="G106" s="14"/>
      <c r="H106" s="14"/>
      <c r="J106" s="14"/>
    </row>
  </sheetData>
  <mergeCells count="4">
    <mergeCell ref="A2:A3"/>
    <mergeCell ref="B2:C2"/>
    <mergeCell ref="D2:E2"/>
    <mergeCell ref="H13:I1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88"/>
    <col customWidth="1" min="2" max="2" width="10.75"/>
    <col customWidth="1" min="3" max="3" width="9.88"/>
    <col customWidth="1" min="4" max="4" width="9.63"/>
    <col customWidth="1" min="5" max="5" width="26.38"/>
    <col customWidth="1" min="9" max="9" width="8.88"/>
    <col customWidth="1" min="10" max="10" width="10.75"/>
    <col customWidth="1" min="11" max="11" width="9.88"/>
    <col customWidth="1" min="12" max="12" width="9.63"/>
  </cols>
  <sheetData>
    <row r="1">
      <c r="A1" s="1" t="s">
        <v>265</v>
      </c>
      <c r="B1" s="7"/>
      <c r="C1" s="7"/>
      <c r="D1" s="36"/>
      <c r="E1" s="2"/>
      <c r="F1" s="2"/>
      <c r="G1" s="2"/>
      <c r="H1" s="2"/>
      <c r="I1" s="2"/>
      <c r="J1" s="2"/>
      <c r="K1" s="2"/>
      <c r="L1" s="37"/>
      <c r="M1" s="2"/>
    </row>
    <row r="2">
      <c r="A2" s="4" t="s">
        <v>9</v>
      </c>
      <c r="F2" s="38" t="s">
        <v>266</v>
      </c>
      <c r="I2" s="4" t="s">
        <v>267</v>
      </c>
    </row>
    <row r="3">
      <c r="A3" s="39" t="s">
        <v>75</v>
      </c>
      <c r="B3" s="39" t="s">
        <v>268</v>
      </c>
      <c r="C3" s="39" t="s">
        <v>63</v>
      </c>
      <c r="D3" s="39" t="s">
        <v>78</v>
      </c>
      <c r="E3" s="39" t="s">
        <v>79</v>
      </c>
      <c r="F3" s="39" t="s">
        <v>269</v>
      </c>
      <c r="G3" s="39" t="s">
        <v>270</v>
      </c>
      <c r="H3" s="39" t="s">
        <v>271</v>
      </c>
      <c r="I3" s="39" t="s">
        <v>75</v>
      </c>
      <c r="J3" s="39" t="s">
        <v>268</v>
      </c>
      <c r="K3" s="39" t="s">
        <v>63</v>
      </c>
      <c r="L3" s="39" t="s">
        <v>78</v>
      </c>
      <c r="M3" s="39" t="s">
        <v>79</v>
      </c>
    </row>
    <row r="4">
      <c r="A4" s="40"/>
      <c r="B4" s="41"/>
      <c r="C4" s="40"/>
      <c r="D4" s="42"/>
      <c r="E4" s="43"/>
      <c r="F4" s="2">
        <f t="shared" ref="F4:F16" si="1">if(and(A4=I4,and(C4=K4, abs(D4-L4)&lt;1000)),1,0)</f>
        <v>0</v>
      </c>
      <c r="G4" s="2">
        <f t="shared" ref="G4:G72" si="2">if(and(I4=""),1,0)</f>
        <v>0</v>
      </c>
      <c r="H4" s="7">
        <f t="shared" ref="H4:H72" si="3">if(A4="",1,0)</f>
        <v>1</v>
      </c>
      <c r="I4" s="7" t="s">
        <v>272</v>
      </c>
      <c r="J4" s="24">
        <v>8.6871328E7</v>
      </c>
      <c r="K4" s="7" t="s">
        <v>72</v>
      </c>
      <c r="L4" s="32">
        <v>1.0</v>
      </c>
      <c r="M4" s="7" t="s">
        <v>273</v>
      </c>
    </row>
    <row r="5">
      <c r="A5" s="40" t="s">
        <v>82</v>
      </c>
      <c r="B5" s="41">
        <v>2.07807889E8</v>
      </c>
      <c r="C5" s="40" t="s">
        <v>69</v>
      </c>
      <c r="D5" s="44">
        <v>33584.0</v>
      </c>
      <c r="E5" s="40" t="s">
        <v>83</v>
      </c>
      <c r="F5" s="2">
        <f t="shared" si="1"/>
        <v>1</v>
      </c>
      <c r="G5" s="2">
        <f t="shared" si="2"/>
        <v>0</v>
      </c>
      <c r="H5" s="7">
        <f t="shared" si="3"/>
        <v>0</v>
      </c>
      <c r="I5" s="7" t="s">
        <v>272</v>
      </c>
      <c r="J5" s="24">
        <v>2.07807886E8</v>
      </c>
      <c r="K5" s="7" t="s">
        <v>69</v>
      </c>
      <c r="L5" s="32">
        <v>33591.0</v>
      </c>
      <c r="M5" s="7" t="s">
        <v>274</v>
      </c>
    </row>
    <row r="6">
      <c r="A6" s="40" t="s">
        <v>82</v>
      </c>
      <c r="B6" s="41">
        <v>2.24458901E8</v>
      </c>
      <c r="C6" s="40" t="s">
        <v>70</v>
      </c>
      <c r="D6" s="44">
        <v>153518.0</v>
      </c>
      <c r="E6" s="40" t="s">
        <v>86</v>
      </c>
      <c r="F6" s="2">
        <f t="shared" si="1"/>
        <v>1</v>
      </c>
      <c r="G6" s="2">
        <f t="shared" si="2"/>
        <v>0</v>
      </c>
      <c r="H6" s="7">
        <f t="shared" si="3"/>
        <v>0</v>
      </c>
      <c r="I6" s="7" t="s">
        <v>272</v>
      </c>
      <c r="J6" s="24">
        <v>2.24458901E8</v>
      </c>
      <c r="K6" s="7" t="s">
        <v>70</v>
      </c>
      <c r="L6" s="32">
        <v>153517.0</v>
      </c>
      <c r="M6" s="7" t="s">
        <v>275</v>
      </c>
    </row>
    <row r="7">
      <c r="A7" s="40" t="s">
        <v>82</v>
      </c>
      <c r="B7" s="41">
        <v>2.24595106E8</v>
      </c>
      <c r="C7" s="40" t="s">
        <v>69</v>
      </c>
      <c r="D7" s="44">
        <v>3187.0</v>
      </c>
      <c r="E7" s="40" t="s">
        <v>88</v>
      </c>
      <c r="F7" s="2">
        <f t="shared" si="1"/>
        <v>1</v>
      </c>
      <c r="G7" s="2">
        <f t="shared" si="2"/>
        <v>0</v>
      </c>
      <c r="H7" s="7">
        <f t="shared" si="3"/>
        <v>0</v>
      </c>
      <c r="I7" s="7" t="s">
        <v>272</v>
      </c>
      <c r="J7" s="24">
        <v>2.24595093E8</v>
      </c>
      <c r="K7" s="7" t="s">
        <v>69</v>
      </c>
      <c r="L7" s="32">
        <v>3239.0</v>
      </c>
      <c r="M7" s="7" t="s">
        <v>276</v>
      </c>
    </row>
    <row r="8">
      <c r="A8" s="40" t="s">
        <v>82</v>
      </c>
      <c r="B8" s="41">
        <v>2.36097134E8</v>
      </c>
      <c r="C8" s="40" t="s">
        <v>68</v>
      </c>
      <c r="D8" s="44">
        <v>11099.0</v>
      </c>
      <c r="E8" s="40" t="s">
        <v>89</v>
      </c>
      <c r="F8" s="2">
        <f t="shared" si="1"/>
        <v>0</v>
      </c>
      <c r="G8" s="2">
        <f t="shared" si="2"/>
        <v>1</v>
      </c>
      <c r="H8" s="7">
        <f t="shared" si="3"/>
        <v>0</v>
      </c>
      <c r="I8" s="2"/>
      <c r="J8" s="45"/>
      <c r="K8" s="2"/>
      <c r="L8" s="46"/>
      <c r="M8" s="2"/>
    </row>
    <row r="9">
      <c r="A9" s="40" t="s">
        <v>91</v>
      </c>
      <c r="B9" s="41">
        <v>2.4523615E7</v>
      </c>
      <c r="C9" s="40" t="s">
        <v>71</v>
      </c>
      <c r="D9" s="44">
        <v>1073.0</v>
      </c>
      <c r="E9" s="40" t="s">
        <v>92</v>
      </c>
      <c r="F9" s="2">
        <f t="shared" si="1"/>
        <v>1</v>
      </c>
      <c r="G9" s="2">
        <f t="shared" si="2"/>
        <v>0</v>
      </c>
      <c r="H9" s="7">
        <f t="shared" si="3"/>
        <v>0</v>
      </c>
      <c r="I9" s="7" t="s">
        <v>277</v>
      </c>
      <c r="J9" s="24">
        <v>2.4523617E7</v>
      </c>
      <c r="K9" s="7" t="s">
        <v>71</v>
      </c>
      <c r="L9" s="32">
        <v>1074.0</v>
      </c>
      <c r="M9" s="7" t="s">
        <v>278</v>
      </c>
    </row>
    <row r="10">
      <c r="A10" s="40"/>
      <c r="B10" s="41"/>
      <c r="C10" s="40"/>
      <c r="D10" s="44"/>
      <c r="E10" s="40"/>
      <c r="F10" s="2">
        <f t="shared" si="1"/>
        <v>0</v>
      </c>
      <c r="G10" s="2">
        <f t="shared" si="2"/>
        <v>0</v>
      </c>
      <c r="H10" s="7">
        <f t="shared" si="3"/>
        <v>1</v>
      </c>
      <c r="I10" s="7" t="s">
        <v>277</v>
      </c>
      <c r="J10" s="24">
        <v>2.5359111E7</v>
      </c>
      <c r="K10" s="7" t="s">
        <v>72</v>
      </c>
      <c r="L10" s="32">
        <v>1.0</v>
      </c>
      <c r="M10" s="7" t="s">
        <v>279</v>
      </c>
    </row>
    <row r="11">
      <c r="A11" s="40"/>
      <c r="B11" s="41"/>
      <c r="C11" s="40"/>
      <c r="D11" s="44"/>
      <c r="E11" s="40"/>
      <c r="F11" s="2">
        <f t="shared" si="1"/>
        <v>0</v>
      </c>
      <c r="G11" s="2">
        <f t="shared" si="2"/>
        <v>0</v>
      </c>
      <c r="H11" s="7">
        <f t="shared" si="3"/>
        <v>1</v>
      </c>
      <c r="I11" s="7" t="s">
        <v>277</v>
      </c>
      <c r="J11" s="24">
        <v>2.5359568E7</v>
      </c>
      <c r="K11" s="7" t="s">
        <v>72</v>
      </c>
      <c r="L11" s="32">
        <v>1.0</v>
      </c>
      <c r="M11" s="7" t="s">
        <v>280</v>
      </c>
    </row>
    <row r="12">
      <c r="A12" s="40"/>
      <c r="B12" s="41"/>
      <c r="C12" s="40"/>
      <c r="D12" s="44"/>
      <c r="E12" s="40"/>
      <c r="F12" s="2">
        <f t="shared" si="1"/>
        <v>0</v>
      </c>
      <c r="G12" s="2">
        <f t="shared" si="2"/>
        <v>0</v>
      </c>
      <c r="H12" s="7">
        <f t="shared" si="3"/>
        <v>1</v>
      </c>
      <c r="I12" s="7" t="s">
        <v>277</v>
      </c>
      <c r="J12" s="24">
        <v>2.6390427E7</v>
      </c>
      <c r="K12" s="7" t="s">
        <v>72</v>
      </c>
      <c r="L12" s="32">
        <v>1.0</v>
      </c>
      <c r="M12" s="7" t="s">
        <v>281</v>
      </c>
    </row>
    <row r="13">
      <c r="A13" s="40" t="s">
        <v>91</v>
      </c>
      <c r="B13" s="41">
        <v>2.6622432E7</v>
      </c>
      <c r="C13" s="40" t="s">
        <v>71</v>
      </c>
      <c r="D13" s="44">
        <v>577.0</v>
      </c>
      <c r="E13" s="47" t="s">
        <v>94</v>
      </c>
      <c r="F13" s="2">
        <f t="shared" si="1"/>
        <v>1</v>
      </c>
      <c r="G13" s="2">
        <f t="shared" si="2"/>
        <v>0</v>
      </c>
      <c r="H13" s="7">
        <f t="shared" si="3"/>
        <v>0</v>
      </c>
      <c r="I13" s="7" t="s">
        <v>277</v>
      </c>
      <c r="J13" s="24">
        <v>2.6622431E7</v>
      </c>
      <c r="K13" s="7" t="s">
        <v>71</v>
      </c>
      <c r="L13" s="32">
        <v>577.0</v>
      </c>
      <c r="M13" s="7" t="s">
        <v>282</v>
      </c>
    </row>
    <row r="14">
      <c r="A14" s="40" t="s">
        <v>91</v>
      </c>
      <c r="B14" s="41">
        <v>6.0147027E7</v>
      </c>
      <c r="C14" s="40" t="s">
        <v>69</v>
      </c>
      <c r="D14" s="44">
        <v>71788.0</v>
      </c>
      <c r="E14" s="47" t="s">
        <v>98</v>
      </c>
      <c r="F14" s="2">
        <f t="shared" si="1"/>
        <v>1</v>
      </c>
      <c r="G14" s="2">
        <f t="shared" si="2"/>
        <v>0</v>
      </c>
      <c r="H14" s="7">
        <f t="shared" si="3"/>
        <v>0</v>
      </c>
      <c r="I14" s="7" t="s">
        <v>277</v>
      </c>
      <c r="J14" s="24">
        <v>6.0147026E7</v>
      </c>
      <c r="K14" s="7" t="s">
        <v>69</v>
      </c>
      <c r="L14" s="32">
        <v>71789.0</v>
      </c>
      <c r="M14" s="7" t="s">
        <v>283</v>
      </c>
    </row>
    <row r="15">
      <c r="A15" s="43"/>
      <c r="B15" s="48"/>
      <c r="C15" s="43"/>
      <c r="D15" s="44"/>
      <c r="E15" s="47"/>
      <c r="F15" s="2">
        <f t="shared" si="1"/>
        <v>0</v>
      </c>
      <c r="G15" s="2">
        <f t="shared" si="2"/>
        <v>0</v>
      </c>
      <c r="H15" s="7">
        <f t="shared" si="3"/>
        <v>1</v>
      </c>
      <c r="I15" s="7" t="s">
        <v>277</v>
      </c>
      <c r="J15" s="24">
        <v>6.0886452E7</v>
      </c>
      <c r="K15" s="7" t="s">
        <v>69</v>
      </c>
      <c r="L15" s="32">
        <v>141091.0</v>
      </c>
      <c r="M15" s="7" t="s">
        <v>284</v>
      </c>
    </row>
    <row r="16">
      <c r="A16" s="43"/>
      <c r="B16" s="48"/>
      <c r="C16" s="43"/>
      <c r="D16" s="44"/>
      <c r="E16" s="47"/>
      <c r="F16" s="2">
        <f t="shared" si="1"/>
        <v>0</v>
      </c>
      <c r="G16" s="2">
        <f t="shared" si="2"/>
        <v>0</v>
      </c>
      <c r="H16" s="7">
        <f t="shared" si="3"/>
        <v>1</v>
      </c>
      <c r="I16" s="7" t="s">
        <v>277</v>
      </c>
      <c r="J16" s="24">
        <v>1.86724386E8</v>
      </c>
      <c r="K16" s="7" t="s">
        <v>69</v>
      </c>
      <c r="L16" s="32">
        <v>71459.0</v>
      </c>
      <c r="M16" s="7" t="s">
        <v>285</v>
      </c>
    </row>
    <row r="17">
      <c r="A17" s="40" t="s">
        <v>102</v>
      </c>
      <c r="B17" s="41">
        <v>6.5346237E7</v>
      </c>
      <c r="C17" s="40" t="s">
        <v>68</v>
      </c>
      <c r="D17" s="44">
        <v>83.0</v>
      </c>
      <c r="E17" s="47" t="s">
        <v>103</v>
      </c>
      <c r="F17" s="7">
        <v>1.0</v>
      </c>
      <c r="G17" s="2">
        <f t="shared" si="2"/>
        <v>0</v>
      </c>
      <c r="H17" s="7">
        <f t="shared" si="3"/>
        <v>0</v>
      </c>
      <c r="I17" s="7" t="s">
        <v>286</v>
      </c>
      <c r="J17" s="24">
        <v>6.5346239E7</v>
      </c>
      <c r="K17" s="7" t="s">
        <v>70</v>
      </c>
      <c r="L17" s="32">
        <v>80.0</v>
      </c>
      <c r="M17" s="7" t="s">
        <v>287</v>
      </c>
    </row>
    <row r="18">
      <c r="A18" s="40" t="s">
        <v>102</v>
      </c>
      <c r="B18" s="41">
        <v>1.87075167E8</v>
      </c>
      <c r="C18" s="40" t="s">
        <v>68</v>
      </c>
      <c r="D18" s="44">
        <v>61.0</v>
      </c>
      <c r="E18" s="47" t="s">
        <v>107</v>
      </c>
      <c r="F18" s="7">
        <v>1.0</v>
      </c>
      <c r="G18" s="2">
        <f t="shared" si="2"/>
        <v>0</v>
      </c>
      <c r="H18" s="7">
        <f t="shared" si="3"/>
        <v>0</v>
      </c>
      <c r="I18" s="7" t="s">
        <v>286</v>
      </c>
      <c r="J18" s="24">
        <v>1.87075168E8</v>
      </c>
      <c r="K18" s="7" t="s">
        <v>70</v>
      </c>
      <c r="L18" s="32">
        <v>60.0</v>
      </c>
      <c r="M18" s="7" t="s">
        <v>288</v>
      </c>
    </row>
    <row r="19">
      <c r="A19" s="40" t="s">
        <v>109</v>
      </c>
      <c r="B19" s="41">
        <v>2.878789E7</v>
      </c>
      <c r="C19" s="40" t="s">
        <v>69</v>
      </c>
      <c r="D19" s="44">
        <v>175099.0</v>
      </c>
      <c r="E19" s="47" t="s">
        <v>110</v>
      </c>
      <c r="F19" s="2">
        <f t="shared" ref="F19:F23" si="4">if(and(A19=I19,and(C19=K19, abs(D19-L19)&lt;1000)),1,0)</f>
        <v>1</v>
      </c>
      <c r="G19" s="2">
        <f t="shared" si="2"/>
        <v>0</v>
      </c>
      <c r="H19" s="7">
        <f t="shared" si="3"/>
        <v>0</v>
      </c>
      <c r="I19" s="7" t="s">
        <v>289</v>
      </c>
      <c r="J19" s="24">
        <v>2.8787889E7</v>
      </c>
      <c r="K19" s="7" t="s">
        <v>69</v>
      </c>
      <c r="L19" s="32">
        <v>175100.0</v>
      </c>
      <c r="M19" s="7" t="s">
        <v>290</v>
      </c>
    </row>
    <row r="20">
      <c r="A20" s="43"/>
      <c r="B20" s="48"/>
      <c r="C20" s="43"/>
      <c r="D20" s="44"/>
      <c r="E20" s="47"/>
      <c r="F20" s="2">
        <f t="shared" si="4"/>
        <v>0</v>
      </c>
      <c r="G20" s="2">
        <f t="shared" si="2"/>
        <v>0</v>
      </c>
      <c r="H20" s="7">
        <f t="shared" si="3"/>
        <v>1</v>
      </c>
      <c r="I20" s="7" t="s">
        <v>291</v>
      </c>
      <c r="J20" s="24">
        <v>2.6193889E7</v>
      </c>
      <c r="K20" s="7" t="s">
        <v>71</v>
      </c>
      <c r="L20" s="32">
        <v>289.0</v>
      </c>
      <c r="M20" s="7" t="s">
        <v>292</v>
      </c>
    </row>
    <row r="21">
      <c r="A21" s="40"/>
      <c r="B21" s="41"/>
      <c r="C21" s="40"/>
      <c r="D21" s="44"/>
      <c r="E21" s="47"/>
      <c r="F21" s="2">
        <f t="shared" si="4"/>
        <v>0</v>
      </c>
      <c r="G21" s="2">
        <f t="shared" si="2"/>
        <v>0</v>
      </c>
      <c r="H21" s="7">
        <f t="shared" si="3"/>
        <v>1</v>
      </c>
      <c r="I21" s="7" t="s">
        <v>291</v>
      </c>
      <c r="J21" s="24">
        <v>1.38452922E8</v>
      </c>
      <c r="K21" s="7" t="s">
        <v>72</v>
      </c>
      <c r="L21" s="32">
        <v>1.0</v>
      </c>
      <c r="M21" s="7" t="s">
        <v>293</v>
      </c>
    </row>
    <row r="22">
      <c r="A22" s="40"/>
      <c r="B22" s="41"/>
      <c r="C22" s="40"/>
      <c r="D22" s="44"/>
      <c r="E22" s="47"/>
      <c r="F22" s="2">
        <f t="shared" si="4"/>
        <v>0</v>
      </c>
      <c r="G22" s="2">
        <f t="shared" si="2"/>
        <v>0</v>
      </c>
      <c r="H22" s="7">
        <f t="shared" si="3"/>
        <v>1</v>
      </c>
      <c r="I22" s="7" t="s">
        <v>291</v>
      </c>
      <c r="J22" s="24">
        <v>1.38453044E8</v>
      </c>
      <c r="K22" s="7" t="s">
        <v>72</v>
      </c>
      <c r="L22" s="32">
        <v>1.0</v>
      </c>
      <c r="M22" s="7" t="s">
        <v>294</v>
      </c>
    </row>
    <row r="23">
      <c r="A23" s="40" t="s">
        <v>112</v>
      </c>
      <c r="B23" s="41">
        <v>5972497.0</v>
      </c>
      <c r="C23" s="40" t="s">
        <v>68</v>
      </c>
      <c r="D23" s="44">
        <v>69.0</v>
      </c>
      <c r="E23" s="40" t="s">
        <v>113</v>
      </c>
      <c r="F23" s="2">
        <f t="shared" si="4"/>
        <v>0</v>
      </c>
      <c r="G23" s="2">
        <f t="shared" si="2"/>
        <v>1</v>
      </c>
      <c r="H23" s="7">
        <f t="shared" si="3"/>
        <v>0</v>
      </c>
      <c r="I23" s="2"/>
      <c r="J23" s="45"/>
      <c r="K23" s="2"/>
      <c r="L23" s="46"/>
      <c r="M23" s="2"/>
    </row>
    <row r="24">
      <c r="A24" s="40" t="s">
        <v>112</v>
      </c>
      <c r="B24" s="41">
        <v>5.7403875E7</v>
      </c>
      <c r="C24" s="40" t="s">
        <v>69</v>
      </c>
      <c r="D24" s="44">
        <v>32528.0</v>
      </c>
      <c r="E24" s="40" t="s">
        <v>117</v>
      </c>
      <c r="F24" s="7">
        <v>1.0</v>
      </c>
      <c r="G24" s="2">
        <f t="shared" si="2"/>
        <v>0</v>
      </c>
      <c r="H24" s="7">
        <f t="shared" si="3"/>
        <v>0</v>
      </c>
      <c r="I24" s="7" t="s">
        <v>295</v>
      </c>
      <c r="J24" s="24">
        <v>5.7403873E7</v>
      </c>
      <c r="K24" s="7" t="s">
        <v>69</v>
      </c>
      <c r="L24" s="32">
        <v>24534.0</v>
      </c>
      <c r="M24" s="7" t="s">
        <v>296</v>
      </c>
    </row>
    <row r="25">
      <c r="A25" s="43"/>
      <c r="B25" s="48"/>
      <c r="C25" s="43"/>
      <c r="D25" s="44"/>
      <c r="E25" s="47"/>
      <c r="F25" s="2">
        <f t="shared" ref="F25:F53" si="5">if(and(A25=I25,and(C25=K25, abs(D25-L25)&lt;1000)),1,0)</f>
        <v>0</v>
      </c>
      <c r="G25" s="2">
        <f t="shared" si="2"/>
        <v>0</v>
      </c>
      <c r="H25" s="7">
        <f t="shared" si="3"/>
        <v>1</v>
      </c>
      <c r="I25" s="7" t="s">
        <v>295</v>
      </c>
      <c r="J25" s="24">
        <v>7.8352522E7</v>
      </c>
      <c r="K25" s="7" t="s">
        <v>69</v>
      </c>
      <c r="L25" s="32">
        <v>100409.0</v>
      </c>
      <c r="M25" s="7" t="s">
        <v>297</v>
      </c>
    </row>
    <row r="26">
      <c r="A26" s="40" t="s">
        <v>112</v>
      </c>
      <c r="B26" s="41">
        <v>7.8560891E7</v>
      </c>
      <c r="C26" s="40" t="s">
        <v>69</v>
      </c>
      <c r="D26" s="44">
        <v>67480.0</v>
      </c>
      <c r="E26" s="40" t="s">
        <v>119</v>
      </c>
      <c r="F26" s="2">
        <f t="shared" si="5"/>
        <v>1</v>
      </c>
      <c r="G26" s="2">
        <f t="shared" si="2"/>
        <v>0</v>
      </c>
      <c r="H26" s="7">
        <f t="shared" si="3"/>
        <v>0</v>
      </c>
      <c r="I26" s="7" t="s">
        <v>295</v>
      </c>
      <c r="J26" s="24">
        <v>7.8560889E7</v>
      </c>
      <c r="K26" s="7" t="s">
        <v>69</v>
      </c>
      <c r="L26" s="32">
        <v>67479.0</v>
      </c>
      <c r="M26" s="7" t="s">
        <v>298</v>
      </c>
    </row>
    <row r="27">
      <c r="A27" s="40" t="s">
        <v>112</v>
      </c>
      <c r="B27" s="40">
        <v>8.6224384E7</v>
      </c>
      <c r="C27" s="49" t="s">
        <v>70</v>
      </c>
      <c r="D27" s="50">
        <v>9033.0</v>
      </c>
      <c r="E27" s="40" t="s">
        <v>122</v>
      </c>
      <c r="F27" s="2">
        <f t="shared" si="5"/>
        <v>1</v>
      </c>
      <c r="G27" s="2">
        <f t="shared" si="2"/>
        <v>0</v>
      </c>
      <c r="H27" s="7">
        <f t="shared" si="3"/>
        <v>0</v>
      </c>
      <c r="I27" s="7" t="s">
        <v>295</v>
      </c>
      <c r="J27" s="24">
        <v>8.6215352E7</v>
      </c>
      <c r="K27" s="7" t="s">
        <v>70</v>
      </c>
      <c r="L27" s="32">
        <v>9032.0</v>
      </c>
      <c r="M27" s="7" t="s">
        <v>299</v>
      </c>
    </row>
    <row r="28">
      <c r="A28" s="40" t="s">
        <v>112</v>
      </c>
      <c r="B28" s="41">
        <v>1.0484462E8</v>
      </c>
      <c r="C28" s="40" t="s">
        <v>70</v>
      </c>
      <c r="D28" s="44">
        <v>127236.0</v>
      </c>
      <c r="E28" s="40" t="s">
        <v>124</v>
      </c>
      <c r="F28" s="2">
        <f t="shared" si="5"/>
        <v>1</v>
      </c>
      <c r="G28" s="2">
        <f t="shared" si="2"/>
        <v>0</v>
      </c>
      <c r="H28" s="7">
        <f t="shared" si="3"/>
        <v>0</v>
      </c>
      <c r="I28" s="7" t="s">
        <v>295</v>
      </c>
      <c r="J28" s="24">
        <v>1.04844621E8</v>
      </c>
      <c r="K28" s="7" t="s">
        <v>70</v>
      </c>
      <c r="L28" s="32">
        <v>127234.0</v>
      </c>
      <c r="M28" s="7" t="s">
        <v>300</v>
      </c>
    </row>
    <row r="29">
      <c r="A29" s="40" t="s">
        <v>112</v>
      </c>
      <c r="B29" s="41">
        <v>1.10753277E8</v>
      </c>
      <c r="C29" s="40" t="s">
        <v>69</v>
      </c>
      <c r="D29" s="44">
        <v>1128.0</v>
      </c>
      <c r="E29" s="40" t="s">
        <v>127</v>
      </c>
      <c r="F29" s="2">
        <f t="shared" si="5"/>
        <v>1</v>
      </c>
      <c r="G29" s="2">
        <f t="shared" si="2"/>
        <v>0</v>
      </c>
      <c r="H29" s="7">
        <f t="shared" si="3"/>
        <v>0</v>
      </c>
      <c r="I29" s="7" t="s">
        <v>295</v>
      </c>
      <c r="J29" s="24">
        <v>1.10753276E8</v>
      </c>
      <c r="K29" s="7" t="s">
        <v>69</v>
      </c>
      <c r="L29" s="32">
        <v>1129.0</v>
      </c>
      <c r="M29" s="7" t="s">
        <v>301</v>
      </c>
    </row>
    <row r="30">
      <c r="A30" s="40" t="s">
        <v>112</v>
      </c>
      <c r="B30" s="41">
        <v>1.2610607E8</v>
      </c>
      <c r="C30" s="40" t="s">
        <v>69</v>
      </c>
      <c r="D30" s="44">
        <v>420777.0</v>
      </c>
      <c r="E30" s="40" t="s">
        <v>131</v>
      </c>
      <c r="F30" s="2">
        <f t="shared" si="5"/>
        <v>1</v>
      </c>
      <c r="G30" s="2">
        <f t="shared" si="2"/>
        <v>0</v>
      </c>
      <c r="H30" s="7">
        <f t="shared" si="3"/>
        <v>0</v>
      </c>
      <c r="I30" s="7" t="s">
        <v>295</v>
      </c>
      <c r="J30" s="24">
        <v>1.26106071E8</v>
      </c>
      <c r="K30" s="7" t="s">
        <v>69</v>
      </c>
      <c r="L30" s="32">
        <v>420776.0</v>
      </c>
      <c r="M30" s="7" t="s">
        <v>302</v>
      </c>
    </row>
    <row r="31">
      <c r="A31" s="40" t="s">
        <v>112</v>
      </c>
      <c r="B31" s="41">
        <v>1.26458434E8</v>
      </c>
      <c r="C31" s="40" t="s">
        <v>71</v>
      </c>
      <c r="D31" s="44">
        <v>68953.0</v>
      </c>
      <c r="E31" s="40" t="s">
        <v>134</v>
      </c>
      <c r="F31" s="2">
        <f t="shared" si="5"/>
        <v>1</v>
      </c>
      <c r="G31" s="2">
        <f t="shared" si="2"/>
        <v>0</v>
      </c>
      <c r="H31" s="7">
        <f t="shared" si="3"/>
        <v>0</v>
      </c>
      <c r="I31" s="7" t="s">
        <v>295</v>
      </c>
      <c r="J31" s="24">
        <v>1.26458436E8</v>
      </c>
      <c r="K31" s="7" t="s">
        <v>71</v>
      </c>
      <c r="L31" s="32">
        <v>68951.0</v>
      </c>
      <c r="M31" s="7" t="s">
        <v>303</v>
      </c>
    </row>
    <row r="32">
      <c r="A32" s="40" t="s">
        <v>112</v>
      </c>
      <c r="B32" s="41">
        <v>1.44262134E8</v>
      </c>
      <c r="C32" s="40" t="s">
        <v>69</v>
      </c>
      <c r="D32" s="44">
        <v>129567.0</v>
      </c>
      <c r="E32" s="40" t="s">
        <v>136</v>
      </c>
      <c r="F32" s="2">
        <f t="shared" si="5"/>
        <v>1</v>
      </c>
      <c r="G32" s="2">
        <f t="shared" si="2"/>
        <v>0</v>
      </c>
      <c r="H32" s="7">
        <f t="shared" si="3"/>
        <v>0</v>
      </c>
      <c r="I32" s="7" t="s">
        <v>295</v>
      </c>
      <c r="J32" s="24">
        <v>1.44262133E8</v>
      </c>
      <c r="K32" s="7" t="s">
        <v>69</v>
      </c>
      <c r="L32" s="32">
        <v>129568.0</v>
      </c>
      <c r="M32" s="7" t="s">
        <v>304</v>
      </c>
    </row>
    <row r="33">
      <c r="A33" s="40" t="s">
        <v>112</v>
      </c>
      <c r="B33" s="41">
        <v>1.51049571E8</v>
      </c>
      <c r="C33" s="40" t="s">
        <v>72</v>
      </c>
      <c r="D33" s="50">
        <v>1.0</v>
      </c>
      <c r="E33" s="40" t="s">
        <v>140</v>
      </c>
      <c r="F33" s="2">
        <f t="shared" si="5"/>
        <v>1</v>
      </c>
      <c r="G33" s="2">
        <f t="shared" si="2"/>
        <v>0</v>
      </c>
      <c r="H33" s="7">
        <f t="shared" si="3"/>
        <v>0</v>
      </c>
      <c r="I33" s="7" t="s">
        <v>295</v>
      </c>
      <c r="J33" s="24">
        <v>1.5104957E8</v>
      </c>
      <c r="K33" s="7" t="s">
        <v>72</v>
      </c>
      <c r="L33" s="32">
        <v>1.0</v>
      </c>
      <c r="M33" s="7" t="s">
        <v>305</v>
      </c>
    </row>
    <row r="34">
      <c r="A34" s="49" t="s">
        <v>112</v>
      </c>
      <c r="B34" s="51">
        <v>1.58339323E8</v>
      </c>
      <c r="C34" s="49" t="s">
        <v>69</v>
      </c>
      <c r="D34" s="52">
        <v>138.0</v>
      </c>
      <c r="E34" s="49" t="s">
        <v>143</v>
      </c>
      <c r="F34" s="2">
        <f t="shared" si="5"/>
        <v>0</v>
      </c>
      <c r="G34" s="2">
        <f t="shared" si="2"/>
        <v>1</v>
      </c>
      <c r="H34" s="7">
        <f t="shared" si="3"/>
        <v>0</v>
      </c>
      <c r="I34" s="7"/>
      <c r="J34" s="24"/>
      <c r="K34" s="7"/>
      <c r="L34" s="32"/>
      <c r="M34" s="7"/>
    </row>
    <row r="35">
      <c r="A35" s="43"/>
      <c r="B35" s="48"/>
      <c r="C35" s="43"/>
      <c r="D35" s="50"/>
      <c r="E35" s="47"/>
      <c r="F35" s="2">
        <f t="shared" si="5"/>
        <v>0</v>
      </c>
      <c r="G35" s="2">
        <f t="shared" si="2"/>
        <v>0</v>
      </c>
      <c r="H35" s="7">
        <f t="shared" si="3"/>
        <v>1</v>
      </c>
      <c r="I35" s="7" t="s">
        <v>306</v>
      </c>
      <c r="J35" s="24">
        <v>1.11050191E8</v>
      </c>
      <c r="K35" s="7" t="s">
        <v>69</v>
      </c>
      <c r="L35" s="32">
        <v>1163.0</v>
      </c>
      <c r="M35" s="7" t="s">
        <v>307</v>
      </c>
    </row>
    <row r="36">
      <c r="A36" s="40" t="s">
        <v>146</v>
      </c>
      <c r="B36" s="40">
        <v>1.3023587E8</v>
      </c>
      <c r="C36" s="49" t="s">
        <v>70</v>
      </c>
      <c r="D36" s="41">
        <v>26531.0</v>
      </c>
      <c r="E36" s="40" t="s">
        <v>147</v>
      </c>
      <c r="F36" s="2">
        <f t="shared" si="5"/>
        <v>1</v>
      </c>
      <c r="G36" s="2">
        <f t="shared" si="2"/>
        <v>0</v>
      </c>
      <c r="H36" s="7">
        <f t="shared" si="3"/>
        <v>0</v>
      </c>
      <c r="I36" s="7" t="s">
        <v>306</v>
      </c>
      <c r="J36" s="24">
        <v>1.3023587E8</v>
      </c>
      <c r="K36" s="7" t="s">
        <v>70</v>
      </c>
      <c r="L36" s="32">
        <v>26531.0</v>
      </c>
      <c r="M36" s="7" t="s">
        <v>308</v>
      </c>
    </row>
    <row r="37">
      <c r="A37" s="40" t="s">
        <v>151</v>
      </c>
      <c r="B37" s="41">
        <v>2.8031838E7</v>
      </c>
      <c r="C37" s="40" t="s">
        <v>71</v>
      </c>
      <c r="D37" s="44">
        <v>27305.0</v>
      </c>
      <c r="E37" s="40" t="s">
        <v>152</v>
      </c>
      <c r="F37" s="2">
        <f t="shared" si="5"/>
        <v>1</v>
      </c>
      <c r="G37" s="2">
        <f t="shared" si="2"/>
        <v>0</v>
      </c>
      <c r="H37" s="7">
        <f t="shared" si="3"/>
        <v>0</v>
      </c>
      <c r="I37" s="7" t="s">
        <v>309</v>
      </c>
      <c r="J37" s="24">
        <v>2.8031837E7</v>
      </c>
      <c r="K37" s="7" t="s">
        <v>71</v>
      </c>
      <c r="L37" s="32">
        <v>27305.0</v>
      </c>
      <c r="M37" s="7" t="s">
        <v>310</v>
      </c>
    </row>
    <row r="38">
      <c r="A38" s="40" t="s">
        <v>151</v>
      </c>
      <c r="B38" s="41">
        <v>2.8031865E7</v>
      </c>
      <c r="C38" s="40" t="s">
        <v>71</v>
      </c>
      <c r="D38" s="44">
        <v>2604.0</v>
      </c>
      <c r="E38" s="40" t="s">
        <v>155</v>
      </c>
      <c r="F38" s="2">
        <f t="shared" si="5"/>
        <v>1</v>
      </c>
      <c r="G38" s="2">
        <f t="shared" si="2"/>
        <v>0</v>
      </c>
      <c r="H38" s="7">
        <f t="shared" si="3"/>
        <v>0</v>
      </c>
      <c r="I38" s="7" t="s">
        <v>309</v>
      </c>
      <c r="J38" s="24">
        <v>2.8031865E7</v>
      </c>
      <c r="K38" s="7" t="s">
        <v>71</v>
      </c>
      <c r="L38" s="32">
        <v>2604.0</v>
      </c>
      <c r="M38" s="7" t="s">
        <v>311</v>
      </c>
    </row>
    <row r="39">
      <c r="A39" s="40" t="s">
        <v>151</v>
      </c>
      <c r="B39" s="41">
        <v>2.8034302E7</v>
      </c>
      <c r="C39" s="40" t="s">
        <v>69</v>
      </c>
      <c r="D39" s="44">
        <v>123392.0</v>
      </c>
      <c r="E39" s="40" t="s">
        <v>157</v>
      </c>
      <c r="F39" s="2">
        <f t="shared" si="5"/>
        <v>1</v>
      </c>
      <c r="G39" s="2">
        <f t="shared" si="2"/>
        <v>0</v>
      </c>
      <c r="H39" s="7">
        <f t="shared" si="3"/>
        <v>0</v>
      </c>
      <c r="I39" s="7" t="s">
        <v>309</v>
      </c>
      <c r="J39" s="24">
        <v>2.8034301E7</v>
      </c>
      <c r="K39" s="7" t="s">
        <v>69</v>
      </c>
      <c r="L39" s="32">
        <v>123393.0</v>
      </c>
      <c r="M39" s="7" t="s">
        <v>312</v>
      </c>
    </row>
    <row r="40">
      <c r="A40" s="43"/>
      <c r="B40" s="48"/>
      <c r="C40" s="43"/>
      <c r="D40" s="50"/>
      <c r="E40" s="47"/>
      <c r="F40" s="2">
        <f t="shared" si="5"/>
        <v>0</v>
      </c>
      <c r="G40" s="2">
        <f t="shared" si="2"/>
        <v>0</v>
      </c>
      <c r="H40" s="7">
        <f t="shared" si="3"/>
        <v>1</v>
      </c>
      <c r="I40" s="7" t="s">
        <v>313</v>
      </c>
      <c r="J40" s="24">
        <v>7017550.0</v>
      </c>
      <c r="K40" s="7" t="s">
        <v>72</v>
      </c>
      <c r="L40" s="32">
        <v>1.0</v>
      </c>
      <c r="M40" s="7" t="s">
        <v>314</v>
      </c>
    </row>
    <row r="41">
      <c r="A41" s="40" t="s">
        <v>159</v>
      </c>
      <c r="B41" s="41">
        <v>7090915.0</v>
      </c>
      <c r="C41" s="40" t="s">
        <v>72</v>
      </c>
      <c r="D41" s="50">
        <v>1.0</v>
      </c>
      <c r="E41" s="40" t="s">
        <v>161</v>
      </c>
      <c r="F41" s="2">
        <f t="shared" si="5"/>
        <v>1</v>
      </c>
      <c r="G41" s="2">
        <f t="shared" si="2"/>
        <v>0</v>
      </c>
      <c r="H41" s="7">
        <f t="shared" si="3"/>
        <v>0</v>
      </c>
      <c r="I41" s="7" t="s">
        <v>313</v>
      </c>
      <c r="J41" s="24">
        <v>7090912.0</v>
      </c>
      <c r="K41" s="7" t="s">
        <v>72</v>
      </c>
      <c r="L41" s="32">
        <v>1.0</v>
      </c>
      <c r="M41" s="7" t="s">
        <v>315</v>
      </c>
    </row>
    <row r="42">
      <c r="A42" s="40" t="s">
        <v>159</v>
      </c>
      <c r="B42" s="41">
        <v>7592410.0</v>
      </c>
      <c r="C42" s="40" t="s">
        <v>72</v>
      </c>
      <c r="D42" s="50">
        <v>1.0</v>
      </c>
      <c r="E42" s="40" t="s">
        <v>165</v>
      </c>
      <c r="F42" s="2">
        <f t="shared" si="5"/>
        <v>1</v>
      </c>
      <c r="G42" s="2">
        <f t="shared" si="2"/>
        <v>0</v>
      </c>
      <c r="H42" s="7">
        <f t="shared" si="3"/>
        <v>0</v>
      </c>
      <c r="I42" s="7" t="s">
        <v>313</v>
      </c>
      <c r="J42" s="24">
        <v>7592410.0</v>
      </c>
      <c r="K42" s="7" t="s">
        <v>72</v>
      </c>
      <c r="L42" s="32">
        <v>1.0</v>
      </c>
      <c r="M42" s="7" t="s">
        <v>316</v>
      </c>
    </row>
    <row r="43">
      <c r="A43" s="43"/>
      <c r="B43" s="48"/>
      <c r="C43" s="43"/>
      <c r="D43" s="44"/>
      <c r="E43" s="47"/>
      <c r="F43" s="2">
        <f t="shared" si="5"/>
        <v>0</v>
      </c>
      <c r="G43" s="2">
        <f t="shared" si="2"/>
        <v>0</v>
      </c>
      <c r="H43" s="7">
        <f t="shared" si="3"/>
        <v>1</v>
      </c>
      <c r="I43" s="7" t="s">
        <v>313</v>
      </c>
      <c r="J43" s="24">
        <v>3.3097525E7</v>
      </c>
      <c r="K43" s="7" t="s">
        <v>69</v>
      </c>
      <c r="L43" s="32">
        <v>2732610.0</v>
      </c>
      <c r="M43" s="7" t="s">
        <v>317</v>
      </c>
    </row>
    <row r="44">
      <c r="A44" s="43"/>
      <c r="B44" s="48"/>
      <c r="C44" s="43"/>
      <c r="D44" s="44"/>
      <c r="E44" s="47"/>
      <c r="F44" s="2">
        <f t="shared" si="5"/>
        <v>0</v>
      </c>
      <c r="G44" s="2">
        <f t="shared" si="2"/>
        <v>0</v>
      </c>
      <c r="H44" s="7">
        <f t="shared" si="3"/>
        <v>1</v>
      </c>
      <c r="I44" s="7" t="s">
        <v>313</v>
      </c>
      <c r="J44" s="24">
        <v>5.3716587E7</v>
      </c>
      <c r="K44" s="7" t="s">
        <v>69</v>
      </c>
      <c r="L44" s="32">
        <v>549.0</v>
      </c>
      <c r="M44" s="7" t="s">
        <v>318</v>
      </c>
    </row>
    <row r="45">
      <c r="A45" s="43"/>
      <c r="B45" s="48"/>
      <c r="C45" s="43"/>
      <c r="D45" s="44"/>
      <c r="E45" s="47"/>
      <c r="F45" s="2">
        <f t="shared" si="5"/>
        <v>0</v>
      </c>
      <c r="G45" s="2">
        <f t="shared" si="2"/>
        <v>0</v>
      </c>
      <c r="H45" s="7">
        <f t="shared" si="3"/>
        <v>1</v>
      </c>
      <c r="I45" s="7" t="s">
        <v>313</v>
      </c>
      <c r="J45" s="24">
        <v>5.8717662E7</v>
      </c>
      <c r="K45" s="7" t="s">
        <v>72</v>
      </c>
      <c r="L45" s="32">
        <v>1.0</v>
      </c>
      <c r="M45" s="7" t="s">
        <v>319</v>
      </c>
    </row>
    <row r="46">
      <c r="A46" s="43"/>
      <c r="B46" s="48"/>
      <c r="C46" s="43"/>
      <c r="D46" s="44"/>
      <c r="E46" s="47"/>
      <c r="F46" s="2">
        <f t="shared" si="5"/>
        <v>0</v>
      </c>
      <c r="G46" s="2">
        <f t="shared" si="2"/>
        <v>0</v>
      </c>
      <c r="H46" s="7">
        <f t="shared" si="3"/>
        <v>1</v>
      </c>
      <c r="I46" s="7" t="s">
        <v>313</v>
      </c>
      <c r="J46" s="24">
        <v>8.188205E7</v>
      </c>
      <c r="K46" s="7" t="s">
        <v>69</v>
      </c>
      <c r="L46" s="32">
        <v>185860.0</v>
      </c>
      <c r="M46" s="7" t="s">
        <v>320</v>
      </c>
    </row>
    <row r="47">
      <c r="A47" s="40" t="s">
        <v>159</v>
      </c>
      <c r="B47" s="41">
        <v>8.7940543E7</v>
      </c>
      <c r="C47" s="40" t="s">
        <v>69</v>
      </c>
      <c r="D47" s="44">
        <v>11829.0</v>
      </c>
      <c r="E47" s="40" t="s">
        <v>169</v>
      </c>
      <c r="F47" s="2">
        <f t="shared" si="5"/>
        <v>1</v>
      </c>
      <c r="G47" s="2">
        <f t="shared" si="2"/>
        <v>0</v>
      </c>
      <c r="H47" s="7">
        <f t="shared" si="3"/>
        <v>0</v>
      </c>
      <c r="I47" s="7" t="s">
        <v>313</v>
      </c>
      <c r="J47" s="24">
        <v>8.7940542E7</v>
      </c>
      <c r="K47" s="7" t="s">
        <v>69</v>
      </c>
      <c r="L47" s="32">
        <v>12042.0</v>
      </c>
      <c r="M47" s="7" t="s">
        <v>321</v>
      </c>
    </row>
    <row r="48">
      <c r="A48" s="40" t="s">
        <v>172</v>
      </c>
      <c r="B48" s="41">
        <v>8.107456E7</v>
      </c>
      <c r="C48" s="40" t="s">
        <v>69</v>
      </c>
      <c r="D48" s="44">
        <v>308177.0</v>
      </c>
      <c r="E48" s="40" t="s">
        <v>173</v>
      </c>
      <c r="F48" s="2">
        <f t="shared" si="5"/>
        <v>1</v>
      </c>
      <c r="G48" s="2">
        <f t="shared" si="2"/>
        <v>0</v>
      </c>
      <c r="H48" s="7">
        <f t="shared" si="3"/>
        <v>0</v>
      </c>
      <c r="I48" s="7" t="s">
        <v>322</v>
      </c>
      <c r="J48" s="24">
        <v>8.1074557E7</v>
      </c>
      <c r="K48" s="7" t="s">
        <v>69</v>
      </c>
      <c r="L48" s="32">
        <v>308180.0</v>
      </c>
      <c r="M48" s="7" t="s">
        <v>323</v>
      </c>
    </row>
    <row r="49">
      <c r="A49" s="40" t="s">
        <v>175</v>
      </c>
      <c r="B49" s="41">
        <v>1.29287232E8</v>
      </c>
      <c r="C49" s="40" t="s">
        <v>68</v>
      </c>
      <c r="D49" s="44">
        <v>274.0</v>
      </c>
      <c r="E49" s="40" t="s">
        <v>176</v>
      </c>
      <c r="F49" s="2">
        <f t="shared" si="5"/>
        <v>1</v>
      </c>
      <c r="G49" s="2">
        <f t="shared" si="2"/>
        <v>0</v>
      </c>
      <c r="H49" s="7">
        <f t="shared" si="3"/>
        <v>0</v>
      </c>
      <c r="I49" s="7" t="s">
        <v>324</v>
      </c>
      <c r="J49" s="24">
        <v>1.29287232E8</v>
      </c>
      <c r="K49" s="7" t="s">
        <v>68</v>
      </c>
      <c r="L49" s="32">
        <v>255.0</v>
      </c>
      <c r="M49" s="7" t="s">
        <v>325</v>
      </c>
    </row>
    <row r="50">
      <c r="A50" s="40" t="s">
        <v>180</v>
      </c>
      <c r="B50" s="41">
        <v>3.4545584E7</v>
      </c>
      <c r="C50" s="40" t="s">
        <v>68</v>
      </c>
      <c r="D50" s="44">
        <v>2501.0</v>
      </c>
      <c r="E50" s="40" t="s">
        <v>181</v>
      </c>
      <c r="F50" s="2">
        <f t="shared" si="5"/>
        <v>0</v>
      </c>
      <c r="G50" s="2">
        <f t="shared" si="2"/>
        <v>1</v>
      </c>
      <c r="H50" s="7">
        <f t="shared" si="3"/>
        <v>0</v>
      </c>
      <c r="I50" s="2"/>
      <c r="J50" s="45"/>
      <c r="K50" s="2"/>
      <c r="L50" s="46"/>
      <c r="M50" s="2"/>
    </row>
    <row r="51">
      <c r="A51" s="40" t="s">
        <v>180</v>
      </c>
      <c r="B51" s="41">
        <v>7.2547941E7</v>
      </c>
      <c r="C51" s="40" t="s">
        <v>68</v>
      </c>
      <c r="D51" s="44">
        <v>97.0</v>
      </c>
      <c r="E51" s="40" t="s">
        <v>183</v>
      </c>
      <c r="F51" s="2">
        <f t="shared" si="5"/>
        <v>1</v>
      </c>
      <c r="G51" s="2">
        <f t="shared" si="2"/>
        <v>0</v>
      </c>
      <c r="H51" s="7">
        <f t="shared" si="3"/>
        <v>0</v>
      </c>
      <c r="I51" s="7" t="s">
        <v>326</v>
      </c>
      <c r="J51" s="24">
        <v>7.2547941E7</v>
      </c>
      <c r="K51" s="7" t="s">
        <v>68</v>
      </c>
      <c r="L51" s="32">
        <v>96.0</v>
      </c>
      <c r="M51" s="7" t="s">
        <v>327</v>
      </c>
    </row>
    <row r="52">
      <c r="A52" s="43"/>
      <c r="B52" s="48"/>
      <c r="C52" s="43"/>
      <c r="D52" s="44"/>
      <c r="E52" s="47"/>
      <c r="F52" s="2">
        <f t="shared" si="5"/>
        <v>0</v>
      </c>
      <c r="G52" s="2">
        <f t="shared" si="2"/>
        <v>0</v>
      </c>
      <c r="H52" s="7">
        <f t="shared" si="3"/>
        <v>1</v>
      </c>
      <c r="I52" s="7" t="s">
        <v>326</v>
      </c>
      <c r="J52" s="24">
        <v>1.04093751E8</v>
      </c>
      <c r="K52" s="7" t="s">
        <v>69</v>
      </c>
      <c r="L52" s="32">
        <v>55.0</v>
      </c>
      <c r="M52" s="7" t="s">
        <v>328</v>
      </c>
    </row>
    <row r="53">
      <c r="A53" s="43"/>
      <c r="B53" s="48"/>
      <c r="C53" s="43"/>
      <c r="D53" s="44"/>
      <c r="E53" s="47"/>
      <c r="F53" s="2">
        <f t="shared" si="5"/>
        <v>0</v>
      </c>
      <c r="G53" s="2">
        <f t="shared" si="2"/>
        <v>0</v>
      </c>
      <c r="H53" s="7">
        <f t="shared" si="3"/>
        <v>1</v>
      </c>
      <c r="I53" s="7" t="s">
        <v>326</v>
      </c>
      <c r="J53" s="24">
        <v>1.05867667E8</v>
      </c>
      <c r="K53" s="7" t="s">
        <v>68</v>
      </c>
      <c r="L53" s="32">
        <v>100.0</v>
      </c>
      <c r="M53" s="7" t="s">
        <v>329</v>
      </c>
    </row>
    <row r="54">
      <c r="A54" s="53" t="s">
        <v>187</v>
      </c>
      <c r="B54" s="54">
        <v>2.344046E7</v>
      </c>
      <c r="C54" s="55" t="s">
        <v>71</v>
      </c>
      <c r="D54" s="54">
        <v>21273.0</v>
      </c>
      <c r="E54" s="53" t="s">
        <v>188</v>
      </c>
      <c r="F54" s="56">
        <v>1.0</v>
      </c>
      <c r="G54" s="57">
        <f t="shared" si="2"/>
        <v>0</v>
      </c>
      <c r="H54" s="56">
        <f t="shared" si="3"/>
        <v>0</v>
      </c>
      <c r="I54" s="56" t="s">
        <v>330</v>
      </c>
      <c r="J54" s="58">
        <v>2.3440461E7</v>
      </c>
      <c r="K54" s="56" t="s">
        <v>72</v>
      </c>
      <c r="L54" s="59">
        <v>1.0</v>
      </c>
      <c r="M54" s="56" t="s">
        <v>331</v>
      </c>
    </row>
    <row r="55">
      <c r="A55" s="40"/>
      <c r="B55" s="40"/>
      <c r="C55" s="49"/>
      <c r="D55" s="52"/>
      <c r="E55" s="48"/>
      <c r="F55" s="2">
        <f t="shared" ref="F55:F72" si="6">if(and(A55=I55,and(C55=K55, abs(D55-L55)&lt;1000)),1,0)</f>
        <v>0</v>
      </c>
      <c r="G55" s="2">
        <f t="shared" si="2"/>
        <v>0</v>
      </c>
      <c r="H55" s="7">
        <f t="shared" si="3"/>
        <v>1</v>
      </c>
      <c r="I55" s="7" t="s">
        <v>330</v>
      </c>
      <c r="J55" s="24">
        <v>2.3461732E7</v>
      </c>
      <c r="K55" s="7" t="s">
        <v>72</v>
      </c>
      <c r="L55" s="32">
        <v>1.0</v>
      </c>
      <c r="M55" s="7" t="s">
        <v>332</v>
      </c>
    </row>
    <row r="56">
      <c r="A56" s="7" t="s">
        <v>187</v>
      </c>
      <c r="B56" s="7">
        <v>2.3467456E7</v>
      </c>
      <c r="C56" s="7" t="s">
        <v>69</v>
      </c>
      <c r="D56" s="11">
        <v>-4567.0</v>
      </c>
      <c r="E56" s="7" t="s">
        <v>191</v>
      </c>
      <c r="F56" s="2">
        <f t="shared" si="6"/>
        <v>0</v>
      </c>
      <c r="G56" s="2">
        <f t="shared" si="2"/>
        <v>1</v>
      </c>
      <c r="H56" s="7">
        <f t="shared" si="3"/>
        <v>0</v>
      </c>
      <c r="I56" s="7"/>
      <c r="J56" s="24"/>
      <c r="K56" s="7"/>
      <c r="L56" s="32"/>
      <c r="M56" s="7"/>
    </row>
    <row r="57">
      <c r="A57" s="40" t="s">
        <v>187</v>
      </c>
      <c r="B57" s="41">
        <v>2.3586515E7</v>
      </c>
      <c r="C57" s="40" t="s">
        <v>71</v>
      </c>
      <c r="D57" s="44">
        <v>161042.0</v>
      </c>
      <c r="E57" s="40" t="s">
        <v>193</v>
      </c>
      <c r="F57" s="2">
        <f t="shared" si="6"/>
        <v>1</v>
      </c>
      <c r="G57" s="2">
        <f t="shared" si="2"/>
        <v>0</v>
      </c>
      <c r="H57" s="7">
        <f t="shared" si="3"/>
        <v>0</v>
      </c>
      <c r="I57" s="7" t="s">
        <v>330</v>
      </c>
      <c r="J57" s="24">
        <v>2.3586513E7</v>
      </c>
      <c r="K57" s="7" t="s">
        <v>71</v>
      </c>
      <c r="L57" s="32">
        <v>161040.0</v>
      </c>
      <c r="M57" s="7" t="s">
        <v>333</v>
      </c>
    </row>
    <row r="58">
      <c r="A58" s="43"/>
      <c r="B58" s="48"/>
      <c r="C58" s="43"/>
      <c r="D58" s="44"/>
      <c r="E58" s="48"/>
      <c r="F58" s="2">
        <f t="shared" si="6"/>
        <v>0</v>
      </c>
      <c r="G58" s="2">
        <f t="shared" si="2"/>
        <v>0</v>
      </c>
      <c r="H58" s="7">
        <f t="shared" si="3"/>
        <v>1</v>
      </c>
      <c r="I58" s="7" t="s">
        <v>330</v>
      </c>
      <c r="J58" s="24">
        <v>4.1329096E7</v>
      </c>
      <c r="K58" s="7" t="s">
        <v>70</v>
      </c>
      <c r="L58" s="32">
        <v>7212.0</v>
      </c>
      <c r="M58" s="7" t="s">
        <v>334</v>
      </c>
    </row>
    <row r="59">
      <c r="A59" s="40" t="s">
        <v>197</v>
      </c>
      <c r="B59" s="41">
        <v>5.8590638E7</v>
      </c>
      <c r="C59" s="49" t="s">
        <v>69</v>
      </c>
      <c r="D59" s="41">
        <v>38781.0</v>
      </c>
      <c r="E59" s="40" t="s">
        <v>198</v>
      </c>
      <c r="F59" s="2">
        <f t="shared" si="6"/>
        <v>1</v>
      </c>
      <c r="G59" s="2">
        <f t="shared" si="2"/>
        <v>0</v>
      </c>
      <c r="H59" s="7">
        <f t="shared" si="3"/>
        <v>0</v>
      </c>
      <c r="I59" s="7" t="s">
        <v>335</v>
      </c>
      <c r="J59" s="24">
        <v>5.8590641E7</v>
      </c>
      <c r="K59" s="7" t="s">
        <v>69</v>
      </c>
      <c r="L59" s="32">
        <v>38786.0</v>
      </c>
      <c r="M59" s="7" t="s">
        <v>336</v>
      </c>
    </row>
    <row r="60">
      <c r="A60" s="40" t="s">
        <v>197</v>
      </c>
      <c r="B60" s="41">
        <v>7.8894743E7</v>
      </c>
      <c r="C60" s="40" t="s">
        <v>69</v>
      </c>
      <c r="D60" s="44">
        <v>166361.0</v>
      </c>
      <c r="E60" s="40" t="s">
        <v>199</v>
      </c>
      <c r="F60" s="2">
        <f t="shared" si="6"/>
        <v>1</v>
      </c>
      <c r="G60" s="2">
        <f t="shared" si="2"/>
        <v>0</v>
      </c>
      <c r="H60" s="7">
        <f t="shared" si="3"/>
        <v>0</v>
      </c>
      <c r="I60" s="7" t="s">
        <v>335</v>
      </c>
      <c r="J60" s="24">
        <v>7.8894739E7</v>
      </c>
      <c r="K60" s="7" t="s">
        <v>69</v>
      </c>
      <c r="L60" s="32">
        <v>166371.0</v>
      </c>
      <c r="M60" s="7" t="s">
        <v>337</v>
      </c>
    </row>
    <row r="61">
      <c r="A61" s="40" t="s">
        <v>202</v>
      </c>
      <c r="B61" s="41">
        <v>9868620.0</v>
      </c>
      <c r="C61" s="40" t="s">
        <v>72</v>
      </c>
      <c r="D61" s="50">
        <v>1.0</v>
      </c>
      <c r="E61" s="40" t="s">
        <v>204</v>
      </c>
      <c r="F61" s="2">
        <f t="shared" si="6"/>
        <v>0</v>
      </c>
      <c r="G61" s="2">
        <f t="shared" si="2"/>
        <v>1</v>
      </c>
      <c r="H61" s="7">
        <f t="shared" si="3"/>
        <v>0</v>
      </c>
      <c r="I61" s="2"/>
      <c r="J61" s="45"/>
      <c r="K61" s="2"/>
      <c r="L61" s="46"/>
      <c r="M61" s="2"/>
    </row>
    <row r="62">
      <c r="A62" s="40" t="s">
        <v>202</v>
      </c>
      <c r="B62" s="41">
        <v>6.8712224E7</v>
      </c>
      <c r="C62" s="40" t="s">
        <v>69</v>
      </c>
      <c r="D62" s="44">
        <v>3365.0</v>
      </c>
      <c r="E62" s="40" t="s">
        <v>207</v>
      </c>
      <c r="F62" s="2">
        <f t="shared" si="6"/>
        <v>1</v>
      </c>
      <c r="G62" s="2">
        <f t="shared" si="2"/>
        <v>0</v>
      </c>
      <c r="H62" s="7">
        <f t="shared" si="3"/>
        <v>0</v>
      </c>
      <c r="I62" s="7" t="s">
        <v>338</v>
      </c>
      <c r="J62" s="24">
        <v>6.8712224E7</v>
      </c>
      <c r="K62" s="7" t="s">
        <v>69</v>
      </c>
      <c r="L62" s="32">
        <v>3365.0</v>
      </c>
      <c r="M62" s="7" t="s">
        <v>339</v>
      </c>
    </row>
    <row r="63">
      <c r="A63" s="40" t="s">
        <v>211</v>
      </c>
      <c r="B63" s="41">
        <v>1.7286003E7</v>
      </c>
      <c r="C63" s="40" t="s">
        <v>72</v>
      </c>
      <c r="D63" s="50">
        <v>1.0</v>
      </c>
      <c r="E63" s="40" t="s">
        <v>213</v>
      </c>
      <c r="F63" s="2">
        <f t="shared" si="6"/>
        <v>0</v>
      </c>
      <c r="G63" s="2">
        <f t="shared" si="2"/>
        <v>1</v>
      </c>
      <c r="H63" s="7">
        <f t="shared" si="3"/>
        <v>0</v>
      </c>
      <c r="I63" s="2"/>
      <c r="J63" s="45"/>
      <c r="K63" s="2"/>
      <c r="L63" s="46"/>
      <c r="M63" s="2"/>
    </row>
    <row r="64">
      <c r="A64" s="40" t="s">
        <v>215</v>
      </c>
      <c r="B64" s="41">
        <v>1.3180081E7</v>
      </c>
      <c r="C64" s="40" t="s">
        <v>69</v>
      </c>
      <c r="D64" s="44">
        <v>3372.0</v>
      </c>
      <c r="E64" s="40" t="s">
        <v>216</v>
      </c>
      <c r="F64" s="2">
        <f t="shared" si="6"/>
        <v>1</v>
      </c>
      <c r="G64" s="2">
        <f t="shared" si="2"/>
        <v>0</v>
      </c>
      <c r="H64" s="7">
        <f t="shared" si="3"/>
        <v>0</v>
      </c>
      <c r="I64" s="7" t="s">
        <v>340</v>
      </c>
      <c r="J64" s="24">
        <v>1.3180082E7</v>
      </c>
      <c r="K64" s="7" t="s">
        <v>69</v>
      </c>
      <c r="L64" s="32">
        <v>3374.0</v>
      </c>
      <c r="M64" s="7" t="s">
        <v>341</v>
      </c>
    </row>
    <row r="65">
      <c r="A65" s="40" t="s">
        <v>215</v>
      </c>
      <c r="B65" s="41">
        <v>1.4982313E7</v>
      </c>
      <c r="C65" s="40" t="s">
        <v>69</v>
      </c>
      <c r="D65" s="44">
        <v>50989.0</v>
      </c>
      <c r="E65" s="40" t="s">
        <v>218</v>
      </c>
      <c r="F65" s="2">
        <f t="shared" si="6"/>
        <v>1</v>
      </c>
      <c r="G65" s="2">
        <f t="shared" si="2"/>
        <v>0</v>
      </c>
      <c r="H65" s="7">
        <f t="shared" si="3"/>
        <v>0</v>
      </c>
      <c r="I65" s="7" t="s">
        <v>340</v>
      </c>
      <c r="J65" s="24">
        <v>1.4982311E7</v>
      </c>
      <c r="K65" s="7" t="s">
        <v>69</v>
      </c>
      <c r="L65" s="32">
        <v>50991.0</v>
      </c>
      <c r="M65" s="7" t="s">
        <v>342</v>
      </c>
    </row>
    <row r="66">
      <c r="A66" s="40" t="s">
        <v>215</v>
      </c>
      <c r="B66" s="41">
        <v>1.5019977E7</v>
      </c>
      <c r="C66" s="40" t="s">
        <v>69</v>
      </c>
      <c r="D66" s="44">
        <v>13219.0</v>
      </c>
      <c r="E66" s="40" t="s">
        <v>221</v>
      </c>
      <c r="F66" s="2">
        <f t="shared" si="6"/>
        <v>1</v>
      </c>
      <c r="G66" s="2">
        <f t="shared" si="2"/>
        <v>0</v>
      </c>
      <c r="H66" s="7">
        <f t="shared" si="3"/>
        <v>0</v>
      </c>
      <c r="I66" s="7" t="s">
        <v>340</v>
      </c>
      <c r="J66" s="24">
        <v>1.5019977E7</v>
      </c>
      <c r="K66" s="7" t="s">
        <v>69</v>
      </c>
      <c r="L66" s="32">
        <v>13219.0</v>
      </c>
      <c r="M66" s="7" t="s">
        <v>343</v>
      </c>
    </row>
    <row r="67">
      <c r="A67" s="40" t="s">
        <v>223</v>
      </c>
      <c r="B67" s="41">
        <v>3.3363264E7</v>
      </c>
      <c r="C67" s="40" t="s">
        <v>69</v>
      </c>
      <c r="D67" s="44">
        <v>79149.0</v>
      </c>
      <c r="E67" s="40" t="s">
        <v>224</v>
      </c>
      <c r="F67" s="2">
        <f t="shared" si="6"/>
        <v>1</v>
      </c>
      <c r="G67" s="2">
        <f t="shared" si="2"/>
        <v>0</v>
      </c>
      <c r="H67" s="7">
        <f t="shared" si="3"/>
        <v>0</v>
      </c>
      <c r="I67" s="7" t="s">
        <v>344</v>
      </c>
      <c r="J67" s="24">
        <v>3.3363263E7</v>
      </c>
      <c r="K67" s="7" t="s">
        <v>69</v>
      </c>
      <c r="L67" s="32">
        <v>79150.0</v>
      </c>
      <c r="M67" s="7" t="s">
        <v>345</v>
      </c>
    </row>
    <row r="68">
      <c r="A68" s="40" t="s">
        <v>228</v>
      </c>
      <c r="B68" s="41">
        <v>3.1178841E7</v>
      </c>
      <c r="C68" s="40" t="s">
        <v>69</v>
      </c>
      <c r="D68" s="44">
        <v>19250.0</v>
      </c>
      <c r="E68" s="40" t="s">
        <v>229</v>
      </c>
      <c r="F68" s="2">
        <f t="shared" si="6"/>
        <v>1</v>
      </c>
      <c r="G68" s="2">
        <f t="shared" si="2"/>
        <v>0</v>
      </c>
      <c r="H68" s="7">
        <f t="shared" si="3"/>
        <v>0</v>
      </c>
      <c r="I68" s="7" t="s">
        <v>346</v>
      </c>
      <c r="J68" s="24">
        <v>3.1178826E7</v>
      </c>
      <c r="K68" s="7" t="s">
        <v>69</v>
      </c>
      <c r="L68" s="32">
        <v>19268.0</v>
      </c>
      <c r="M68" s="7" t="s">
        <v>347</v>
      </c>
    </row>
    <row r="69">
      <c r="A69" s="40" t="s">
        <v>228</v>
      </c>
      <c r="B69" s="41">
        <v>3.1283087E7</v>
      </c>
      <c r="C69" s="40" t="s">
        <v>69</v>
      </c>
      <c r="D69" s="44">
        <v>737546.0</v>
      </c>
      <c r="E69" s="40" t="s">
        <v>232</v>
      </c>
      <c r="F69" s="2">
        <f t="shared" si="6"/>
        <v>1</v>
      </c>
      <c r="G69" s="2">
        <f t="shared" si="2"/>
        <v>0</v>
      </c>
      <c r="H69" s="7">
        <f t="shared" si="3"/>
        <v>0</v>
      </c>
      <c r="I69" s="7" t="s">
        <v>346</v>
      </c>
      <c r="J69" s="24">
        <v>3.1283086E7</v>
      </c>
      <c r="K69" s="7" t="s">
        <v>69</v>
      </c>
      <c r="L69" s="32">
        <v>737547.0</v>
      </c>
      <c r="M69" s="7" t="s">
        <v>348</v>
      </c>
    </row>
    <row r="70">
      <c r="A70" s="40" t="s">
        <v>228</v>
      </c>
      <c r="B70" s="41">
        <v>3.2059739E7</v>
      </c>
      <c r="C70" s="40" t="s">
        <v>69</v>
      </c>
      <c r="D70" s="44">
        <v>215241.0</v>
      </c>
      <c r="E70" s="40" t="s">
        <v>234</v>
      </c>
      <c r="F70" s="2">
        <f t="shared" si="6"/>
        <v>1</v>
      </c>
      <c r="G70" s="2">
        <f t="shared" si="2"/>
        <v>0</v>
      </c>
      <c r="H70" s="7">
        <f t="shared" si="3"/>
        <v>0</v>
      </c>
      <c r="I70" s="7" t="s">
        <v>346</v>
      </c>
      <c r="J70" s="24">
        <v>3.2059738E7</v>
      </c>
      <c r="K70" s="7" t="s">
        <v>69</v>
      </c>
      <c r="L70" s="32">
        <v>215242.0</v>
      </c>
      <c r="M70" s="7" t="s">
        <v>349</v>
      </c>
    </row>
    <row r="71">
      <c r="A71" s="40" t="s">
        <v>228</v>
      </c>
      <c r="B71" s="41">
        <v>3.2080417E7</v>
      </c>
      <c r="C71" s="40" t="s">
        <v>69</v>
      </c>
      <c r="D71" s="44">
        <v>102717.0</v>
      </c>
      <c r="E71" s="40" t="s">
        <v>236</v>
      </c>
      <c r="F71" s="2">
        <f t="shared" si="6"/>
        <v>1</v>
      </c>
      <c r="G71" s="2">
        <f t="shared" si="2"/>
        <v>0</v>
      </c>
      <c r="H71" s="7">
        <f t="shared" si="3"/>
        <v>0</v>
      </c>
      <c r="I71" s="7" t="s">
        <v>346</v>
      </c>
      <c r="J71" s="24">
        <v>3.2080415E7</v>
      </c>
      <c r="K71" s="7" t="s">
        <v>69</v>
      </c>
      <c r="L71" s="32">
        <v>102719.0</v>
      </c>
      <c r="M71" s="7" t="s">
        <v>350</v>
      </c>
    </row>
    <row r="72">
      <c r="A72" s="40" t="s">
        <v>228</v>
      </c>
      <c r="B72" s="41">
        <v>3.4041661E7</v>
      </c>
      <c r="C72" s="40" t="s">
        <v>69</v>
      </c>
      <c r="D72" s="44">
        <v>2404.0</v>
      </c>
      <c r="E72" s="40" t="s">
        <v>237</v>
      </c>
      <c r="F72" s="2">
        <f t="shared" si="6"/>
        <v>1</v>
      </c>
      <c r="G72" s="2">
        <f t="shared" si="2"/>
        <v>0</v>
      </c>
      <c r="H72" s="7">
        <f t="shared" si="3"/>
        <v>0</v>
      </c>
      <c r="I72" s="7" t="s">
        <v>346</v>
      </c>
      <c r="J72" s="24">
        <v>3.4041661E7</v>
      </c>
      <c r="K72" s="7" t="s">
        <v>69</v>
      </c>
      <c r="L72" s="32">
        <v>2927.0</v>
      </c>
      <c r="M72" s="7" t="s">
        <v>351</v>
      </c>
    </row>
    <row r="73">
      <c r="A73" s="2"/>
      <c r="B73" s="2"/>
      <c r="C73" s="2"/>
      <c r="D73" s="36"/>
      <c r="F73" s="60">
        <f t="shared" ref="F73:H73" si="7">SUM(F4:F72)</f>
        <v>42</v>
      </c>
      <c r="G73" s="60">
        <f t="shared" si="7"/>
        <v>7</v>
      </c>
      <c r="H73" s="60">
        <f t="shared" si="7"/>
        <v>20</v>
      </c>
      <c r="I73" s="2"/>
      <c r="J73" s="2"/>
      <c r="K73" s="2"/>
      <c r="L73" s="37"/>
      <c r="M73" s="2"/>
    </row>
    <row r="74">
      <c r="A74" s="2"/>
      <c r="B74" s="2"/>
      <c r="C74" s="2"/>
      <c r="D74" s="36"/>
      <c r="I74" s="2"/>
      <c r="J74" s="2"/>
      <c r="K74" s="2"/>
      <c r="L74" s="37"/>
      <c r="M74" s="2"/>
    </row>
    <row r="75">
      <c r="A75" s="2"/>
      <c r="B75" s="2"/>
      <c r="C75" s="2"/>
      <c r="D75" s="36"/>
      <c r="I75" s="2"/>
      <c r="J75" s="2"/>
      <c r="K75" s="2"/>
      <c r="L75" s="37"/>
      <c r="M75" s="2"/>
    </row>
    <row r="76">
      <c r="A76" s="2"/>
      <c r="B76" s="2"/>
      <c r="C76" s="2"/>
      <c r="D76" s="36"/>
      <c r="I76" s="2"/>
      <c r="J76" s="2"/>
      <c r="K76" s="2"/>
      <c r="L76" s="37"/>
      <c r="M76" s="2"/>
    </row>
    <row r="77">
      <c r="A77" s="2"/>
      <c r="B77" s="2"/>
      <c r="C77" s="2"/>
      <c r="D77" s="36"/>
      <c r="I77" s="2"/>
      <c r="J77" s="2"/>
      <c r="K77" s="2"/>
      <c r="L77" s="37"/>
      <c r="M77" s="2"/>
    </row>
    <row r="78">
      <c r="D78" s="61"/>
      <c r="L78" s="62"/>
    </row>
    <row r="79">
      <c r="D79" s="61"/>
      <c r="L79" s="62"/>
    </row>
    <row r="80">
      <c r="D80" s="61"/>
      <c r="L80" s="62"/>
    </row>
    <row r="81">
      <c r="D81" s="61"/>
      <c r="L81" s="62"/>
    </row>
    <row r="82">
      <c r="D82" s="61"/>
      <c r="L82" s="62"/>
    </row>
    <row r="83">
      <c r="D83" s="61"/>
      <c r="L83" s="62"/>
    </row>
    <row r="84">
      <c r="D84" s="61"/>
      <c r="L84" s="62"/>
    </row>
    <row r="85">
      <c r="D85" s="61"/>
      <c r="L85" s="62"/>
    </row>
    <row r="86">
      <c r="D86" s="61"/>
      <c r="L86" s="62"/>
    </row>
    <row r="87">
      <c r="D87" s="61"/>
      <c r="L87" s="62"/>
    </row>
    <row r="88">
      <c r="D88" s="61"/>
      <c r="L88" s="62"/>
    </row>
    <row r="89">
      <c r="D89" s="61"/>
      <c r="L89" s="62"/>
    </row>
    <row r="90">
      <c r="D90" s="61"/>
      <c r="L90" s="62"/>
    </row>
    <row r="91">
      <c r="D91" s="61"/>
      <c r="L91" s="62"/>
    </row>
    <row r="92">
      <c r="D92" s="61"/>
      <c r="L92" s="62"/>
    </row>
    <row r="93">
      <c r="D93" s="61"/>
      <c r="L93" s="62"/>
    </row>
    <row r="94">
      <c r="D94" s="61"/>
      <c r="L94" s="62"/>
    </row>
    <row r="95">
      <c r="D95" s="61"/>
      <c r="L95" s="62"/>
    </row>
    <row r="96">
      <c r="D96" s="61"/>
      <c r="L96" s="62"/>
    </row>
    <row r="97">
      <c r="D97" s="61"/>
      <c r="L97" s="62"/>
    </row>
    <row r="98">
      <c r="D98" s="61"/>
      <c r="L98" s="62"/>
    </row>
    <row r="99">
      <c r="D99" s="61"/>
      <c r="L99" s="62"/>
    </row>
    <row r="100">
      <c r="D100" s="61"/>
      <c r="L100" s="62"/>
    </row>
    <row r="101">
      <c r="D101" s="61"/>
      <c r="L101" s="62"/>
    </row>
    <row r="102">
      <c r="D102" s="61"/>
      <c r="L102" s="62"/>
    </row>
    <row r="103">
      <c r="D103" s="61"/>
      <c r="L103" s="62"/>
    </row>
    <row r="104">
      <c r="D104" s="61"/>
      <c r="L104" s="62"/>
    </row>
    <row r="105">
      <c r="D105" s="61"/>
      <c r="L105" s="62"/>
    </row>
    <row r="106">
      <c r="D106" s="61"/>
      <c r="L106" s="62"/>
    </row>
    <row r="107">
      <c r="D107" s="61"/>
      <c r="L107" s="62"/>
    </row>
    <row r="108">
      <c r="D108" s="61"/>
      <c r="L108" s="62"/>
    </row>
    <row r="109">
      <c r="D109" s="61"/>
      <c r="L109" s="62"/>
    </row>
    <row r="110">
      <c r="D110" s="61"/>
      <c r="L110" s="62"/>
    </row>
    <row r="111">
      <c r="D111" s="61"/>
      <c r="L111" s="62"/>
    </row>
    <row r="112">
      <c r="D112" s="61"/>
      <c r="L112" s="62"/>
    </row>
    <row r="113">
      <c r="D113" s="61"/>
      <c r="L113" s="62"/>
    </row>
    <row r="114">
      <c r="D114" s="61"/>
      <c r="L114" s="62"/>
    </row>
    <row r="115">
      <c r="D115" s="61"/>
      <c r="L115" s="62"/>
    </row>
    <row r="116">
      <c r="D116" s="61"/>
      <c r="L116" s="62"/>
    </row>
    <row r="117">
      <c r="D117" s="61"/>
      <c r="L117" s="62"/>
    </row>
    <row r="118">
      <c r="D118" s="61"/>
      <c r="L118" s="62"/>
    </row>
    <row r="119">
      <c r="D119" s="61"/>
      <c r="L119" s="62"/>
    </row>
    <row r="120">
      <c r="D120" s="61"/>
      <c r="L120" s="62"/>
    </row>
    <row r="121">
      <c r="D121" s="61"/>
      <c r="L121" s="62"/>
    </row>
    <row r="122">
      <c r="D122" s="61"/>
      <c r="L122" s="62"/>
    </row>
    <row r="123">
      <c r="D123" s="61"/>
      <c r="L123" s="62"/>
    </row>
    <row r="124">
      <c r="D124" s="61"/>
      <c r="L124" s="62"/>
    </row>
    <row r="125">
      <c r="D125" s="61"/>
      <c r="L125" s="62"/>
    </row>
    <row r="126">
      <c r="D126" s="61"/>
      <c r="L126" s="62"/>
    </row>
    <row r="127">
      <c r="D127" s="61"/>
      <c r="L127" s="62"/>
    </row>
    <row r="128">
      <c r="D128" s="61"/>
      <c r="L128" s="62"/>
    </row>
    <row r="129">
      <c r="D129" s="61"/>
      <c r="L129" s="62"/>
    </row>
    <row r="130">
      <c r="D130" s="61"/>
      <c r="L130" s="62"/>
    </row>
    <row r="131">
      <c r="D131" s="61"/>
      <c r="L131" s="62"/>
    </row>
    <row r="132">
      <c r="D132" s="61"/>
      <c r="L132" s="62"/>
    </row>
    <row r="133">
      <c r="D133" s="61"/>
      <c r="L133" s="62"/>
    </row>
    <row r="134">
      <c r="D134" s="61"/>
      <c r="L134" s="62"/>
    </row>
    <row r="135">
      <c r="D135" s="61"/>
      <c r="L135" s="62"/>
    </row>
    <row r="136">
      <c r="D136" s="61"/>
      <c r="L136" s="62"/>
    </row>
    <row r="137">
      <c r="D137" s="61"/>
      <c r="L137" s="62"/>
    </row>
    <row r="138">
      <c r="D138" s="61"/>
      <c r="L138" s="62"/>
    </row>
    <row r="139">
      <c r="D139" s="61"/>
      <c r="L139" s="62"/>
    </row>
    <row r="140">
      <c r="D140" s="61"/>
      <c r="L140" s="62"/>
    </row>
    <row r="141">
      <c r="D141" s="61"/>
      <c r="L141" s="62"/>
    </row>
    <row r="142">
      <c r="D142" s="61"/>
      <c r="L142" s="62"/>
    </row>
    <row r="143">
      <c r="D143" s="61"/>
      <c r="L143" s="62"/>
    </row>
    <row r="144">
      <c r="D144" s="61"/>
      <c r="L144" s="62"/>
    </row>
    <row r="145">
      <c r="D145" s="61"/>
      <c r="L145" s="62"/>
    </row>
    <row r="146">
      <c r="D146" s="61"/>
      <c r="L146" s="62"/>
    </row>
    <row r="147">
      <c r="D147" s="61"/>
      <c r="L147" s="62"/>
    </row>
    <row r="148">
      <c r="D148" s="61"/>
      <c r="L148" s="62"/>
    </row>
    <row r="149">
      <c r="D149" s="61"/>
      <c r="L149" s="62"/>
    </row>
    <row r="150">
      <c r="D150" s="61"/>
      <c r="L150" s="62"/>
    </row>
    <row r="151">
      <c r="D151" s="61"/>
      <c r="L151" s="62"/>
    </row>
    <row r="152">
      <c r="D152" s="61"/>
      <c r="L152" s="62"/>
    </row>
    <row r="153">
      <c r="D153" s="61"/>
      <c r="L153" s="62"/>
    </row>
    <row r="154">
      <c r="D154" s="61"/>
      <c r="L154" s="62"/>
    </row>
    <row r="155">
      <c r="D155" s="61"/>
      <c r="L155" s="62"/>
    </row>
    <row r="156">
      <c r="D156" s="61"/>
      <c r="L156" s="62"/>
    </row>
    <row r="157">
      <c r="D157" s="61"/>
      <c r="L157" s="62"/>
    </row>
    <row r="158">
      <c r="D158" s="61"/>
      <c r="L158" s="62"/>
    </row>
    <row r="159">
      <c r="D159" s="61"/>
      <c r="L159" s="62"/>
    </row>
    <row r="160">
      <c r="D160" s="61"/>
      <c r="L160" s="62"/>
    </row>
    <row r="161">
      <c r="D161" s="61"/>
      <c r="L161" s="62"/>
    </row>
    <row r="162">
      <c r="D162" s="61"/>
      <c r="L162" s="62"/>
    </row>
    <row r="163">
      <c r="D163" s="61"/>
      <c r="L163" s="62"/>
    </row>
    <row r="164">
      <c r="D164" s="61"/>
      <c r="L164" s="62"/>
    </row>
    <row r="165">
      <c r="D165" s="61"/>
      <c r="L165" s="62"/>
    </row>
    <row r="166">
      <c r="D166" s="61"/>
      <c r="L166" s="62"/>
    </row>
    <row r="167">
      <c r="D167" s="61"/>
      <c r="L167" s="62"/>
    </row>
    <row r="168">
      <c r="D168" s="61"/>
      <c r="L168" s="62"/>
    </row>
    <row r="169">
      <c r="D169" s="61"/>
      <c r="L169" s="62"/>
    </row>
    <row r="170">
      <c r="D170" s="61"/>
      <c r="L170" s="62"/>
    </row>
    <row r="171">
      <c r="D171" s="61"/>
      <c r="L171" s="62"/>
    </row>
    <row r="172">
      <c r="D172" s="61"/>
      <c r="L172" s="62"/>
    </row>
    <row r="173">
      <c r="D173" s="61"/>
      <c r="L173" s="62"/>
    </row>
    <row r="174">
      <c r="D174" s="61"/>
      <c r="L174" s="62"/>
    </row>
    <row r="175">
      <c r="D175" s="61"/>
      <c r="L175" s="62"/>
    </row>
    <row r="176">
      <c r="D176" s="61"/>
      <c r="L176" s="62"/>
    </row>
    <row r="177">
      <c r="D177" s="61"/>
      <c r="L177" s="62"/>
    </row>
    <row r="178">
      <c r="D178" s="61"/>
      <c r="L178" s="62"/>
    </row>
    <row r="179">
      <c r="D179" s="61"/>
      <c r="L179" s="62"/>
    </row>
    <row r="180">
      <c r="D180" s="61"/>
      <c r="L180" s="62"/>
    </row>
    <row r="181">
      <c r="D181" s="61"/>
      <c r="L181" s="62"/>
    </row>
    <row r="182">
      <c r="D182" s="61"/>
      <c r="L182" s="62"/>
    </row>
    <row r="183">
      <c r="D183" s="61"/>
      <c r="L183" s="62"/>
    </row>
    <row r="184">
      <c r="D184" s="61"/>
      <c r="L184" s="62"/>
    </row>
    <row r="185">
      <c r="D185" s="61"/>
      <c r="L185" s="62"/>
    </row>
    <row r="186">
      <c r="D186" s="61"/>
      <c r="L186" s="62"/>
    </row>
    <row r="187">
      <c r="D187" s="61"/>
      <c r="L187" s="62"/>
    </row>
    <row r="188">
      <c r="D188" s="61"/>
      <c r="L188" s="62"/>
    </row>
    <row r="189">
      <c r="D189" s="61"/>
      <c r="L189" s="62"/>
    </row>
    <row r="190">
      <c r="D190" s="61"/>
      <c r="L190" s="62"/>
    </row>
    <row r="191">
      <c r="D191" s="61"/>
      <c r="L191" s="62"/>
    </row>
    <row r="192">
      <c r="D192" s="61"/>
      <c r="L192" s="62"/>
    </row>
    <row r="193">
      <c r="D193" s="61"/>
      <c r="L193" s="62"/>
    </row>
    <row r="194">
      <c r="D194" s="61"/>
      <c r="L194" s="62"/>
    </row>
    <row r="195">
      <c r="D195" s="61"/>
      <c r="L195" s="62"/>
    </row>
    <row r="196">
      <c r="D196" s="61"/>
      <c r="L196" s="62"/>
    </row>
    <row r="197">
      <c r="D197" s="61"/>
      <c r="L197" s="62"/>
    </row>
    <row r="198">
      <c r="D198" s="61"/>
      <c r="L198" s="62"/>
    </row>
    <row r="199">
      <c r="D199" s="61"/>
      <c r="L199" s="62"/>
    </row>
    <row r="200">
      <c r="D200" s="61"/>
      <c r="L200" s="62"/>
    </row>
    <row r="201">
      <c r="D201" s="61"/>
      <c r="L201" s="62"/>
    </row>
    <row r="202">
      <c r="D202" s="61"/>
      <c r="L202" s="62"/>
    </row>
    <row r="203">
      <c r="D203" s="61"/>
      <c r="L203" s="62"/>
    </row>
    <row r="204">
      <c r="D204" s="61"/>
      <c r="L204" s="62"/>
    </row>
    <row r="205">
      <c r="D205" s="61"/>
      <c r="L205" s="62"/>
    </row>
    <row r="206">
      <c r="D206" s="61"/>
      <c r="L206" s="62"/>
    </row>
    <row r="207">
      <c r="D207" s="61"/>
      <c r="L207" s="62"/>
    </row>
    <row r="208">
      <c r="D208" s="61"/>
      <c r="L208" s="62"/>
    </row>
    <row r="209">
      <c r="D209" s="61"/>
      <c r="L209" s="62"/>
    </row>
    <row r="210">
      <c r="D210" s="61"/>
      <c r="L210" s="62"/>
    </row>
    <row r="211">
      <c r="D211" s="61"/>
      <c r="L211" s="62"/>
    </row>
    <row r="212">
      <c r="D212" s="61"/>
      <c r="L212" s="62"/>
    </row>
    <row r="213">
      <c r="D213" s="61"/>
      <c r="L213" s="62"/>
    </row>
    <row r="214">
      <c r="D214" s="61"/>
      <c r="L214" s="62"/>
    </row>
    <row r="215">
      <c r="D215" s="61"/>
      <c r="L215" s="62"/>
    </row>
    <row r="216">
      <c r="D216" s="61"/>
      <c r="L216" s="62"/>
    </row>
    <row r="217">
      <c r="D217" s="61"/>
      <c r="L217" s="62"/>
    </row>
    <row r="218">
      <c r="D218" s="61"/>
      <c r="L218" s="62"/>
    </row>
    <row r="219">
      <c r="D219" s="61"/>
      <c r="L219" s="62"/>
    </row>
    <row r="220">
      <c r="D220" s="61"/>
      <c r="L220" s="62"/>
    </row>
    <row r="221">
      <c r="D221" s="61"/>
      <c r="L221" s="62"/>
    </row>
    <row r="222">
      <c r="D222" s="61"/>
      <c r="L222" s="62"/>
    </row>
    <row r="223">
      <c r="D223" s="61"/>
      <c r="L223" s="62"/>
    </row>
    <row r="224">
      <c r="D224" s="61"/>
      <c r="L224" s="62"/>
    </row>
    <row r="225">
      <c r="D225" s="61"/>
      <c r="L225" s="62"/>
    </row>
    <row r="226">
      <c r="D226" s="61"/>
      <c r="L226" s="62"/>
    </row>
    <row r="227">
      <c r="D227" s="61"/>
      <c r="L227" s="62"/>
    </row>
    <row r="228">
      <c r="D228" s="61"/>
      <c r="L228" s="62"/>
    </row>
    <row r="229">
      <c r="D229" s="61"/>
      <c r="L229" s="62"/>
    </row>
    <row r="230">
      <c r="D230" s="61"/>
      <c r="L230" s="62"/>
    </row>
    <row r="231">
      <c r="D231" s="61"/>
      <c r="L231" s="62"/>
    </row>
    <row r="232">
      <c r="D232" s="61"/>
      <c r="L232" s="62"/>
    </row>
    <row r="233">
      <c r="D233" s="61"/>
      <c r="L233" s="62"/>
    </row>
    <row r="234">
      <c r="D234" s="61"/>
      <c r="L234" s="62"/>
    </row>
    <row r="235">
      <c r="D235" s="61"/>
      <c r="L235" s="62"/>
    </row>
    <row r="236">
      <c r="D236" s="61"/>
      <c r="L236" s="62"/>
    </row>
    <row r="237">
      <c r="D237" s="61"/>
      <c r="L237" s="62"/>
    </row>
    <row r="238">
      <c r="D238" s="61"/>
      <c r="L238" s="62"/>
    </row>
    <row r="239">
      <c r="D239" s="61"/>
      <c r="L239" s="62"/>
    </row>
    <row r="240">
      <c r="D240" s="61"/>
      <c r="L240" s="62"/>
    </row>
    <row r="241">
      <c r="D241" s="61"/>
      <c r="L241" s="62"/>
    </row>
    <row r="242">
      <c r="D242" s="61"/>
      <c r="L242" s="62"/>
    </row>
    <row r="243">
      <c r="D243" s="61"/>
      <c r="L243" s="62"/>
    </row>
    <row r="244">
      <c r="D244" s="61"/>
      <c r="L244" s="62"/>
    </row>
    <row r="245">
      <c r="D245" s="61"/>
      <c r="L245" s="62"/>
    </row>
    <row r="246">
      <c r="D246" s="61"/>
      <c r="L246" s="62"/>
    </row>
    <row r="247">
      <c r="D247" s="61"/>
      <c r="L247" s="62"/>
    </row>
    <row r="248">
      <c r="D248" s="61"/>
      <c r="L248" s="62"/>
    </row>
    <row r="249">
      <c r="D249" s="61"/>
      <c r="L249" s="62"/>
    </row>
    <row r="250">
      <c r="D250" s="61"/>
      <c r="L250" s="62"/>
    </row>
    <row r="251">
      <c r="D251" s="61"/>
      <c r="L251" s="62"/>
    </row>
    <row r="252">
      <c r="D252" s="61"/>
      <c r="L252" s="62"/>
    </row>
    <row r="253">
      <c r="D253" s="61"/>
      <c r="L253" s="62"/>
    </row>
    <row r="254">
      <c r="D254" s="61"/>
      <c r="L254" s="62"/>
    </row>
    <row r="255">
      <c r="D255" s="61"/>
      <c r="L255" s="62"/>
    </row>
    <row r="256">
      <c r="D256" s="61"/>
      <c r="L256" s="62"/>
    </row>
    <row r="257">
      <c r="D257" s="61"/>
      <c r="L257" s="62"/>
    </row>
    <row r="258">
      <c r="D258" s="61"/>
      <c r="L258" s="62"/>
    </row>
    <row r="259">
      <c r="D259" s="61"/>
      <c r="L259" s="62"/>
    </row>
    <row r="260">
      <c r="D260" s="61"/>
      <c r="L260" s="62"/>
    </row>
    <row r="261">
      <c r="D261" s="61"/>
      <c r="L261" s="62"/>
    </row>
    <row r="262">
      <c r="D262" s="61"/>
      <c r="L262" s="62"/>
    </row>
    <row r="263">
      <c r="D263" s="61"/>
      <c r="L263" s="62"/>
    </row>
    <row r="264">
      <c r="D264" s="61"/>
      <c r="L264" s="62"/>
    </row>
    <row r="265">
      <c r="D265" s="61"/>
      <c r="L265" s="62"/>
    </row>
    <row r="266">
      <c r="D266" s="61"/>
      <c r="L266" s="62"/>
    </row>
    <row r="267">
      <c r="D267" s="61"/>
      <c r="L267" s="62"/>
    </row>
    <row r="268">
      <c r="D268" s="61"/>
      <c r="L268" s="62"/>
    </row>
    <row r="269">
      <c r="D269" s="61"/>
      <c r="L269" s="62"/>
    </row>
    <row r="270">
      <c r="D270" s="61"/>
      <c r="L270" s="62"/>
    </row>
    <row r="271">
      <c r="D271" s="61"/>
      <c r="L271" s="62"/>
    </row>
    <row r="272">
      <c r="D272" s="61"/>
      <c r="L272" s="62"/>
    </row>
    <row r="273">
      <c r="D273" s="61"/>
      <c r="L273" s="62"/>
    </row>
    <row r="274">
      <c r="D274" s="61"/>
      <c r="L274" s="62"/>
    </row>
    <row r="275">
      <c r="D275" s="61"/>
      <c r="L275" s="62"/>
    </row>
    <row r="276">
      <c r="D276" s="61"/>
      <c r="L276" s="62"/>
    </row>
    <row r="277">
      <c r="D277" s="61"/>
      <c r="L277" s="62"/>
    </row>
    <row r="278">
      <c r="D278" s="61"/>
      <c r="L278" s="62"/>
    </row>
    <row r="279">
      <c r="D279" s="61"/>
      <c r="L279" s="62"/>
    </row>
    <row r="280">
      <c r="D280" s="61"/>
      <c r="L280" s="62"/>
    </row>
    <row r="281">
      <c r="D281" s="61"/>
      <c r="L281" s="62"/>
    </row>
    <row r="282">
      <c r="D282" s="61"/>
      <c r="L282" s="62"/>
    </row>
    <row r="283">
      <c r="D283" s="61"/>
      <c r="L283" s="62"/>
    </row>
    <row r="284">
      <c r="D284" s="61"/>
      <c r="L284" s="62"/>
    </row>
    <row r="285">
      <c r="D285" s="61"/>
      <c r="L285" s="62"/>
    </row>
    <row r="286">
      <c r="D286" s="61"/>
      <c r="L286" s="62"/>
    </row>
    <row r="287">
      <c r="D287" s="61"/>
      <c r="L287" s="62"/>
    </row>
    <row r="288">
      <c r="D288" s="61"/>
      <c r="L288" s="62"/>
    </row>
    <row r="289">
      <c r="D289" s="61"/>
      <c r="L289" s="62"/>
    </row>
    <row r="290">
      <c r="D290" s="61"/>
      <c r="L290" s="62"/>
    </row>
    <row r="291">
      <c r="D291" s="61"/>
      <c r="L291" s="62"/>
    </row>
    <row r="292">
      <c r="D292" s="61"/>
      <c r="L292" s="62"/>
    </row>
    <row r="293">
      <c r="D293" s="61"/>
      <c r="L293" s="62"/>
    </row>
    <row r="294">
      <c r="D294" s="61"/>
      <c r="L294" s="62"/>
    </row>
    <row r="295">
      <c r="D295" s="61"/>
      <c r="L295" s="62"/>
    </row>
    <row r="296">
      <c r="D296" s="61"/>
      <c r="L296" s="62"/>
    </row>
    <row r="297">
      <c r="D297" s="61"/>
      <c r="L297" s="62"/>
    </row>
    <row r="298">
      <c r="D298" s="61"/>
      <c r="L298" s="62"/>
    </row>
    <row r="299">
      <c r="D299" s="61"/>
      <c r="L299" s="62"/>
    </row>
    <row r="300">
      <c r="D300" s="61"/>
      <c r="L300" s="62"/>
    </row>
    <row r="301">
      <c r="D301" s="61"/>
      <c r="L301" s="62"/>
    </row>
    <row r="302">
      <c r="D302" s="61"/>
      <c r="L302" s="62"/>
    </row>
    <row r="303">
      <c r="D303" s="61"/>
      <c r="L303" s="62"/>
    </row>
    <row r="304">
      <c r="D304" s="61"/>
      <c r="L304" s="62"/>
    </row>
    <row r="305">
      <c r="D305" s="61"/>
      <c r="L305" s="62"/>
    </row>
    <row r="306">
      <c r="D306" s="61"/>
      <c r="L306" s="62"/>
    </row>
    <row r="307">
      <c r="D307" s="61"/>
      <c r="L307" s="62"/>
    </row>
    <row r="308">
      <c r="D308" s="61"/>
      <c r="L308" s="62"/>
    </row>
    <row r="309">
      <c r="D309" s="61"/>
      <c r="L309" s="62"/>
    </row>
    <row r="310">
      <c r="D310" s="61"/>
      <c r="L310" s="62"/>
    </row>
    <row r="311">
      <c r="D311" s="61"/>
      <c r="L311" s="62"/>
    </row>
    <row r="312">
      <c r="D312" s="61"/>
      <c r="L312" s="62"/>
    </row>
    <row r="313">
      <c r="D313" s="61"/>
      <c r="L313" s="62"/>
    </row>
    <row r="314">
      <c r="D314" s="61"/>
      <c r="L314" s="62"/>
    </row>
    <row r="315">
      <c r="D315" s="61"/>
      <c r="L315" s="62"/>
    </row>
    <row r="316">
      <c r="D316" s="61"/>
      <c r="L316" s="62"/>
    </row>
    <row r="317">
      <c r="D317" s="61"/>
      <c r="L317" s="62"/>
    </row>
    <row r="318">
      <c r="D318" s="61"/>
      <c r="L318" s="62"/>
    </row>
    <row r="319">
      <c r="D319" s="61"/>
      <c r="L319" s="62"/>
    </row>
    <row r="320">
      <c r="D320" s="61"/>
      <c r="L320" s="62"/>
    </row>
    <row r="321">
      <c r="D321" s="61"/>
      <c r="L321" s="62"/>
    </row>
    <row r="322">
      <c r="D322" s="61"/>
      <c r="L322" s="62"/>
    </row>
    <row r="323">
      <c r="D323" s="61"/>
      <c r="L323" s="62"/>
    </row>
    <row r="324">
      <c r="D324" s="61"/>
      <c r="L324" s="62"/>
    </row>
    <row r="325">
      <c r="D325" s="61"/>
      <c r="L325" s="62"/>
    </row>
    <row r="326">
      <c r="D326" s="61"/>
      <c r="L326" s="62"/>
    </row>
    <row r="327">
      <c r="D327" s="61"/>
      <c r="L327" s="62"/>
    </row>
    <row r="328">
      <c r="D328" s="61"/>
      <c r="L328" s="62"/>
    </row>
    <row r="329">
      <c r="D329" s="61"/>
      <c r="L329" s="62"/>
    </row>
    <row r="330">
      <c r="D330" s="61"/>
      <c r="L330" s="62"/>
    </row>
    <row r="331">
      <c r="D331" s="61"/>
      <c r="L331" s="62"/>
    </row>
    <row r="332">
      <c r="D332" s="61"/>
      <c r="L332" s="62"/>
    </row>
    <row r="333">
      <c r="D333" s="61"/>
      <c r="L333" s="62"/>
    </row>
    <row r="334">
      <c r="D334" s="61"/>
      <c r="L334" s="62"/>
    </row>
    <row r="335">
      <c r="D335" s="61"/>
      <c r="L335" s="62"/>
    </row>
    <row r="336">
      <c r="D336" s="61"/>
      <c r="L336" s="62"/>
    </row>
    <row r="337">
      <c r="D337" s="61"/>
      <c r="L337" s="62"/>
    </row>
    <row r="338">
      <c r="D338" s="61"/>
      <c r="L338" s="62"/>
    </row>
    <row r="339">
      <c r="D339" s="61"/>
      <c r="L339" s="62"/>
    </row>
    <row r="340">
      <c r="D340" s="61"/>
      <c r="L340" s="62"/>
    </row>
    <row r="341">
      <c r="D341" s="61"/>
      <c r="L341" s="62"/>
    </row>
    <row r="342">
      <c r="D342" s="61"/>
      <c r="L342" s="62"/>
    </row>
    <row r="343">
      <c r="D343" s="61"/>
      <c r="L343" s="62"/>
    </row>
    <row r="344">
      <c r="D344" s="61"/>
      <c r="L344" s="62"/>
    </row>
    <row r="345">
      <c r="D345" s="61"/>
      <c r="L345" s="62"/>
    </row>
    <row r="346">
      <c r="D346" s="61"/>
      <c r="L346" s="62"/>
    </row>
    <row r="347">
      <c r="D347" s="61"/>
      <c r="L347" s="62"/>
    </row>
    <row r="348">
      <c r="D348" s="61"/>
      <c r="L348" s="62"/>
    </row>
    <row r="349">
      <c r="D349" s="61"/>
      <c r="L349" s="62"/>
    </row>
    <row r="350">
      <c r="D350" s="61"/>
      <c r="L350" s="62"/>
    </row>
    <row r="351">
      <c r="D351" s="61"/>
      <c r="L351" s="62"/>
    </row>
    <row r="352">
      <c r="D352" s="61"/>
      <c r="L352" s="62"/>
    </row>
    <row r="353">
      <c r="D353" s="61"/>
      <c r="L353" s="62"/>
    </row>
    <row r="354">
      <c r="D354" s="61"/>
      <c r="L354" s="62"/>
    </row>
    <row r="355">
      <c r="D355" s="61"/>
      <c r="L355" s="62"/>
    </row>
    <row r="356">
      <c r="D356" s="61"/>
      <c r="L356" s="62"/>
    </row>
    <row r="357">
      <c r="D357" s="61"/>
      <c r="L357" s="62"/>
    </row>
    <row r="358">
      <c r="D358" s="61"/>
      <c r="L358" s="62"/>
    </row>
    <row r="359">
      <c r="D359" s="61"/>
      <c r="L359" s="62"/>
    </row>
    <row r="360">
      <c r="D360" s="61"/>
      <c r="L360" s="62"/>
    </row>
    <row r="361">
      <c r="D361" s="61"/>
      <c r="L361" s="62"/>
    </row>
    <row r="362">
      <c r="D362" s="61"/>
      <c r="L362" s="62"/>
    </row>
    <row r="363">
      <c r="D363" s="61"/>
      <c r="L363" s="62"/>
    </row>
    <row r="364">
      <c r="D364" s="61"/>
      <c r="L364" s="62"/>
    </row>
    <row r="365">
      <c r="D365" s="61"/>
      <c r="L365" s="62"/>
    </row>
    <row r="366">
      <c r="D366" s="61"/>
      <c r="L366" s="62"/>
    </row>
    <row r="367">
      <c r="D367" s="61"/>
      <c r="L367" s="62"/>
    </row>
    <row r="368">
      <c r="D368" s="61"/>
      <c r="L368" s="62"/>
    </row>
    <row r="369">
      <c r="D369" s="61"/>
      <c r="L369" s="62"/>
    </row>
    <row r="370">
      <c r="D370" s="61"/>
      <c r="L370" s="62"/>
    </row>
    <row r="371">
      <c r="D371" s="61"/>
      <c r="L371" s="62"/>
    </row>
    <row r="372">
      <c r="D372" s="61"/>
      <c r="L372" s="62"/>
    </row>
    <row r="373">
      <c r="D373" s="61"/>
      <c r="L373" s="62"/>
    </row>
    <row r="374">
      <c r="D374" s="61"/>
      <c r="L374" s="62"/>
    </row>
    <row r="375">
      <c r="D375" s="61"/>
      <c r="L375" s="62"/>
    </row>
    <row r="376">
      <c r="D376" s="61"/>
      <c r="L376" s="62"/>
    </row>
    <row r="377">
      <c r="D377" s="61"/>
      <c r="L377" s="62"/>
    </row>
    <row r="378">
      <c r="D378" s="61"/>
      <c r="L378" s="62"/>
    </row>
    <row r="379">
      <c r="D379" s="61"/>
      <c r="L379" s="62"/>
    </row>
    <row r="380">
      <c r="D380" s="61"/>
      <c r="L380" s="62"/>
    </row>
    <row r="381">
      <c r="D381" s="61"/>
      <c r="L381" s="62"/>
    </row>
    <row r="382">
      <c r="D382" s="61"/>
      <c r="L382" s="62"/>
    </row>
    <row r="383">
      <c r="D383" s="61"/>
      <c r="L383" s="62"/>
    </row>
    <row r="384">
      <c r="D384" s="61"/>
      <c r="L384" s="62"/>
    </row>
    <row r="385">
      <c r="D385" s="61"/>
      <c r="L385" s="62"/>
    </row>
    <row r="386">
      <c r="D386" s="61"/>
      <c r="L386" s="62"/>
    </row>
    <row r="387">
      <c r="D387" s="61"/>
      <c r="L387" s="62"/>
    </row>
    <row r="388">
      <c r="D388" s="61"/>
      <c r="L388" s="62"/>
    </row>
    <row r="389">
      <c r="D389" s="61"/>
      <c r="L389" s="62"/>
    </row>
    <row r="390">
      <c r="D390" s="61"/>
      <c r="L390" s="62"/>
    </row>
    <row r="391">
      <c r="D391" s="61"/>
      <c r="L391" s="62"/>
    </row>
    <row r="392">
      <c r="D392" s="61"/>
      <c r="L392" s="62"/>
    </row>
    <row r="393">
      <c r="D393" s="61"/>
      <c r="L393" s="62"/>
    </row>
    <row r="394">
      <c r="D394" s="61"/>
      <c r="L394" s="62"/>
    </row>
    <row r="395">
      <c r="D395" s="61"/>
      <c r="L395" s="62"/>
    </row>
    <row r="396">
      <c r="D396" s="61"/>
      <c r="L396" s="62"/>
    </row>
    <row r="397">
      <c r="D397" s="61"/>
      <c r="L397" s="62"/>
    </row>
    <row r="398">
      <c r="D398" s="61"/>
      <c r="L398" s="62"/>
    </row>
    <row r="399">
      <c r="D399" s="61"/>
      <c r="L399" s="62"/>
    </row>
    <row r="400">
      <c r="D400" s="61"/>
      <c r="L400" s="62"/>
    </row>
    <row r="401">
      <c r="D401" s="61"/>
      <c r="L401" s="62"/>
    </row>
    <row r="402">
      <c r="D402" s="61"/>
      <c r="L402" s="62"/>
    </row>
    <row r="403">
      <c r="D403" s="61"/>
      <c r="L403" s="62"/>
    </row>
    <row r="404">
      <c r="D404" s="61"/>
      <c r="L404" s="62"/>
    </row>
    <row r="405">
      <c r="D405" s="61"/>
      <c r="L405" s="62"/>
    </row>
    <row r="406">
      <c r="D406" s="61"/>
      <c r="L406" s="62"/>
    </row>
    <row r="407">
      <c r="D407" s="61"/>
      <c r="L407" s="62"/>
    </row>
    <row r="408">
      <c r="D408" s="61"/>
      <c r="L408" s="62"/>
    </row>
    <row r="409">
      <c r="D409" s="61"/>
      <c r="L409" s="62"/>
    </row>
    <row r="410">
      <c r="D410" s="61"/>
      <c r="L410" s="62"/>
    </row>
    <row r="411">
      <c r="D411" s="61"/>
      <c r="L411" s="62"/>
    </row>
    <row r="412">
      <c r="D412" s="61"/>
      <c r="L412" s="62"/>
    </row>
    <row r="413">
      <c r="D413" s="61"/>
      <c r="L413" s="62"/>
    </row>
    <row r="414">
      <c r="D414" s="61"/>
      <c r="L414" s="62"/>
    </row>
    <row r="415">
      <c r="D415" s="61"/>
      <c r="L415" s="62"/>
    </row>
    <row r="416">
      <c r="D416" s="61"/>
      <c r="L416" s="62"/>
    </row>
    <row r="417">
      <c r="D417" s="61"/>
      <c r="L417" s="62"/>
    </row>
    <row r="418">
      <c r="D418" s="61"/>
      <c r="L418" s="62"/>
    </row>
    <row r="419">
      <c r="D419" s="61"/>
      <c r="L419" s="62"/>
    </row>
    <row r="420">
      <c r="D420" s="61"/>
      <c r="L420" s="62"/>
    </row>
    <row r="421">
      <c r="D421" s="61"/>
      <c r="L421" s="62"/>
    </row>
    <row r="422">
      <c r="D422" s="61"/>
      <c r="L422" s="62"/>
    </row>
    <row r="423">
      <c r="D423" s="61"/>
      <c r="L423" s="62"/>
    </row>
    <row r="424">
      <c r="D424" s="61"/>
      <c r="L424" s="62"/>
    </row>
    <row r="425">
      <c r="D425" s="61"/>
      <c r="L425" s="62"/>
    </row>
    <row r="426">
      <c r="D426" s="61"/>
      <c r="L426" s="62"/>
    </row>
    <row r="427">
      <c r="D427" s="61"/>
      <c r="L427" s="62"/>
    </row>
    <row r="428">
      <c r="D428" s="61"/>
      <c r="L428" s="62"/>
    </row>
    <row r="429">
      <c r="D429" s="61"/>
      <c r="L429" s="62"/>
    </row>
    <row r="430">
      <c r="D430" s="61"/>
      <c r="L430" s="62"/>
    </row>
    <row r="431">
      <c r="D431" s="61"/>
      <c r="L431" s="62"/>
    </row>
    <row r="432">
      <c r="D432" s="61"/>
      <c r="L432" s="62"/>
    </row>
    <row r="433">
      <c r="D433" s="61"/>
      <c r="L433" s="62"/>
    </row>
    <row r="434">
      <c r="D434" s="61"/>
      <c r="L434" s="62"/>
    </row>
    <row r="435">
      <c r="D435" s="61"/>
      <c r="L435" s="62"/>
    </row>
    <row r="436">
      <c r="D436" s="61"/>
      <c r="L436" s="62"/>
    </row>
    <row r="437">
      <c r="D437" s="61"/>
      <c r="L437" s="62"/>
    </row>
    <row r="438">
      <c r="D438" s="61"/>
      <c r="L438" s="62"/>
    </row>
    <row r="439">
      <c r="D439" s="61"/>
      <c r="L439" s="62"/>
    </row>
    <row r="440">
      <c r="D440" s="61"/>
      <c r="L440" s="62"/>
    </row>
    <row r="441">
      <c r="D441" s="61"/>
      <c r="L441" s="62"/>
    </row>
    <row r="442">
      <c r="D442" s="61"/>
      <c r="L442" s="62"/>
    </row>
    <row r="443">
      <c r="D443" s="61"/>
      <c r="L443" s="62"/>
    </row>
    <row r="444">
      <c r="D444" s="61"/>
      <c r="L444" s="62"/>
    </row>
    <row r="445">
      <c r="D445" s="61"/>
      <c r="L445" s="62"/>
    </row>
    <row r="446">
      <c r="D446" s="61"/>
      <c r="L446" s="62"/>
    </row>
    <row r="447">
      <c r="D447" s="61"/>
      <c r="L447" s="62"/>
    </row>
    <row r="448">
      <c r="D448" s="61"/>
      <c r="L448" s="62"/>
    </row>
    <row r="449">
      <c r="D449" s="61"/>
      <c r="L449" s="62"/>
    </row>
    <row r="450">
      <c r="D450" s="61"/>
      <c r="L450" s="62"/>
    </row>
    <row r="451">
      <c r="D451" s="61"/>
      <c r="L451" s="62"/>
    </row>
    <row r="452">
      <c r="D452" s="61"/>
      <c r="L452" s="62"/>
    </row>
    <row r="453">
      <c r="D453" s="61"/>
      <c r="L453" s="62"/>
    </row>
    <row r="454">
      <c r="D454" s="61"/>
      <c r="L454" s="62"/>
    </row>
    <row r="455">
      <c r="D455" s="61"/>
      <c r="L455" s="62"/>
    </row>
    <row r="456">
      <c r="D456" s="61"/>
      <c r="L456" s="62"/>
    </row>
    <row r="457">
      <c r="D457" s="61"/>
      <c r="L457" s="62"/>
    </row>
    <row r="458">
      <c r="D458" s="61"/>
      <c r="L458" s="62"/>
    </row>
    <row r="459">
      <c r="D459" s="61"/>
      <c r="L459" s="62"/>
    </row>
    <row r="460">
      <c r="D460" s="61"/>
      <c r="L460" s="62"/>
    </row>
    <row r="461">
      <c r="D461" s="61"/>
      <c r="L461" s="62"/>
    </row>
    <row r="462">
      <c r="D462" s="61"/>
      <c r="L462" s="62"/>
    </row>
    <row r="463">
      <c r="D463" s="61"/>
      <c r="L463" s="62"/>
    </row>
    <row r="464">
      <c r="D464" s="61"/>
      <c r="L464" s="62"/>
    </row>
    <row r="465">
      <c r="D465" s="61"/>
      <c r="L465" s="62"/>
    </row>
    <row r="466">
      <c r="D466" s="61"/>
      <c r="L466" s="62"/>
    </row>
    <row r="467">
      <c r="D467" s="61"/>
      <c r="L467" s="62"/>
    </row>
    <row r="468">
      <c r="D468" s="61"/>
      <c r="L468" s="62"/>
    </row>
    <row r="469">
      <c r="D469" s="61"/>
      <c r="L469" s="62"/>
    </row>
    <row r="470">
      <c r="D470" s="61"/>
      <c r="L470" s="62"/>
    </row>
    <row r="471">
      <c r="D471" s="61"/>
      <c r="L471" s="62"/>
    </row>
    <row r="472">
      <c r="D472" s="61"/>
      <c r="L472" s="62"/>
    </row>
    <row r="473">
      <c r="D473" s="61"/>
      <c r="L473" s="62"/>
    </row>
    <row r="474">
      <c r="D474" s="61"/>
      <c r="L474" s="62"/>
    </row>
    <row r="475">
      <c r="D475" s="61"/>
      <c r="L475" s="62"/>
    </row>
    <row r="476">
      <c r="D476" s="61"/>
      <c r="L476" s="62"/>
    </row>
    <row r="477">
      <c r="D477" s="61"/>
      <c r="L477" s="62"/>
    </row>
    <row r="478">
      <c r="D478" s="61"/>
      <c r="L478" s="62"/>
    </row>
    <row r="479">
      <c r="D479" s="61"/>
      <c r="L479" s="62"/>
    </row>
    <row r="480">
      <c r="D480" s="61"/>
      <c r="L480" s="62"/>
    </row>
    <row r="481">
      <c r="D481" s="61"/>
      <c r="L481" s="62"/>
    </row>
    <row r="482">
      <c r="D482" s="61"/>
      <c r="L482" s="62"/>
    </row>
    <row r="483">
      <c r="D483" s="61"/>
      <c r="L483" s="62"/>
    </row>
    <row r="484">
      <c r="D484" s="61"/>
      <c r="L484" s="62"/>
    </row>
    <row r="485">
      <c r="D485" s="61"/>
      <c r="L485" s="62"/>
    </row>
    <row r="486">
      <c r="D486" s="61"/>
      <c r="L486" s="62"/>
    </row>
    <row r="487">
      <c r="D487" s="61"/>
      <c r="L487" s="62"/>
    </row>
    <row r="488">
      <c r="D488" s="61"/>
      <c r="L488" s="62"/>
    </row>
    <row r="489">
      <c r="D489" s="61"/>
      <c r="L489" s="62"/>
    </row>
    <row r="490">
      <c r="D490" s="61"/>
      <c r="L490" s="62"/>
    </row>
    <row r="491">
      <c r="D491" s="61"/>
      <c r="L491" s="62"/>
    </row>
    <row r="492">
      <c r="D492" s="61"/>
      <c r="L492" s="62"/>
    </row>
    <row r="493">
      <c r="D493" s="61"/>
      <c r="L493" s="62"/>
    </row>
    <row r="494">
      <c r="D494" s="61"/>
      <c r="L494" s="62"/>
    </row>
    <row r="495">
      <c r="D495" s="61"/>
      <c r="L495" s="62"/>
    </row>
    <row r="496">
      <c r="D496" s="61"/>
      <c r="L496" s="62"/>
    </row>
    <row r="497">
      <c r="D497" s="61"/>
      <c r="L497" s="62"/>
    </row>
    <row r="498">
      <c r="D498" s="61"/>
      <c r="L498" s="62"/>
    </row>
    <row r="499">
      <c r="D499" s="61"/>
      <c r="L499" s="62"/>
    </row>
    <row r="500">
      <c r="D500" s="61"/>
      <c r="L500" s="62"/>
    </row>
    <row r="501">
      <c r="D501" s="61"/>
      <c r="L501" s="62"/>
    </row>
    <row r="502">
      <c r="D502" s="61"/>
      <c r="L502" s="62"/>
    </row>
    <row r="503">
      <c r="D503" s="61"/>
      <c r="L503" s="62"/>
    </row>
    <row r="504">
      <c r="D504" s="61"/>
      <c r="L504" s="62"/>
    </row>
    <row r="505">
      <c r="D505" s="61"/>
      <c r="L505" s="62"/>
    </row>
    <row r="506">
      <c r="D506" s="61"/>
      <c r="L506" s="62"/>
    </row>
    <row r="507">
      <c r="D507" s="61"/>
      <c r="L507" s="62"/>
    </row>
    <row r="508">
      <c r="D508" s="61"/>
      <c r="L508" s="62"/>
    </row>
    <row r="509">
      <c r="D509" s="61"/>
      <c r="L509" s="62"/>
    </row>
    <row r="510">
      <c r="D510" s="61"/>
      <c r="L510" s="62"/>
    </row>
    <row r="511">
      <c r="D511" s="61"/>
      <c r="L511" s="62"/>
    </row>
    <row r="512">
      <c r="D512" s="61"/>
      <c r="L512" s="62"/>
    </row>
    <row r="513">
      <c r="D513" s="61"/>
      <c r="L513" s="62"/>
    </row>
    <row r="514">
      <c r="D514" s="61"/>
      <c r="L514" s="62"/>
    </row>
    <row r="515">
      <c r="D515" s="61"/>
      <c r="L515" s="62"/>
    </row>
    <row r="516">
      <c r="D516" s="61"/>
      <c r="L516" s="62"/>
    </row>
    <row r="517">
      <c r="D517" s="61"/>
      <c r="L517" s="62"/>
    </row>
    <row r="518">
      <c r="D518" s="61"/>
      <c r="L518" s="62"/>
    </row>
    <row r="519">
      <c r="D519" s="61"/>
      <c r="L519" s="62"/>
    </row>
    <row r="520">
      <c r="D520" s="61"/>
      <c r="L520" s="62"/>
    </row>
    <row r="521">
      <c r="D521" s="61"/>
      <c r="L521" s="62"/>
    </row>
    <row r="522">
      <c r="D522" s="61"/>
      <c r="L522" s="62"/>
    </row>
    <row r="523">
      <c r="D523" s="61"/>
      <c r="L523" s="62"/>
    </row>
    <row r="524">
      <c r="D524" s="61"/>
      <c r="L524" s="62"/>
    </row>
    <row r="525">
      <c r="D525" s="61"/>
      <c r="L525" s="62"/>
    </row>
    <row r="526">
      <c r="D526" s="61"/>
      <c r="L526" s="62"/>
    </row>
    <row r="527">
      <c r="D527" s="61"/>
      <c r="L527" s="62"/>
    </row>
    <row r="528">
      <c r="D528" s="61"/>
      <c r="L528" s="62"/>
    </row>
    <row r="529">
      <c r="D529" s="61"/>
      <c r="L529" s="62"/>
    </row>
    <row r="530">
      <c r="D530" s="61"/>
      <c r="L530" s="62"/>
    </row>
    <row r="531">
      <c r="D531" s="61"/>
      <c r="L531" s="62"/>
    </row>
    <row r="532">
      <c r="D532" s="61"/>
      <c r="L532" s="62"/>
    </row>
    <row r="533">
      <c r="D533" s="61"/>
      <c r="L533" s="62"/>
    </row>
    <row r="534">
      <c r="D534" s="61"/>
      <c r="L534" s="62"/>
    </row>
    <row r="535">
      <c r="D535" s="61"/>
      <c r="L535" s="62"/>
    </row>
    <row r="536">
      <c r="D536" s="61"/>
      <c r="L536" s="62"/>
    </row>
    <row r="537">
      <c r="D537" s="61"/>
      <c r="L537" s="62"/>
    </row>
    <row r="538">
      <c r="D538" s="61"/>
      <c r="L538" s="62"/>
    </row>
    <row r="539">
      <c r="D539" s="61"/>
      <c r="L539" s="62"/>
    </row>
    <row r="540">
      <c r="D540" s="61"/>
      <c r="L540" s="62"/>
    </row>
    <row r="541">
      <c r="D541" s="61"/>
      <c r="L541" s="62"/>
    </row>
    <row r="542">
      <c r="D542" s="61"/>
      <c r="L542" s="62"/>
    </row>
    <row r="543">
      <c r="D543" s="61"/>
      <c r="L543" s="62"/>
    </row>
    <row r="544">
      <c r="D544" s="61"/>
      <c r="L544" s="62"/>
    </row>
    <row r="545">
      <c r="D545" s="61"/>
      <c r="L545" s="62"/>
    </row>
    <row r="546">
      <c r="D546" s="61"/>
      <c r="L546" s="62"/>
    </row>
    <row r="547">
      <c r="D547" s="61"/>
      <c r="L547" s="62"/>
    </row>
    <row r="548">
      <c r="D548" s="61"/>
      <c r="L548" s="62"/>
    </row>
    <row r="549">
      <c r="D549" s="61"/>
      <c r="L549" s="62"/>
    </row>
    <row r="550">
      <c r="D550" s="61"/>
      <c r="L550" s="62"/>
    </row>
    <row r="551">
      <c r="D551" s="61"/>
      <c r="L551" s="62"/>
    </row>
    <row r="552">
      <c r="D552" s="61"/>
      <c r="L552" s="62"/>
    </row>
    <row r="553">
      <c r="D553" s="61"/>
      <c r="L553" s="62"/>
    </row>
    <row r="554">
      <c r="D554" s="61"/>
      <c r="L554" s="62"/>
    </row>
    <row r="555">
      <c r="D555" s="61"/>
      <c r="L555" s="62"/>
    </row>
    <row r="556">
      <c r="D556" s="61"/>
      <c r="L556" s="62"/>
    </row>
    <row r="557">
      <c r="D557" s="61"/>
      <c r="L557" s="62"/>
    </row>
    <row r="558">
      <c r="D558" s="61"/>
      <c r="L558" s="62"/>
    </row>
    <row r="559">
      <c r="D559" s="61"/>
      <c r="L559" s="62"/>
    </row>
    <row r="560">
      <c r="D560" s="61"/>
      <c r="L560" s="62"/>
    </row>
    <row r="561">
      <c r="D561" s="61"/>
      <c r="L561" s="62"/>
    </row>
    <row r="562">
      <c r="D562" s="61"/>
      <c r="L562" s="62"/>
    </row>
    <row r="563">
      <c r="D563" s="61"/>
      <c r="L563" s="62"/>
    </row>
    <row r="564">
      <c r="D564" s="61"/>
      <c r="L564" s="62"/>
    </row>
    <row r="565">
      <c r="D565" s="61"/>
      <c r="L565" s="62"/>
    </row>
    <row r="566">
      <c r="D566" s="61"/>
      <c r="L566" s="62"/>
    </row>
    <row r="567">
      <c r="D567" s="61"/>
      <c r="L567" s="62"/>
    </row>
    <row r="568">
      <c r="D568" s="61"/>
      <c r="L568" s="62"/>
    </row>
    <row r="569">
      <c r="D569" s="61"/>
      <c r="L569" s="62"/>
    </row>
    <row r="570">
      <c r="D570" s="61"/>
      <c r="L570" s="62"/>
    </row>
    <row r="571">
      <c r="D571" s="61"/>
      <c r="L571" s="62"/>
    </row>
    <row r="572">
      <c r="D572" s="61"/>
      <c r="L572" s="62"/>
    </row>
    <row r="573">
      <c r="D573" s="61"/>
      <c r="L573" s="62"/>
    </row>
    <row r="574">
      <c r="D574" s="61"/>
      <c r="L574" s="62"/>
    </row>
    <row r="575">
      <c r="D575" s="61"/>
      <c r="L575" s="62"/>
    </row>
    <row r="576">
      <c r="D576" s="61"/>
      <c r="L576" s="62"/>
    </row>
    <row r="577">
      <c r="D577" s="61"/>
      <c r="L577" s="62"/>
    </row>
    <row r="578">
      <c r="D578" s="61"/>
      <c r="L578" s="62"/>
    </row>
    <row r="579">
      <c r="D579" s="61"/>
      <c r="L579" s="62"/>
    </row>
    <row r="580">
      <c r="D580" s="61"/>
      <c r="L580" s="62"/>
    </row>
    <row r="581">
      <c r="D581" s="61"/>
      <c r="L581" s="62"/>
    </row>
    <row r="582">
      <c r="D582" s="61"/>
      <c r="L582" s="62"/>
    </row>
    <row r="583">
      <c r="D583" s="61"/>
      <c r="L583" s="62"/>
    </row>
    <row r="584">
      <c r="D584" s="61"/>
      <c r="L584" s="62"/>
    </row>
    <row r="585">
      <c r="D585" s="61"/>
      <c r="L585" s="62"/>
    </row>
    <row r="586">
      <c r="D586" s="61"/>
      <c r="L586" s="62"/>
    </row>
    <row r="587">
      <c r="D587" s="61"/>
      <c r="L587" s="62"/>
    </row>
    <row r="588">
      <c r="D588" s="61"/>
      <c r="L588" s="62"/>
    </row>
    <row r="589">
      <c r="D589" s="61"/>
      <c r="L589" s="62"/>
    </row>
    <row r="590">
      <c r="D590" s="61"/>
      <c r="L590" s="62"/>
    </row>
    <row r="591">
      <c r="D591" s="61"/>
      <c r="L591" s="62"/>
    </row>
    <row r="592">
      <c r="D592" s="61"/>
      <c r="L592" s="62"/>
    </row>
    <row r="593">
      <c r="D593" s="61"/>
      <c r="L593" s="62"/>
    </row>
    <row r="594">
      <c r="D594" s="61"/>
      <c r="L594" s="62"/>
    </row>
    <row r="595">
      <c r="D595" s="61"/>
      <c r="L595" s="62"/>
    </row>
    <row r="596">
      <c r="D596" s="61"/>
      <c r="L596" s="62"/>
    </row>
    <row r="597">
      <c r="D597" s="61"/>
      <c r="L597" s="62"/>
    </row>
    <row r="598">
      <c r="D598" s="61"/>
      <c r="L598" s="62"/>
    </row>
    <row r="599">
      <c r="D599" s="61"/>
      <c r="L599" s="62"/>
    </row>
    <row r="600">
      <c r="D600" s="61"/>
      <c r="L600" s="62"/>
    </row>
    <row r="601">
      <c r="D601" s="61"/>
      <c r="L601" s="62"/>
    </row>
    <row r="602">
      <c r="D602" s="61"/>
      <c r="L602" s="62"/>
    </row>
    <row r="603">
      <c r="D603" s="61"/>
      <c r="L603" s="62"/>
    </row>
    <row r="604">
      <c r="D604" s="61"/>
      <c r="L604" s="62"/>
    </row>
    <row r="605">
      <c r="D605" s="61"/>
      <c r="L605" s="62"/>
    </row>
    <row r="606">
      <c r="D606" s="61"/>
      <c r="L606" s="62"/>
    </row>
    <row r="607">
      <c r="D607" s="61"/>
      <c r="L607" s="62"/>
    </row>
    <row r="608">
      <c r="D608" s="61"/>
      <c r="L608" s="62"/>
    </row>
    <row r="609">
      <c r="D609" s="61"/>
      <c r="L609" s="62"/>
    </row>
    <row r="610">
      <c r="D610" s="61"/>
      <c r="L610" s="62"/>
    </row>
    <row r="611">
      <c r="D611" s="61"/>
      <c r="L611" s="62"/>
    </row>
    <row r="612">
      <c r="D612" s="61"/>
      <c r="L612" s="62"/>
    </row>
    <row r="613">
      <c r="D613" s="61"/>
      <c r="L613" s="62"/>
    </row>
    <row r="614">
      <c r="D614" s="61"/>
      <c r="L614" s="62"/>
    </row>
    <row r="615">
      <c r="D615" s="61"/>
      <c r="L615" s="62"/>
    </row>
    <row r="616">
      <c r="D616" s="61"/>
      <c r="L616" s="62"/>
    </row>
    <row r="617">
      <c r="D617" s="61"/>
      <c r="L617" s="62"/>
    </row>
    <row r="618">
      <c r="D618" s="61"/>
      <c r="L618" s="62"/>
    </row>
    <row r="619">
      <c r="D619" s="61"/>
      <c r="L619" s="62"/>
    </row>
    <row r="620">
      <c r="D620" s="61"/>
      <c r="L620" s="62"/>
    </row>
    <row r="621">
      <c r="D621" s="61"/>
      <c r="L621" s="62"/>
    </row>
    <row r="622">
      <c r="D622" s="61"/>
      <c r="L622" s="62"/>
    </row>
    <row r="623">
      <c r="D623" s="61"/>
      <c r="L623" s="62"/>
    </row>
    <row r="624">
      <c r="D624" s="61"/>
      <c r="L624" s="62"/>
    </row>
    <row r="625">
      <c r="D625" s="61"/>
      <c r="L625" s="62"/>
    </row>
    <row r="626">
      <c r="D626" s="61"/>
      <c r="L626" s="62"/>
    </row>
    <row r="627">
      <c r="D627" s="61"/>
      <c r="L627" s="62"/>
    </row>
    <row r="628">
      <c r="D628" s="61"/>
      <c r="L628" s="62"/>
    </row>
    <row r="629">
      <c r="D629" s="61"/>
      <c r="L629" s="62"/>
    </row>
    <row r="630">
      <c r="D630" s="61"/>
      <c r="L630" s="62"/>
    </row>
    <row r="631">
      <c r="D631" s="61"/>
      <c r="L631" s="62"/>
    </row>
    <row r="632">
      <c r="D632" s="61"/>
      <c r="L632" s="62"/>
    </row>
    <row r="633">
      <c r="D633" s="61"/>
      <c r="L633" s="62"/>
    </row>
    <row r="634">
      <c r="D634" s="61"/>
      <c r="L634" s="62"/>
    </row>
    <row r="635">
      <c r="D635" s="61"/>
      <c r="L635" s="62"/>
    </row>
    <row r="636">
      <c r="D636" s="61"/>
      <c r="L636" s="62"/>
    </row>
    <row r="637">
      <c r="D637" s="61"/>
      <c r="L637" s="62"/>
    </row>
    <row r="638">
      <c r="D638" s="61"/>
      <c r="L638" s="62"/>
    </row>
    <row r="639">
      <c r="D639" s="61"/>
      <c r="L639" s="62"/>
    </row>
    <row r="640">
      <c r="D640" s="61"/>
      <c r="L640" s="62"/>
    </row>
    <row r="641">
      <c r="D641" s="61"/>
      <c r="L641" s="62"/>
    </row>
    <row r="642">
      <c r="D642" s="61"/>
      <c r="L642" s="62"/>
    </row>
    <row r="643">
      <c r="D643" s="61"/>
      <c r="L643" s="62"/>
    </row>
    <row r="644">
      <c r="D644" s="61"/>
      <c r="L644" s="62"/>
    </row>
    <row r="645">
      <c r="D645" s="61"/>
      <c r="L645" s="62"/>
    </row>
    <row r="646">
      <c r="D646" s="61"/>
      <c r="L646" s="62"/>
    </row>
    <row r="647">
      <c r="D647" s="61"/>
      <c r="L647" s="62"/>
    </row>
    <row r="648">
      <c r="D648" s="61"/>
      <c r="L648" s="62"/>
    </row>
    <row r="649">
      <c r="D649" s="61"/>
      <c r="L649" s="62"/>
    </row>
    <row r="650">
      <c r="D650" s="61"/>
      <c r="L650" s="62"/>
    </row>
    <row r="651">
      <c r="D651" s="61"/>
      <c r="L651" s="62"/>
    </row>
    <row r="652">
      <c r="D652" s="61"/>
      <c r="L652" s="62"/>
    </row>
    <row r="653">
      <c r="D653" s="61"/>
      <c r="L653" s="62"/>
    </row>
    <row r="654">
      <c r="D654" s="61"/>
      <c r="L654" s="62"/>
    </row>
    <row r="655">
      <c r="D655" s="61"/>
      <c r="L655" s="62"/>
    </row>
    <row r="656">
      <c r="D656" s="61"/>
      <c r="L656" s="62"/>
    </row>
    <row r="657">
      <c r="D657" s="61"/>
      <c r="L657" s="62"/>
    </row>
    <row r="658">
      <c r="D658" s="61"/>
      <c r="L658" s="62"/>
    </row>
    <row r="659">
      <c r="D659" s="61"/>
      <c r="L659" s="62"/>
    </row>
    <row r="660">
      <c r="D660" s="61"/>
      <c r="L660" s="62"/>
    </row>
    <row r="661">
      <c r="D661" s="61"/>
      <c r="L661" s="62"/>
    </row>
    <row r="662">
      <c r="D662" s="61"/>
      <c r="L662" s="62"/>
    </row>
    <row r="663">
      <c r="D663" s="61"/>
      <c r="L663" s="62"/>
    </row>
    <row r="664">
      <c r="D664" s="61"/>
      <c r="L664" s="62"/>
    </row>
    <row r="665">
      <c r="D665" s="61"/>
      <c r="L665" s="62"/>
    </row>
    <row r="666">
      <c r="D666" s="61"/>
      <c r="L666" s="62"/>
    </row>
    <row r="667">
      <c r="D667" s="61"/>
      <c r="L667" s="62"/>
    </row>
    <row r="668">
      <c r="D668" s="61"/>
      <c r="L668" s="62"/>
    </row>
    <row r="669">
      <c r="D669" s="61"/>
      <c r="L669" s="62"/>
    </row>
    <row r="670">
      <c r="D670" s="61"/>
      <c r="L670" s="62"/>
    </row>
    <row r="671">
      <c r="D671" s="61"/>
      <c r="L671" s="62"/>
    </row>
    <row r="672">
      <c r="D672" s="61"/>
      <c r="L672" s="62"/>
    </row>
    <row r="673">
      <c r="D673" s="61"/>
      <c r="L673" s="62"/>
    </row>
    <row r="674">
      <c r="D674" s="61"/>
      <c r="L674" s="62"/>
    </row>
    <row r="675">
      <c r="D675" s="61"/>
      <c r="L675" s="62"/>
    </row>
    <row r="676">
      <c r="D676" s="61"/>
      <c r="L676" s="62"/>
    </row>
    <row r="677">
      <c r="D677" s="61"/>
      <c r="L677" s="62"/>
    </row>
    <row r="678">
      <c r="D678" s="61"/>
      <c r="L678" s="62"/>
    </row>
    <row r="679">
      <c r="D679" s="61"/>
      <c r="L679" s="62"/>
    </row>
    <row r="680">
      <c r="D680" s="61"/>
      <c r="L680" s="62"/>
    </row>
    <row r="681">
      <c r="D681" s="61"/>
      <c r="L681" s="62"/>
    </row>
    <row r="682">
      <c r="D682" s="61"/>
      <c r="L682" s="62"/>
    </row>
    <row r="683">
      <c r="D683" s="61"/>
      <c r="L683" s="62"/>
    </row>
    <row r="684">
      <c r="D684" s="61"/>
      <c r="L684" s="62"/>
    </row>
    <row r="685">
      <c r="D685" s="61"/>
      <c r="L685" s="62"/>
    </row>
    <row r="686">
      <c r="D686" s="61"/>
      <c r="L686" s="62"/>
    </row>
    <row r="687">
      <c r="D687" s="61"/>
      <c r="L687" s="62"/>
    </row>
    <row r="688">
      <c r="D688" s="61"/>
      <c r="L688" s="62"/>
    </row>
    <row r="689">
      <c r="D689" s="61"/>
      <c r="L689" s="62"/>
    </row>
    <row r="690">
      <c r="D690" s="61"/>
      <c r="L690" s="62"/>
    </row>
    <row r="691">
      <c r="D691" s="61"/>
      <c r="L691" s="62"/>
    </row>
    <row r="692">
      <c r="D692" s="61"/>
      <c r="L692" s="62"/>
    </row>
    <row r="693">
      <c r="D693" s="61"/>
      <c r="L693" s="62"/>
    </row>
    <row r="694">
      <c r="D694" s="61"/>
      <c r="L694" s="62"/>
    </row>
    <row r="695">
      <c r="D695" s="61"/>
      <c r="L695" s="62"/>
    </row>
    <row r="696">
      <c r="D696" s="61"/>
      <c r="L696" s="62"/>
    </row>
    <row r="697">
      <c r="D697" s="61"/>
      <c r="L697" s="62"/>
    </row>
    <row r="698">
      <c r="D698" s="61"/>
      <c r="L698" s="62"/>
    </row>
    <row r="699">
      <c r="D699" s="61"/>
      <c r="L699" s="62"/>
    </row>
    <row r="700">
      <c r="D700" s="61"/>
      <c r="L700" s="62"/>
    </row>
    <row r="701">
      <c r="D701" s="61"/>
      <c r="L701" s="62"/>
    </row>
    <row r="702">
      <c r="D702" s="61"/>
      <c r="L702" s="62"/>
    </row>
    <row r="703">
      <c r="D703" s="61"/>
      <c r="L703" s="62"/>
    </row>
    <row r="704">
      <c r="D704" s="61"/>
      <c r="L704" s="62"/>
    </row>
    <row r="705">
      <c r="D705" s="61"/>
      <c r="L705" s="62"/>
    </row>
    <row r="706">
      <c r="D706" s="61"/>
      <c r="L706" s="62"/>
    </row>
    <row r="707">
      <c r="D707" s="61"/>
      <c r="L707" s="62"/>
    </row>
    <row r="708">
      <c r="D708" s="61"/>
      <c r="L708" s="62"/>
    </row>
    <row r="709">
      <c r="D709" s="61"/>
      <c r="L709" s="62"/>
    </row>
    <row r="710">
      <c r="D710" s="61"/>
      <c r="L710" s="62"/>
    </row>
    <row r="711">
      <c r="D711" s="61"/>
      <c r="L711" s="62"/>
    </row>
    <row r="712">
      <c r="D712" s="61"/>
      <c r="L712" s="62"/>
    </row>
    <row r="713">
      <c r="D713" s="61"/>
      <c r="L713" s="62"/>
    </row>
    <row r="714">
      <c r="D714" s="61"/>
      <c r="L714" s="62"/>
    </row>
    <row r="715">
      <c r="D715" s="61"/>
      <c r="L715" s="62"/>
    </row>
    <row r="716">
      <c r="D716" s="61"/>
      <c r="L716" s="62"/>
    </row>
    <row r="717">
      <c r="D717" s="61"/>
      <c r="L717" s="62"/>
    </row>
    <row r="718">
      <c r="D718" s="61"/>
      <c r="L718" s="62"/>
    </row>
    <row r="719">
      <c r="D719" s="61"/>
      <c r="L719" s="62"/>
    </row>
    <row r="720">
      <c r="D720" s="61"/>
      <c r="L720" s="62"/>
    </row>
    <row r="721">
      <c r="D721" s="61"/>
      <c r="L721" s="62"/>
    </row>
    <row r="722">
      <c r="D722" s="61"/>
      <c r="L722" s="62"/>
    </row>
    <row r="723">
      <c r="D723" s="61"/>
      <c r="L723" s="62"/>
    </row>
    <row r="724">
      <c r="D724" s="61"/>
      <c r="L724" s="62"/>
    </row>
    <row r="725">
      <c r="D725" s="61"/>
      <c r="L725" s="62"/>
    </row>
    <row r="726">
      <c r="D726" s="61"/>
      <c r="L726" s="62"/>
    </row>
    <row r="727">
      <c r="D727" s="61"/>
      <c r="L727" s="62"/>
    </row>
    <row r="728">
      <c r="D728" s="61"/>
      <c r="L728" s="62"/>
    </row>
    <row r="729">
      <c r="D729" s="61"/>
      <c r="L729" s="62"/>
    </row>
    <row r="730">
      <c r="D730" s="61"/>
      <c r="L730" s="62"/>
    </row>
    <row r="731">
      <c r="D731" s="61"/>
      <c r="L731" s="62"/>
    </row>
    <row r="732">
      <c r="D732" s="61"/>
      <c r="L732" s="62"/>
    </row>
    <row r="733">
      <c r="D733" s="61"/>
      <c r="L733" s="62"/>
    </row>
    <row r="734">
      <c r="D734" s="61"/>
      <c r="L734" s="62"/>
    </row>
    <row r="735">
      <c r="D735" s="61"/>
      <c r="L735" s="62"/>
    </row>
    <row r="736">
      <c r="D736" s="61"/>
      <c r="L736" s="62"/>
    </row>
    <row r="737">
      <c r="D737" s="61"/>
      <c r="L737" s="62"/>
    </row>
    <row r="738">
      <c r="D738" s="61"/>
      <c r="L738" s="62"/>
    </row>
    <row r="739">
      <c r="D739" s="61"/>
      <c r="L739" s="62"/>
    </row>
    <row r="740">
      <c r="D740" s="61"/>
      <c r="L740" s="62"/>
    </row>
    <row r="741">
      <c r="D741" s="61"/>
      <c r="L741" s="62"/>
    </row>
    <row r="742">
      <c r="D742" s="61"/>
      <c r="L742" s="62"/>
    </row>
    <row r="743">
      <c r="D743" s="61"/>
      <c r="L743" s="62"/>
    </row>
    <row r="744">
      <c r="D744" s="61"/>
      <c r="L744" s="62"/>
    </row>
    <row r="745">
      <c r="D745" s="61"/>
      <c r="L745" s="62"/>
    </row>
    <row r="746">
      <c r="D746" s="61"/>
      <c r="L746" s="62"/>
    </row>
    <row r="747">
      <c r="D747" s="61"/>
      <c r="L747" s="62"/>
    </row>
    <row r="748">
      <c r="D748" s="61"/>
      <c r="L748" s="62"/>
    </row>
    <row r="749">
      <c r="D749" s="61"/>
      <c r="L749" s="62"/>
    </row>
    <row r="750">
      <c r="D750" s="61"/>
      <c r="L750" s="62"/>
    </row>
    <row r="751">
      <c r="D751" s="61"/>
      <c r="L751" s="62"/>
    </row>
    <row r="752">
      <c r="D752" s="61"/>
      <c r="L752" s="62"/>
    </row>
    <row r="753">
      <c r="D753" s="61"/>
      <c r="L753" s="62"/>
    </row>
    <row r="754">
      <c r="D754" s="61"/>
      <c r="L754" s="62"/>
    </row>
    <row r="755">
      <c r="D755" s="61"/>
      <c r="L755" s="62"/>
    </row>
    <row r="756">
      <c r="D756" s="61"/>
      <c r="L756" s="62"/>
    </row>
    <row r="757">
      <c r="D757" s="61"/>
      <c r="L757" s="62"/>
    </row>
    <row r="758">
      <c r="D758" s="61"/>
      <c r="L758" s="62"/>
    </row>
    <row r="759">
      <c r="D759" s="61"/>
      <c r="L759" s="62"/>
    </row>
    <row r="760">
      <c r="D760" s="61"/>
      <c r="L760" s="62"/>
    </row>
    <row r="761">
      <c r="D761" s="61"/>
      <c r="L761" s="62"/>
    </row>
    <row r="762">
      <c r="D762" s="61"/>
      <c r="L762" s="62"/>
    </row>
    <row r="763">
      <c r="D763" s="61"/>
      <c r="L763" s="62"/>
    </row>
    <row r="764">
      <c r="D764" s="61"/>
      <c r="L764" s="62"/>
    </row>
    <row r="765">
      <c r="D765" s="61"/>
      <c r="L765" s="62"/>
    </row>
    <row r="766">
      <c r="D766" s="61"/>
      <c r="L766" s="62"/>
    </row>
    <row r="767">
      <c r="D767" s="61"/>
      <c r="L767" s="62"/>
    </row>
    <row r="768">
      <c r="D768" s="61"/>
      <c r="L768" s="62"/>
    </row>
    <row r="769">
      <c r="D769" s="61"/>
      <c r="L769" s="62"/>
    </row>
    <row r="770">
      <c r="D770" s="61"/>
      <c r="L770" s="62"/>
    </row>
    <row r="771">
      <c r="D771" s="61"/>
      <c r="L771" s="62"/>
    </row>
    <row r="772">
      <c r="D772" s="61"/>
      <c r="L772" s="62"/>
    </row>
    <row r="773">
      <c r="D773" s="61"/>
      <c r="L773" s="62"/>
    </row>
    <row r="774">
      <c r="D774" s="61"/>
      <c r="L774" s="62"/>
    </row>
    <row r="775">
      <c r="D775" s="61"/>
      <c r="L775" s="62"/>
    </row>
    <row r="776">
      <c r="D776" s="61"/>
      <c r="L776" s="62"/>
    </row>
    <row r="777">
      <c r="D777" s="61"/>
      <c r="L777" s="62"/>
    </row>
    <row r="778">
      <c r="D778" s="61"/>
      <c r="L778" s="62"/>
    </row>
    <row r="779">
      <c r="D779" s="61"/>
      <c r="L779" s="62"/>
    </row>
    <row r="780">
      <c r="D780" s="61"/>
      <c r="L780" s="62"/>
    </row>
    <row r="781">
      <c r="D781" s="61"/>
      <c r="L781" s="62"/>
    </row>
    <row r="782">
      <c r="D782" s="61"/>
      <c r="L782" s="62"/>
    </row>
    <row r="783">
      <c r="D783" s="61"/>
      <c r="L783" s="62"/>
    </row>
    <row r="784">
      <c r="D784" s="61"/>
      <c r="L784" s="62"/>
    </row>
    <row r="785">
      <c r="D785" s="61"/>
      <c r="L785" s="62"/>
    </row>
    <row r="786">
      <c r="D786" s="61"/>
      <c r="L786" s="62"/>
    </row>
    <row r="787">
      <c r="D787" s="61"/>
      <c r="L787" s="62"/>
    </row>
    <row r="788">
      <c r="D788" s="61"/>
      <c r="L788" s="62"/>
    </row>
    <row r="789">
      <c r="D789" s="61"/>
      <c r="L789" s="62"/>
    </row>
    <row r="790">
      <c r="D790" s="61"/>
      <c r="L790" s="62"/>
    </row>
    <row r="791">
      <c r="D791" s="61"/>
      <c r="L791" s="62"/>
    </row>
    <row r="792">
      <c r="D792" s="61"/>
      <c r="L792" s="62"/>
    </row>
    <row r="793">
      <c r="D793" s="61"/>
      <c r="L793" s="62"/>
    </row>
    <row r="794">
      <c r="D794" s="61"/>
      <c r="L794" s="62"/>
    </row>
    <row r="795">
      <c r="D795" s="61"/>
      <c r="L795" s="62"/>
    </row>
    <row r="796">
      <c r="D796" s="61"/>
      <c r="L796" s="62"/>
    </row>
    <row r="797">
      <c r="D797" s="61"/>
      <c r="L797" s="62"/>
    </row>
    <row r="798">
      <c r="D798" s="61"/>
      <c r="L798" s="62"/>
    </row>
    <row r="799">
      <c r="D799" s="61"/>
      <c r="L799" s="62"/>
    </row>
    <row r="800">
      <c r="D800" s="61"/>
      <c r="L800" s="62"/>
    </row>
    <row r="801">
      <c r="D801" s="61"/>
      <c r="L801" s="62"/>
    </row>
    <row r="802">
      <c r="D802" s="61"/>
      <c r="L802" s="62"/>
    </row>
    <row r="803">
      <c r="D803" s="61"/>
      <c r="L803" s="62"/>
    </row>
    <row r="804">
      <c r="D804" s="61"/>
      <c r="L804" s="62"/>
    </row>
    <row r="805">
      <c r="D805" s="61"/>
      <c r="L805" s="62"/>
    </row>
    <row r="806">
      <c r="D806" s="61"/>
      <c r="L806" s="62"/>
    </row>
    <row r="807">
      <c r="D807" s="61"/>
      <c r="L807" s="62"/>
    </row>
    <row r="808">
      <c r="D808" s="61"/>
      <c r="L808" s="62"/>
    </row>
    <row r="809">
      <c r="D809" s="61"/>
      <c r="L809" s="62"/>
    </row>
    <row r="810">
      <c r="D810" s="61"/>
      <c r="L810" s="62"/>
    </row>
    <row r="811">
      <c r="D811" s="61"/>
      <c r="L811" s="62"/>
    </row>
    <row r="812">
      <c r="D812" s="61"/>
      <c r="L812" s="62"/>
    </row>
    <row r="813">
      <c r="D813" s="61"/>
      <c r="L813" s="62"/>
    </row>
    <row r="814">
      <c r="D814" s="61"/>
      <c r="L814" s="62"/>
    </row>
    <row r="815">
      <c r="D815" s="61"/>
      <c r="L815" s="62"/>
    </row>
    <row r="816">
      <c r="D816" s="61"/>
      <c r="L816" s="62"/>
    </row>
    <row r="817">
      <c r="D817" s="61"/>
      <c r="L817" s="62"/>
    </row>
    <row r="818">
      <c r="D818" s="61"/>
      <c r="L818" s="62"/>
    </row>
    <row r="819">
      <c r="D819" s="61"/>
      <c r="L819" s="62"/>
    </row>
    <row r="820">
      <c r="D820" s="61"/>
      <c r="L820" s="62"/>
    </row>
    <row r="821">
      <c r="D821" s="61"/>
      <c r="L821" s="62"/>
    </row>
    <row r="822">
      <c r="D822" s="61"/>
      <c r="L822" s="62"/>
    </row>
    <row r="823">
      <c r="D823" s="61"/>
      <c r="L823" s="62"/>
    </row>
    <row r="824">
      <c r="D824" s="61"/>
      <c r="L824" s="62"/>
    </row>
    <row r="825">
      <c r="D825" s="61"/>
      <c r="L825" s="62"/>
    </row>
    <row r="826">
      <c r="D826" s="61"/>
      <c r="L826" s="62"/>
    </row>
    <row r="827">
      <c r="D827" s="61"/>
      <c r="L827" s="62"/>
    </row>
    <row r="828">
      <c r="D828" s="61"/>
      <c r="L828" s="62"/>
    </row>
    <row r="829">
      <c r="D829" s="61"/>
      <c r="L829" s="62"/>
    </row>
    <row r="830">
      <c r="D830" s="61"/>
      <c r="L830" s="62"/>
    </row>
    <row r="831">
      <c r="D831" s="61"/>
      <c r="L831" s="62"/>
    </row>
    <row r="832">
      <c r="D832" s="61"/>
      <c r="L832" s="62"/>
    </row>
    <row r="833">
      <c r="D833" s="61"/>
      <c r="L833" s="62"/>
    </row>
    <row r="834">
      <c r="D834" s="61"/>
      <c r="L834" s="62"/>
    </row>
    <row r="835">
      <c r="D835" s="61"/>
      <c r="L835" s="62"/>
    </row>
    <row r="836">
      <c r="D836" s="61"/>
      <c r="L836" s="62"/>
    </row>
    <row r="837">
      <c r="D837" s="61"/>
      <c r="L837" s="62"/>
    </row>
    <row r="838">
      <c r="D838" s="61"/>
      <c r="L838" s="62"/>
    </row>
    <row r="839">
      <c r="D839" s="61"/>
      <c r="L839" s="62"/>
    </row>
    <row r="840">
      <c r="D840" s="61"/>
      <c r="L840" s="62"/>
    </row>
    <row r="841">
      <c r="D841" s="61"/>
      <c r="L841" s="62"/>
    </row>
    <row r="842">
      <c r="D842" s="61"/>
      <c r="L842" s="62"/>
    </row>
    <row r="843">
      <c r="D843" s="61"/>
      <c r="L843" s="62"/>
    </row>
    <row r="844">
      <c r="D844" s="61"/>
      <c r="L844" s="62"/>
    </row>
    <row r="845">
      <c r="D845" s="61"/>
      <c r="L845" s="62"/>
    </row>
    <row r="846">
      <c r="D846" s="61"/>
      <c r="L846" s="62"/>
    </row>
    <row r="847">
      <c r="D847" s="61"/>
      <c r="L847" s="62"/>
    </row>
    <row r="848">
      <c r="D848" s="61"/>
      <c r="L848" s="62"/>
    </row>
    <row r="849">
      <c r="D849" s="61"/>
      <c r="L849" s="62"/>
    </row>
    <row r="850">
      <c r="D850" s="61"/>
      <c r="L850" s="62"/>
    </row>
    <row r="851">
      <c r="D851" s="61"/>
      <c r="L851" s="62"/>
    </row>
    <row r="852">
      <c r="D852" s="61"/>
      <c r="L852" s="62"/>
    </row>
    <row r="853">
      <c r="D853" s="61"/>
      <c r="L853" s="62"/>
    </row>
    <row r="854">
      <c r="D854" s="61"/>
      <c r="L854" s="62"/>
    </row>
    <row r="855">
      <c r="D855" s="61"/>
      <c r="L855" s="62"/>
    </row>
    <row r="856">
      <c r="D856" s="61"/>
      <c r="L856" s="62"/>
    </row>
    <row r="857">
      <c r="D857" s="61"/>
      <c r="L857" s="62"/>
    </row>
    <row r="858">
      <c r="D858" s="61"/>
      <c r="L858" s="62"/>
    </row>
    <row r="859">
      <c r="D859" s="61"/>
      <c r="L859" s="62"/>
    </row>
    <row r="860">
      <c r="D860" s="61"/>
      <c r="L860" s="62"/>
    </row>
    <row r="861">
      <c r="D861" s="61"/>
      <c r="L861" s="62"/>
    </row>
    <row r="862">
      <c r="D862" s="61"/>
      <c r="L862" s="62"/>
    </row>
    <row r="863">
      <c r="D863" s="61"/>
      <c r="L863" s="62"/>
    </row>
    <row r="864">
      <c r="D864" s="61"/>
      <c r="L864" s="62"/>
    </row>
    <row r="865">
      <c r="D865" s="61"/>
      <c r="L865" s="62"/>
    </row>
    <row r="866">
      <c r="D866" s="61"/>
      <c r="L866" s="62"/>
    </row>
    <row r="867">
      <c r="D867" s="61"/>
      <c r="L867" s="62"/>
    </row>
    <row r="868">
      <c r="D868" s="61"/>
      <c r="L868" s="62"/>
    </row>
    <row r="869">
      <c r="D869" s="61"/>
      <c r="L869" s="62"/>
    </row>
    <row r="870">
      <c r="D870" s="61"/>
      <c r="L870" s="62"/>
    </row>
    <row r="871">
      <c r="D871" s="61"/>
      <c r="L871" s="62"/>
    </row>
    <row r="872">
      <c r="D872" s="61"/>
      <c r="L872" s="62"/>
    </row>
  </sheetData>
  <mergeCells count="3">
    <mergeCell ref="A2:E2"/>
    <mergeCell ref="F2:H2"/>
    <mergeCell ref="I2:M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4" width="12.63"/>
    <col customWidth="1" min="5" max="5" width="17.5"/>
    <col customWidth="1" min="6" max="6" width="41.0"/>
    <col customWidth="1" min="7" max="7" width="37.5"/>
    <col customWidth="1" min="8" max="8" width="17.13"/>
    <col customWidth="1" min="9" max="9" width="18.13"/>
  </cols>
  <sheetData>
    <row r="1">
      <c r="A1" s="63" t="s">
        <v>352</v>
      </c>
      <c r="B1" s="64"/>
      <c r="C1" s="2"/>
      <c r="D1" s="2"/>
      <c r="E1" s="2"/>
      <c r="F1" s="2"/>
      <c r="G1" s="2"/>
      <c r="H1" s="2"/>
    </row>
    <row r="2">
      <c r="A2" s="65" t="s">
        <v>75</v>
      </c>
      <c r="B2" s="65" t="s">
        <v>268</v>
      </c>
      <c r="C2" s="65" t="s">
        <v>63</v>
      </c>
      <c r="D2" s="65" t="s">
        <v>78</v>
      </c>
      <c r="E2" s="26" t="s">
        <v>353</v>
      </c>
      <c r="F2" s="26" t="s">
        <v>354</v>
      </c>
      <c r="G2" s="26" t="s">
        <v>355</v>
      </c>
      <c r="H2" s="26" t="s">
        <v>356</v>
      </c>
      <c r="I2" s="65" t="s">
        <v>357</v>
      </c>
    </row>
    <row r="3">
      <c r="A3" s="49" t="s">
        <v>82</v>
      </c>
      <c r="B3" s="44">
        <v>2.36097134E8</v>
      </c>
      <c r="C3" s="66" t="s">
        <v>68</v>
      </c>
      <c r="D3" s="44">
        <v>11099.0</v>
      </c>
      <c r="E3" s="67" t="s">
        <v>358</v>
      </c>
      <c r="F3" s="67" t="s">
        <v>359</v>
      </c>
      <c r="G3" s="68" t="s">
        <v>360</v>
      </c>
      <c r="H3" s="69" t="b">
        <v>0</v>
      </c>
      <c r="I3" s="70"/>
    </row>
    <row r="4">
      <c r="A4" s="49" t="s">
        <v>112</v>
      </c>
      <c r="B4" s="44">
        <v>5972497.0</v>
      </c>
      <c r="C4" s="66" t="s">
        <v>68</v>
      </c>
      <c r="D4" s="44">
        <v>69.0</v>
      </c>
      <c r="E4" s="67" t="s">
        <v>358</v>
      </c>
      <c r="F4" s="67" t="s">
        <v>361</v>
      </c>
      <c r="G4" s="67" t="s">
        <v>362</v>
      </c>
      <c r="H4" s="69" t="b">
        <v>0</v>
      </c>
      <c r="I4" s="70"/>
    </row>
    <row r="5">
      <c r="A5" s="49" t="s">
        <v>112</v>
      </c>
      <c r="B5" s="44">
        <v>1.58339323E8</v>
      </c>
      <c r="C5" s="66" t="s">
        <v>69</v>
      </c>
      <c r="D5" s="52">
        <v>-138.0</v>
      </c>
      <c r="E5" s="67" t="s">
        <v>363</v>
      </c>
      <c r="F5" s="16" t="s">
        <v>364</v>
      </c>
      <c r="G5" s="18" t="s">
        <v>365</v>
      </c>
      <c r="H5" s="69" t="b">
        <v>1</v>
      </c>
      <c r="I5" s="71" t="s">
        <v>366</v>
      </c>
    </row>
    <row r="6">
      <c r="A6" s="49" t="s">
        <v>180</v>
      </c>
      <c r="B6" s="44">
        <v>3.4545584E7</v>
      </c>
      <c r="C6" s="66" t="s">
        <v>68</v>
      </c>
      <c r="D6" s="44">
        <v>2501.0</v>
      </c>
      <c r="E6" s="67" t="s">
        <v>358</v>
      </c>
      <c r="F6" s="67" t="s">
        <v>367</v>
      </c>
      <c r="G6" s="68" t="s">
        <v>368</v>
      </c>
      <c r="H6" s="69" t="b">
        <v>0</v>
      </c>
      <c r="I6" s="70"/>
    </row>
    <row r="7">
      <c r="A7" s="72" t="s">
        <v>187</v>
      </c>
      <c r="B7" s="73">
        <v>2.3467473E7</v>
      </c>
      <c r="C7" s="72" t="s">
        <v>69</v>
      </c>
      <c r="D7" s="73">
        <v>1419.0</v>
      </c>
      <c r="E7" s="67" t="s">
        <v>358</v>
      </c>
      <c r="F7" s="67" t="s">
        <v>369</v>
      </c>
      <c r="G7" s="68" t="s">
        <v>370</v>
      </c>
      <c r="H7" s="69" t="b">
        <v>0</v>
      </c>
      <c r="I7" s="71"/>
    </row>
    <row r="8">
      <c r="A8" s="49" t="s">
        <v>202</v>
      </c>
      <c r="B8" s="44">
        <v>9868620.0</v>
      </c>
      <c r="C8" s="66" t="s">
        <v>72</v>
      </c>
      <c r="D8" s="44">
        <v>1.0</v>
      </c>
      <c r="E8" s="67" t="s">
        <v>363</v>
      </c>
      <c r="F8" s="67" t="s">
        <v>371</v>
      </c>
      <c r="G8" s="68" t="s">
        <v>372</v>
      </c>
      <c r="H8" s="69" t="b">
        <v>0</v>
      </c>
      <c r="I8" s="71"/>
    </row>
    <row r="9">
      <c r="A9" s="49" t="s">
        <v>211</v>
      </c>
      <c r="B9" s="44">
        <v>1.7286003E7</v>
      </c>
      <c r="C9" s="66" t="s">
        <v>72</v>
      </c>
      <c r="D9" s="44">
        <v>1.0</v>
      </c>
      <c r="E9" s="67" t="s">
        <v>363</v>
      </c>
      <c r="F9" s="67" t="s">
        <v>373</v>
      </c>
      <c r="G9" s="68" t="s">
        <v>374</v>
      </c>
      <c r="H9" s="69" t="b">
        <v>0</v>
      </c>
      <c r="I9" s="70"/>
    </row>
    <row r="13">
      <c r="B13" s="34"/>
      <c r="D13" s="74"/>
    </row>
    <row r="17">
      <c r="B17" s="34"/>
      <c r="D17" s="74"/>
    </row>
    <row r="20">
      <c r="B20" s="34"/>
      <c r="D20" s="34"/>
    </row>
    <row r="21">
      <c r="B21" s="34"/>
      <c r="D21" s="3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4" width="12.63"/>
    <col customWidth="1" min="5" max="5" width="21.25"/>
    <col customWidth="1" min="6" max="6" width="34.38"/>
    <col customWidth="1" min="7" max="7" width="34.13"/>
    <col customWidth="1" min="8" max="8" width="14.88"/>
    <col customWidth="1" min="9" max="9" width="40.13"/>
    <col customWidth="1" min="10" max="10" width="79.63"/>
  </cols>
  <sheetData>
    <row r="1">
      <c r="A1" s="63" t="s">
        <v>375</v>
      </c>
    </row>
    <row r="2">
      <c r="A2" s="4" t="s">
        <v>75</v>
      </c>
      <c r="B2" s="4" t="s">
        <v>268</v>
      </c>
      <c r="C2" s="4" t="s">
        <v>63</v>
      </c>
      <c r="D2" s="4" t="s">
        <v>78</v>
      </c>
      <c r="E2" s="4" t="s">
        <v>79</v>
      </c>
      <c r="F2" s="4" t="s">
        <v>354</v>
      </c>
      <c r="G2" s="4" t="s">
        <v>355</v>
      </c>
      <c r="H2" s="4" t="s">
        <v>376</v>
      </c>
      <c r="I2" s="4" t="s">
        <v>377</v>
      </c>
      <c r="J2" s="14" t="s">
        <v>378</v>
      </c>
    </row>
    <row r="3">
      <c r="A3" s="40" t="s">
        <v>82</v>
      </c>
      <c r="B3" s="41">
        <v>8.6871328E7</v>
      </c>
      <c r="C3" s="40" t="s">
        <v>72</v>
      </c>
      <c r="D3" s="50">
        <v>1.0</v>
      </c>
      <c r="E3" s="40" t="s">
        <v>273</v>
      </c>
      <c r="F3" s="7" t="s">
        <v>379</v>
      </c>
      <c r="G3" s="40" t="s">
        <v>85</v>
      </c>
      <c r="H3" s="3" t="b">
        <v>0</v>
      </c>
      <c r="I3" s="75" t="s">
        <v>380</v>
      </c>
      <c r="J3" s="76" t="s">
        <v>381</v>
      </c>
    </row>
    <row r="4">
      <c r="A4" s="40" t="s">
        <v>91</v>
      </c>
      <c r="B4" s="41">
        <v>2.5359111E7</v>
      </c>
      <c r="C4" s="40" t="s">
        <v>72</v>
      </c>
      <c r="D4" s="50">
        <v>1.0</v>
      </c>
      <c r="E4" s="40" t="s">
        <v>279</v>
      </c>
      <c r="F4" s="7" t="s">
        <v>379</v>
      </c>
      <c r="G4" s="40" t="s">
        <v>85</v>
      </c>
      <c r="H4" s="3" t="s">
        <v>382</v>
      </c>
      <c r="I4" s="75" t="s">
        <v>383</v>
      </c>
      <c r="J4" s="76" t="s">
        <v>384</v>
      </c>
    </row>
    <row r="5">
      <c r="A5" s="40" t="s">
        <v>91</v>
      </c>
      <c r="B5" s="41">
        <v>2.5359568E7</v>
      </c>
      <c r="C5" s="40" t="s">
        <v>72</v>
      </c>
      <c r="D5" s="50">
        <v>1.0</v>
      </c>
      <c r="E5" s="40" t="s">
        <v>280</v>
      </c>
      <c r="F5" s="7" t="s">
        <v>379</v>
      </c>
      <c r="G5" s="40" t="s">
        <v>85</v>
      </c>
      <c r="H5" s="3" t="b">
        <v>0</v>
      </c>
      <c r="I5" s="75" t="s">
        <v>385</v>
      </c>
      <c r="J5" s="76" t="s">
        <v>386</v>
      </c>
    </row>
    <row r="6">
      <c r="A6" s="40" t="s">
        <v>91</v>
      </c>
      <c r="B6" s="41">
        <v>2.6390427E7</v>
      </c>
      <c r="C6" s="40" t="s">
        <v>72</v>
      </c>
      <c r="D6" s="50">
        <v>1.0</v>
      </c>
      <c r="E6" s="40" t="s">
        <v>281</v>
      </c>
      <c r="F6" s="7" t="s">
        <v>379</v>
      </c>
      <c r="G6" s="40" t="s">
        <v>85</v>
      </c>
      <c r="H6" s="3" t="s">
        <v>387</v>
      </c>
      <c r="I6" s="75" t="s">
        <v>388</v>
      </c>
      <c r="J6" s="76" t="s">
        <v>389</v>
      </c>
    </row>
    <row r="7">
      <c r="A7" s="40" t="s">
        <v>91</v>
      </c>
      <c r="B7" s="41">
        <v>6.0886452E7</v>
      </c>
      <c r="C7" s="40" t="s">
        <v>69</v>
      </c>
      <c r="D7" s="50">
        <v>141091.0</v>
      </c>
      <c r="E7" s="40" t="s">
        <v>284</v>
      </c>
      <c r="F7" s="7" t="s">
        <v>390</v>
      </c>
      <c r="G7" s="40" t="s">
        <v>85</v>
      </c>
      <c r="H7" s="77" t="b">
        <v>1</v>
      </c>
      <c r="I7" s="75" t="s">
        <v>391</v>
      </c>
    </row>
    <row r="8">
      <c r="A8" s="40" t="s">
        <v>91</v>
      </c>
      <c r="B8" s="41">
        <v>1.86724386E8</v>
      </c>
      <c r="C8" s="40" t="s">
        <v>69</v>
      </c>
      <c r="D8" s="50">
        <v>71459.0</v>
      </c>
      <c r="E8" s="40" t="s">
        <v>285</v>
      </c>
      <c r="F8" s="78" t="s">
        <v>392</v>
      </c>
      <c r="G8" s="40" t="s">
        <v>85</v>
      </c>
      <c r="H8" s="3" t="s">
        <v>382</v>
      </c>
      <c r="I8" s="75" t="s">
        <v>393</v>
      </c>
    </row>
    <row r="9">
      <c r="A9" s="40" t="s">
        <v>394</v>
      </c>
      <c r="B9" s="41">
        <v>2.6193889E7</v>
      </c>
      <c r="C9" s="40" t="s">
        <v>71</v>
      </c>
      <c r="D9" s="50">
        <v>289.0</v>
      </c>
      <c r="E9" s="40" t="s">
        <v>292</v>
      </c>
      <c r="F9" s="40" t="s">
        <v>85</v>
      </c>
      <c r="G9" s="40" t="s">
        <v>85</v>
      </c>
      <c r="H9" s="77" t="b">
        <v>0</v>
      </c>
      <c r="I9" s="75" t="s">
        <v>395</v>
      </c>
    </row>
    <row r="10">
      <c r="A10" s="40" t="s">
        <v>394</v>
      </c>
      <c r="B10" s="41">
        <v>1.38452922E8</v>
      </c>
      <c r="C10" s="40" t="s">
        <v>72</v>
      </c>
      <c r="D10" s="50">
        <v>1.0</v>
      </c>
      <c r="E10" s="40" t="s">
        <v>293</v>
      </c>
      <c r="F10" s="7" t="s">
        <v>379</v>
      </c>
      <c r="G10" s="40" t="s">
        <v>85</v>
      </c>
      <c r="H10" s="3" t="b">
        <v>0</v>
      </c>
      <c r="I10" s="71" t="s">
        <v>396</v>
      </c>
      <c r="J10" s="76" t="s">
        <v>397</v>
      </c>
    </row>
    <row r="11">
      <c r="A11" s="40" t="s">
        <v>394</v>
      </c>
      <c r="B11" s="41">
        <v>1.38453044E8</v>
      </c>
      <c r="C11" s="40" t="s">
        <v>72</v>
      </c>
      <c r="D11" s="50">
        <v>1.0</v>
      </c>
      <c r="E11" s="40" t="s">
        <v>294</v>
      </c>
      <c r="F11" s="7" t="s">
        <v>379</v>
      </c>
      <c r="G11" s="40" t="s">
        <v>85</v>
      </c>
      <c r="H11" s="3" t="b">
        <v>0</v>
      </c>
      <c r="I11" s="71" t="s">
        <v>396</v>
      </c>
      <c r="J11" s="76" t="s">
        <v>398</v>
      </c>
    </row>
    <row r="12">
      <c r="A12" s="40" t="s">
        <v>112</v>
      </c>
      <c r="B12" s="41">
        <v>7.8352522E7</v>
      </c>
      <c r="C12" s="40" t="s">
        <v>69</v>
      </c>
      <c r="D12" s="50">
        <v>100409.0</v>
      </c>
      <c r="E12" s="40" t="s">
        <v>297</v>
      </c>
      <c r="F12" s="78" t="s">
        <v>399</v>
      </c>
      <c r="G12" s="79" t="s">
        <v>85</v>
      </c>
      <c r="H12" s="77" t="b">
        <v>1</v>
      </c>
      <c r="I12" s="75" t="s">
        <v>391</v>
      </c>
    </row>
    <row r="13">
      <c r="A13" s="40" t="s">
        <v>146</v>
      </c>
      <c r="B13" s="41">
        <v>1.11050191E8</v>
      </c>
      <c r="C13" s="40" t="s">
        <v>69</v>
      </c>
      <c r="D13" s="50">
        <v>1163.0</v>
      </c>
      <c r="E13" s="40" t="s">
        <v>307</v>
      </c>
      <c r="F13" s="7" t="s">
        <v>400</v>
      </c>
      <c r="G13" s="40" t="s">
        <v>85</v>
      </c>
      <c r="H13" s="3" t="s">
        <v>382</v>
      </c>
      <c r="I13" s="71" t="s">
        <v>401</v>
      </c>
    </row>
    <row r="14">
      <c r="A14" s="40" t="s">
        <v>159</v>
      </c>
      <c r="B14" s="41">
        <v>7017550.0</v>
      </c>
      <c r="C14" s="40" t="s">
        <v>72</v>
      </c>
      <c r="D14" s="50">
        <v>1.0</v>
      </c>
      <c r="E14" s="40" t="s">
        <v>314</v>
      </c>
      <c r="F14" s="80" t="s">
        <v>379</v>
      </c>
      <c r="G14" s="40" t="s">
        <v>85</v>
      </c>
      <c r="H14" s="3" t="s">
        <v>382</v>
      </c>
      <c r="I14" s="75" t="s">
        <v>402</v>
      </c>
      <c r="J14" s="76" t="s">
        <v>403</v>
      </c>
    </row>
    <row r="15">
      <c r="A15" s="40" t="s">
        <v>159</v>
      </c>
      <c r="B15" s="41">
        <v>3.3097525E7</v>
      </c>
      <c r="C15" s="40" t="s">
        <v>69</v>
      </c>
      <c r="D15" s="50">
        <v>2732610.0</v>
      </c>
      <c r="E15" s="40" t="s">
        <v>317</v>
      </c>
      <c r="F15" s="7" t="s">
        <v>404</v>
      </c>
      <c r="G15" s="40" t="s">
        <v>85</v>
      </c>
      <c r="H15" s="3" t="s">
        <v>382</v>
      </c>
      <c r="I15" s="71" t="s">
        <v>405</v>
      </c>
    </row>
    <row r="16">
      <c r="A16" s="40" t="s">
        <v>159</v>
      </c>
      <c r="B16" s="41">
        <v>5.3716587E7</v>
      </c>
      <c r="C16" s="40" t="s">
        <v>69</v>
      </c>
      <c r="D16" s="50">
        <v>549.0</v>
      </c>
      <c r="E16" s="40" t="s">
        <v>318</v>
      </c>
      <c r="F16" s="7" t="s">
        <v>406</v>
      </c>
      <c r="G16" s="40" t="s">
        <v>85</v>
      </c>
      <c r="H16" s="3" t="s">
        <v>382</v>
      </c>
      <c r="I16" s="71" t="s">
        <v>407</v>
      </c>
    </row>
    <row r="17">
      <c r="A17" s="40" t="s">
        <v>159</v>
      </c>
      <c r="B17" s="41">
        <v>5.8717662E7</v>
      </c>
      <c r="C17" s="40" t="s">
        <v>72</v>
      </c>
      <c r="D17" s="50">
        <v>1.0</v>
      </c>
      <c r="E17" s="40" t="s">
        <v>319</v>
      </c>
      <c r="F17" s="7" t="s">
        <v>379</v>
      </c>
      <c r="G17" s="40" t="s">
        <v>85</v>
      </c>
      <c r="H17" s="3" t="s">
        <v>408</v>
      </c>
      <c r="I17" s="71" t="s">
        <v>409</v>
      </c>
      <c r="J17" s="76" t="s">
        <v>410</v>
      </c>
    </row>
    <row r="18">
      <c r="A18" s="40" t="s">
        <v>159</v>
      </c>
      <c r="B18" s="41">
        <v>8.188205E7</v>
      </c>
      <c r="C18" s="40" t="s">
        <v>69</v>
      </c>
      <c r="D18" s="50">
        <v>185860.0</v>
      </c>
      <c r="E18" s="40" t="s">
        <v>320</v>
      </c>
      <c r="F18" s="7" t="s">
        <v>411</v>
      </c>
      <c r="G18" s="40" t="s">
        <v>85</v>
      </c>
      <c r="H18" s="3" t="b">
        <v>1</v>
      </c>
      <c r="I18" s="71" t="s">
        <v>412</v>
      </c>
    </row>
    <row r="19">
      <c r="A19" s="40" t="s">
        <v>180</v>
      </c>
      <c r="B19" s="41">
        <v>1.04093751E8</v>
      </c>
      <c r="C19" s="40" t="s">
        <v>69</v>
      </c>
      <c r="D19" s="50">
        <v>55.0</v>
      </c>
      <c r="E19" s="40" t="s">
        <v>328</v>
      </c>
      <c r="F19" s="80" t="s">
        <v>413</v>
      </c>
      <c r="G19" s="81" t="s">
        <v>414</v>
      </c>
      <c r="H19" s="3" t="s">
        <v>415</v>
      </c>
      <c r="I19" s="75" t="s">
        <v>416</v>
      </c>
    </row>
    <row r="20">
      <c r="A20" s="40" t="s">
        <v>180</v>
      </c>
      <c r="B20" s="41">
        <v>1.05867667E8</v>
      </c>
      <c r="C20" s="40" t="s">
        <v>68</v>
      </c>
      <c r="D20" s="50">
        <v>100.0</v>
      </c>
      <c r="E20" s="40" t="s">
        <v>329</v>
      </c>
      <c r="F20" s="7" t="s">
        <v>85</v>
      </c>
      <c r="G20" s="7" t="s">
        <v>85</v>
      </c>
      <c r="H20" s="77" t="b">
        <v>0</v>
      </c>
      <c r="I20" s="75" t="s">
        <v>417</v>
      </c>
    </row>
    <row r="21">
      <c r="A21" s="40" t="s">
        <v>187</v>
      </c>
      <c r="B21" s="41">
        <v>2.3461732E7</v>
      </c>
      <c r="C21" s="40" t="s">
        <v>72</v>
      </c>
      <c r="D21" s="50">
        <v>1.0</v>
      </c>
      <c r="E21" s="40" t="s">
        <v>332</v>
      </c>
      <c r="F21" s="7" t="s">
        <v>379</v>
      </c>
      <c r="G21" s="40" t="s">
        <v>85</v>
      </c>
      <c r="H21" s="3" t="s">
        <v>382</v>
      </c>
      <c r="I21" s="71" t="s">
        <v>418</v>
      </c>
      <c r="J21" s="76" t="s">
        <v>419</v>
      </c>
    </row>
    <row r="22">
      <c r="A22" s="40" t="s">
        <v>187</v>
      </c>
      <c r="B22" s="41">
        <v>4.1329096E7</v>
      </c>
      <c r="C22" s="40" t="s">
        <v>70</v>
      </c>
      <c r="D22" s="50">
        <v>7212.0</v>
      </c>
      <c r="E22" s="40" t="s">
        <v>334</v>
      </c>
      <c r="F22" s="7" t="s">
        <v>420</v>
      </c>
      <c r="G22" s="40" t="s">
        <v>85</v>
      </c>
      <c r="H22" s="3" t="b">
        <v>1</v>
      </c>
      <c r="I22" s="75" t="s">
        <v>421</v>
      </c>
    </row>
    <row r="23">
      <c r="A23" s="40"/>
      <c r="B23" s="41"/>
      <c r="C23" s="40"/>
      <c r="D23" s="50"/>
      <c r="E23" s="40"/>
      <c r="F23" s="40"/>
      <c r="G23" s="40"/>
      <c r="H23" s="3"/>
      <c r="I23" s="75"/>
    </row>
    <row r="39">
      <c r="J39" s="82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4" width="24.0"/>
    <col customWidth="1" min="6" max="7" width="24.0"/>
    <col customWidth="1" min="8" max="8" width="30.63"/>
  </cols>
  <sheetData>
    <row r="1">
      <c r="A1" s="83" t="s">
        <v>422</v>
      </c>
      <c r="B1" s="84"/>
      <c r="C1" s="84"/>
      <c r="D1" s="84"/>
      <c r="E1" s="84"/>
      <c r="F1" s="84"/>
      <c r="G1" s="84"/>
    </row>
    <row r="2">
      <c r="A2" s="85" t="s">
        <v>423</v>
      </c>
      <c r="B2" s="84" t="s">
        <v>11</v>
      </c>
      <c r="E2" s="84" t="s">
        <v>9</v>
      </c>
      <c r="H2" s="84" t="s">
        <v>424</v>
      </c>
    </row>
    <row r="3">
      <c r="B3" s="84" t="s">
        <v>425</v>
      </c>
      <c r="C3" s="84" t="s">
        <v>426</v>
      </c>
      <c r="D3" s="84" t="s">
        <v>427</v>
      </c>
      <c r="E3" s="84" t="s">
        <v>425</v>
      </c>
      <c r="F3" s="84" t="s">
        <v>426</v>
      </c>
      <c r="G3" s="84" t="s">
        <v>427</v>
      </c>
    </row>
    <row r="4">
      <c r="A4" s="14" t="s">
        <v>82</v>
      </c>
      <c r="B4" s="14">
        <v>4146.0</v>
      </c>
      <c r="C4" s="14">
        <v>1560.0</v>
      </c>
      <c r="D4" s="14">
        <v>37.63</v>
      </c>
      <c r="E4" s="14">
        <v>2143.0</v>
      </c>
      <c r="F4" s="14">
        <v>413.0</v>
      </c>
      <c r="G4" s="14">
        <v>19.27</v>
      </c>
      <c r="H4" s="61" t="str">
        <f t="shared" ref="H4:H27" si="1">CONCATENATE(round(abs(D4-G4),2), if(D4&gt;G4, "% more SVs in CHM13-T2T", "% more SVs in GRCh38"))</f>
        <v>18.36% more SVs in CHM13-T2T</v>
      </c>
      <c r="I4" s="14">
        <v>1.0</v>
      </c>
      <c r="J4" s="60">
        <f t="shared" ref="J4:J27" si="2">abs(1-I4)</f>
        <v>0</v>
      </c>
      <c r="K4" s="60">
        <f t="shared" ref="K4:K27" si="3">abs(G4-D4)</f>
        <v>18.36</v>
      </c>
    </row>
    <row r="5">
      <c r="A5" s="14" t="s">
        <v>428</v>
      </c>
      <c r="B5" s="14">
        <v>3800.0</v>
      </c>
      <c r="C5" s="14">
        <v>957.0</v>
      </c>
      <c r="D5" s="14">
        <v>25.18</v>
      </c>
      <c r="E5" s="14">
        <v>2049.0</v>
      </c>
      <c r="F5" s="14">
        <v>555.0</v>
      </c>
      <c r="G5" s="14">
        <v>27.09</v>
      </c>
      <c r="H5" s="61" t="str">
        <f t="shared" si="1"/>
        <v>1.91% more SVs in GRCh38</v>
      </c>
      <c r="I5" s="14">
        <v>0.0</v>
      </c>
      <c r="J5" s="60">
        <f t="shared" si="2"/>
        <v>1</v>
      </c>
      <c r="K5" s="60">
        <f t="shared" si="3"/>
        <v>1.91</v>
      </c>
    </row>
    <row r="6">
      <c r="A6" s="14" t="s">
        <v>91</v>
      </c>
      <c r="B6" s="14">
        <v>2578.0</v>
      </c>
      <c r="C6" s="14">
        <v>740.0</v>
      </c>
      <c r="D6" s="14">
        <v>28.7</v>
      </c>
      <c r="E6" s="14">
        <v>1396.0</v>
      </c>
      <c r="F6" s="14">
        <v>131.0</v>
      </c>
      <c r="G6" s="14">
        <v>9.38</v>
      </c>
      <c r="H6" s="61" t="str">
        <f t="shared" si="1"/>
        <v>19.32% more SVs in CHM13-T2T</v>
      </c>
      <c r="I6" s="14">
        <v>1.0</v>
      </c>
      <c r="J6" s="60">
        <f t="shared" si="2"/>
        <v>0</v>
      </c>
      <c r="K6" s="60">
        <f t="shared" si="3"/>
        <v>19.32</v>
      </c>
    </row>
    <row r="7">
      <c r="A7" s="14" t="s">
        <v>102</v>
      </c>
      <c r="B7" s="14">
        <v>3226.0</v>
      </c>
      <c r="C7" s="14">
        <v>1156.0</v>
      </c>
      <c r="D7" s="14">
        <v>35.83</v>
      </c>
      <c r="E7" s="14">
        <v>1705.0</v>
      </c>
      <c r="F7" s="14">
        <v>447.0</v>
      </c>
      <c r="G7" s="14">
        <v>26.22</v>
      </c>
      <c r="H7" s="61" t="str">
        <f t="shared" si="1"/>
        <v>9.61% more SVs in CHM13-T2T</v>
      </c>
      <c r="I7" s="14">
        <v>1.0</v>
      </c>
      <c r="J7" s="60">
        <f t="shared" si="2"/>
        <v>0</v>
      </c>
      <c r="K7" s="60">
        <f t="shared" si="3"/>
        <v>9.61</v>
      </c>
    </row>
    <row r="8">
      <c r="A8" s="14" t="s">
        <v>109</v>
      </c>
      <c r="B8" s="14">
        <v>2766.0</v>
      </c>
      <c r="C8" s="14">
        <v>987.0</v>
      </c>
      <c r="D8" s="14">
        <v>35.68</v>
      </c>
      <c r="E8" s="14">
        <v>1665.0</v>
      </c>
      <c r="F8" s="14">
        <v>578.0</v>
      </c>
      <c r="G8" s="14">
        <v>34.71</v>
      </c>
      <c r="H8" s="61" t="str">
        <f t="shared" si="1"/>
        <v>0.97% more SVs in CHM13-T2T</v>
      </c>
      <c r="I8" s="14">
        <v>1.0</v>
      </c>
      <c r="J8" s="60">
        <f t="shared" si="2"/>
        <v>0</v>
      </c>
      <c r="K8" s="60">
        <f t="shared" si="3"/>
        <v>0.97</v>
      </c>
    </row>
    <row r="9">
      <c r="A9" s="14" t="s">
        <v>394</v>
      </c>
      <c r="B9" s="14">
        <v>2597.0</v>
      </c>
      <c r="C9" s="14">
        <v>580.0</v>
      </c>
      <c r="D9" s="14">
        <v>22.33</v>
      </c>
      <c r="E9" s="14">
        <v>1554.0</v>
      </c>
      <c r="F9" s="14">
        <v>367.0</v>
      </c>
      <c r="G9" s="14">
        <v>23.62</v>
      </c>
      <c r="H9" s="61" t="str">
        <f t="shared" si="1"/>
        <v>1.29% more SVs in GRCh38</v>
      </c>
      <c r="I9" s="14">
        <v>0.0</v>
      </c>
      <c r="J9" s="60">
        <f t="shared" si="2"/>
        <v>1</v>
      </c>
      <c r="K9" s="60">
        <f t="shared" si="3"/>
        <v>1.29</v>
      </c>
    </row>
    <row r="10">
      <c r="A10" s="14" t="s">
        <v>112</v>
      </c>
      <c r="B10" s="14">
        <v>2956.0</v>
      </c>
      <c r="C10" s="14">
        <v>805.0</v>
      </c>
      <c r="D10" s="14">
        <v>27.23</v>
      </c>
      <c r="E10" s="14">
        <v>1781.0</v>
      </c>
      <c r="F10" s="14">
        <v>479.0</v>
      </c>
      <c r="G10" s="14">
        <v>26.9</v>
      </c>
      <c r="H10" s="61" t="str">
        <f t="shared" si="1"/>
        <v>0.33% more SVs in CHM13-T2T</v>
      </c>
      <c r="I10" s="14">
        <v>1.0</v>
      </c>
      <c r="J10" s="60">
        <f t="shared" si="2"/>
        <v>0</v>
      </c>
      <c r="K10" s="60">
        <f t="shared" si="3"/>
        <v>0.33</v>
      </c>
    </row>
    <row r="11">
      <c r="A11" s="14" t="s">
        <v>146</v>
      </c>
      <c r="B11" s="14">
        <v>2231.0</v>
      </c>
      <c r="C11" s="14">
        <v>645.0</v>
      </c>
      <c r="D11" s="14">
        <v>28.91</v>
      </c>
      <c r="E11" s="14">
        <v>1259.0</v>
      </c>
      <c r="F11" s="14">
        <v>283.0</v>
      </c>
      <c r="G11" s="14">
        <v>22.48</v>
      </c>
      <c r="H11" s="61" t="str">
        <f t="shared" si="1"/>
        <v>6.43% more SVs in CHM13-T2T</v>
      </c>
      <c r="I11" s="14">
        <v>1.0</v>
      </c>
      <c r="J11" s="60">
        <f t="shared" si="2"/>
        <v>0</v>
      </c>
      <c r="K11" s="60">
        <f t="shared" si="3"/>
        <v>6.43</v>
      </c>
    </row>
    <row r="12">
      <c r="A12" s="14" t="s">
        <v>151</v>
      </c>
      <c r="B12" s="14">
        <v>4745.0</v>
      </c>
      <c r="C12" s="14">
        <v>3043.0</v>
      </c>
      <c r="D12" s="14">
        <v>64.13</v>
      </c>
      <c r="E12" s="14">
        <v>1350.0</v>
      </c>
      <c r="F12" s="14">
        <v>293.0</v>
      </c>
      <c r="G12" s="14">
        <v>21.7</v>
      </c>
      <c r="H12" s="61" t="str">
        <f t="shared" si="1"/>
        <v>42.43% more SVs in CHM13-T2T</v>
      </c>
      <c r="I12" s="14">
        <v>1.0</v>
      </c>
      <c r="J12" s="60">
        <f t="shared" si="2"/>
        <v>0</v>
      </c>
      <c r="K12" s="60">
        <f t="shared" si="3"/>
        <v>42.43</v>
      </c>
    </row>
    <row r="13">
      <c r="A13" s="14" t="s">
        <v>159</v>
      </c>
      <c r="B13" s="14">
        <v>2560.0</v>
      </c>
      <c r="C13" s="14">
        <v>1038.0</v>
      </c>
      <c r="D13" s="14">
        <v>40.55</v>
      </c>
      <c r="E13" s="14">
        <v>1568.0</v>
      </c>
      <c r="F13" s="14">
        <v>567.0</v>
      </c>
      <c r="G13" s="14">
        <v>36.16</v>
      </c>
      <c r="H13" s="61" t="str">
        <f t="shared" si="1"/>
        <v>4.39% more SVs in CHM13-T2T</v>
      </c>
      <c r="I13" s="14">
        <v>1.0</v>
      </c>
      <c r="J13" s="60">
        <f t="shared" si="2"/>
        <v>0</v>
      </c>
      <c r="K13" s="60">
        <f t="shared" si="3"/>
        <v>4.39</v>
      </c>
    </row>
    <row r="14">
      <c r="A14" s="14" t="s">
        <v>172</v>
      </c>
      <c r="B14" s="14">
        <v>2036.0</v>
      </c>
      <c r="C14" s="14">
        <v>459.0</v>
      </c>
      <c r="D14" s="14">
        <v>22.54</v>
      </c>
      <c r="E14" s="14">
        <v>1265.0</v>
      </c>
      <c r="F14" s="14">
        <v>293.0</v>
      </c>
      <c r="G14" s="14">
        <v>23.16</v>
      </c>
      <c r="H14" s="61" t="str">
        <f t="shared" si="1"/>
        <v>0.62% more SVs in GRCh38</v>
      </c>
      <c r="I14" s="14">
        <v>0.0</v>
      </c>
      <c r="J14" s="60">
        <f t="shared" si="2"/>
        <v>1</v>
      </c>
      <c r="K14" s="60">
        <f t="shared" si="3"/>
        <v>0.62</v>
      </c>
    </row>
    <row r="15">
      <c r="A15" s="14" t="s">
        <v>175</v>
      </c>
      <c r="B15" s="14">
        <v>2500.0</v>
      </c>
      <c r="C15" s="14">
        <v>852.0</v>
      </c>
      <c r="D15" s="14">
        <v>34.08</v>
      </c>
      <c r="E15" s="14">
        <v>1277.0</v>
      </c>
      <c r="F15" s="14">
        <v>319.0</v>
      </c>
      <c r="G15" s="14">
        <v>24.98</v>
      </c>
      <c r="H15" s="61" t="str">
        <f t="shared" si="1"/>
        <v>9.1% more SVs in CHM13-T2T</v>
      </c>
      <c r="I15" s="14">
        <v>1.0</v>
      </c>
      <c r="J15" s="60">
        <f t="shared" si="2"/>
        <v>0</v>
      </c>
      <c r="K15" s="60">
        <f t="shared" si="3"/>
        <v>9.1</v>
      </c>
    </row>
    <row r="16">
      <c r="A16" s="14" t="s">
        <v>429</v>
      </c>
      <c r="B16" s="14">
        <v>2520.0</v>
      </c>
      <c r="C16" s="14">
        <v>1336.0</v>
      </c>
      <c r="D16" s="14">
        <v>53.02</v>
      </c>
      <c r="E16" s="14">
        <v>1074.0</v>
      </c>
      <c r="F16" s="14">
        <v>376.0</v>
      </c>
      <c r="G16" s="14">
        <v>35.01</v>
      </c>
      <c r="H16" s="61" t="str">
        <f t="shared" si="1"/>
        <v>18.01% more SVs in CHM13-T2T</v>
      </c>
      <c r="I16" s="14">
        <v>1.0</v>
      </c>
      <c r="J16" s="60">
        <f t="shared" si="2"/>
        <v>0</v>
      </c>
      <c r="K16" s="60">
        <f t="shared" si="3"/>
        <v>18.01</v>
      </c>
    </row>
    <row r="17">
      <c r="A17" s="14" t="s">
        <v>180</v>
      </c>
      <c r="B17" s="14">
        <v>2143.0</v>
      </c>
      <c r="C17" s="14">
        <v>1156.0</v>
      </c>
      <c r="D17" s="14">
        <v>53.94</v>
      </c>
      <c r="E17" s="14">
        <v>708.0</v>
      </c>
      <c r="F17" s="14">
        <v>53.0</v>
      </c>
      <c r="G17" s="14">
        <v>7.49</v>
      </c>
      <c r="H17" s="61" t="str">
        <f t="shared" si="1"/>
        <v>46.45% more SVs in CHM13-T2T</v>
      </c>
      <c r="I17" s="14">
        <v>1.0</v>
      </c>
      <c r="J17" s="60">
        <f t="shared" si="2"/>
        <v>0</v>
      </c>
      <c r="K17" s="60">
        <f t="shared" si="3"/>
        <v>46.45</v>
      </c>
    </row>
    <row r="18">
      <c r="A18" s="14" t="s">
        <v>187</v>
      </c>
      <c r="B18" s="14">
        <v>1832.0</v>
      </c>
      <c r="C18" s="14">
        <v>831.0</v>
      </c>
      <c r="D18" s="14">
        <v>45.36</v>
      </c>
      <c r="E18" s="14">
        <v>871.0</v>
      </c>
      <c r="F18" s="14">
        <v>192.0</v>
      </c>
      <c r="G18" s="14">
        <v>22.04</v>
      </c>
      <c r="H18" s="61" t="str">
        <f t="shared" si="1"/>
        <v>23.32% more SVs in CHM13-T2T</v>
      </c>
      <c r="I18" s="14">
        <v>1.0</v>
      </c>
      <c r="J18" s="60">
        <f t="shared" si="2"/>
        <v>0</v>
      </c>
      <c r="K18" s="60">
        <f t="shared" si="3"/>
        <v>23.32</v>
      </c>
    </row>
    <row r="19">
      <c r="A19" s="14" t="s">
        <v>197</v>
      </c>
      <c r="B19" s="14">
        <v>2351.0</v>
      </c>
      <c r="C19" s="14">
        <v>1182.0</v>
      </c>
      <c r="D19" s="14">
        <v>50.28</v>
      </c>
      <c r="E19" s="14">
        <v>1058.0</v>
      </c>
      <c r="F19" s="14">
        <v>325.0</v>
      </c>
      <c r="G19" s="14">
        <v>30.72</v>
      </c>
      <c r="H19" s="61" t="str">
        <f t="shared" si="1"/>
        <v>19.56% more SVs in CHM13-T2T</v>
      </c>
      <c r="I19" s="14">
        <v>1.0</v>
      </c>
      <c r="J19" s="60">
        <f t="shared" si="2"/>
        <v>0</v>
      </c>
      <c r="K19" s="60">
        <f t="shared" si="3"/>
        <v>19.56</v>
      </c>
    </row>
    <row r="20">
      <c r="A20" s="14" t="s">
        <v>430</v>
      </c>
      <c r="B20" s="14">
        <v>1998.0</v>
      </c>
      <c r="C20" s="14">
        <v>734.0</v>
      </c>
      <c r="D20" s="14">
        <v>36.74</v>
      </c>
      <c r="E20" s="14">
        <v>1171.0</v>
      </c>
      <c r="F20" s="14">
        <v>441.0</v>
      </c>
      <c r="G20" s="14">
        <v>37.66</v>
      </c>
      <c r="H20" s="61" t="str">
        <f t="shared" si="1"/>
        <v>0.92% more SVs in GRCh38</v>
      </c>
      <c r="I20" s="14">
        <v>0.0</v>
      </c>
      <c r="J20" s="60">
        <f t="shared" si="2"/>
        <v>1</v>
      </c>
      <c r="K20" s="60">
        <f t="shared" si="3"/>
        <v>0.92</v>
      </c>
    </row>
    <row r="21">
      <c r="A21" s="14" t="s">
        <v>202</v>
      </c>
      <c r="B21" s="14">
        <v>1797.0</v>
      </c>
      <c r="C21" s="14">
        <v>926.0</v>
      </c>
      <c r="D21" s="14">
        <v>51.53</v>
      </c>
      <c r="E21" s="14">
        <v>969.0</v>
      </c>
      <c r="F21" s="14">
        <v>451.0</v>
      </c>
      <c r="G21" s="14">
        <v>46.54</v>
      </c>
      <c r="H21" s="61" t="str">
        <f t="shared" si="1"/>
        <v>4.99% more SVs in CHM13-T2T</v>
      </c>
      <c r="I21" s="14">
        <v>1.0</v>
      </c>
      <c r="J21" s="60">
        <f t="shared" si="2"/>
        <v>0</v>
      </c>
      <c r="K21" s="60">
        <f t="shared" si="3"/>
        <v>4.99</v>
      </c>
    </row>
    <row r="22">
      <c r="A22" s="14" t="s">
        <v>211</v>
      </c>
      <c r="B22" s="14">
        <v>2160.0</v>
      </c>
      <c r="C22" s="14">
        <v>917.0</v>
      </c>
      <c r="D22" s="14">
        <v>42.45</v>
      </c>
      <c r="E22" s="14">
        <v>989.0</v>
      </c>
      <c r="F22" s="14">
        <v>192.0</v>
      </c>
      <c r="G22" s="14">
        <v>19.41</v>
      </c>
      <c r="H22" s="61" t="str">
        <f t="shared" si="1"/>
        <v>23.04% more SVs in CHM13-T2T</v>
      </c>
      <c r="I22" s="14">
        <v>1.0</v>
      </c>
      <c r="J22" s="60">
        <f t="shared" si="2"/>
        <v>0</v>
      </c>
      <c r="K22" s="60">
        <f t="shared" si="3"/>
        <v>23.04</v>
      </c>
    </row>
    <row r="23">
      <c r="A23" s="14" t="s">
        <v>215</v>
      </c>
      <c r="B23" s="14">
        <v>2144.0</v>
      </c>
      <c r="C23" s="14">
        <v>502.0</v>
      </c>
      <c r="D23" s="14">
        <v>23.41</v>
      </c>
      <c r="E23" s="14">
        <v>1207.0</v>
      </c>
      <c r="F23" s="14">
        <v>300.0</v>
      </c>
      <c r="G23" s="14">
        <v>24.86</v>
      </c>
      <c r="H23" s="61" t="str">
        <f t="shared" si="1"/>
        <v>1.45% more SVs in GRCh38</v>
      </c>
      <c r="I23" s="14">
        <v>0.0</v>
      </c>
      <c r="J23" s="60">
        <f t="shared" si="2"/>
        <v>1</v>
      </c>
      <c r="K23" s="60">
        <f t="shared" si="3"/>
        <v>1.45</v>
      </c>
    </row>
    <row r="24">
      <c r="A24" s="14" t="s">
        <v>431</v>
      </c>
      <c r="B24" s="14">
        <v>1585.0</v>
      </c>
      <c r="C24" s="14">
        <v>1019.0</v>
      </c>
      <c r="D24" s="14">
        <v>64.29</v>
      </c>
      <c r="E24" s="14">
        <v>831.0</v>
      </c>
      <c r="F24" s="14">
        <v>495.0</v>
      </c>
      <c r="G24" s="14">
        <v>59.57</v>
      </c>
      <c r="H24" s="61" t="str">
        <f t="shared" si="1"/>
        <v>4.72% more SVs in CHM13-T2T</v>
      </c>
      <c r="I24" s="14">
        <v>1.0</v>
      </c>
      <c r="J24" s="60">
        <f t="shared" si="2"/>
        <v>0</v>
      </c>
      <c r="K24" s="60">
        <f t="shared" si="3"/>
        <v>4.72</v>
      </c>
    </row>
    <row r="25">
      <c r="A25" s="14" t="s">
        <v>223</v>
      </c>
      <c r="B25" s="14">
        <v>2314.0</v>
      </c>
      <c r="C25" s="14">
        <v>1457.0</v>
      </c>
      <c r="D25" s="14">
        <v>62.96</v>
      </c>
      <c r="E25" s="14">
        <v>783.0</v>
      </c>
      <c r="F25" s="14">
        <v>246.0</v>
      </c>
      <c r="G25" s="14">
        <v>31.42</v>
      </c>
      <c r="H25" s="61" t="str">
        <f t="shared" si="1"/>
        <v>31.54% more SVs in CHM13-T2T</v>
      </c>
      <c r="I25" s="14">
        <v>1.0</v>
      </c>
      <c r="J25" s="60">
        <f t="shared" si="2"/>
        <v>0</v>
      </c>
      <c r="K25" s="60">
        <f t="shared" si="3"/>
        <v>31.54</v>
      </c>
    </row>
    <row r="26">
      <c r="A26" s="14" t="s">
        <v>228</v>
      </c>
      <c r="B26" s="14">
        <v>1614.0</v>
      </c>
      <c r="C26" s="14">
        <v>503.0</v>
      </c>
      <c r="D26" s="14">
        <v>31.16</v>
      </c>
      <c r="E26" s="14">
        <v>1200.0</v>
      </c>
      <c r="F26" s="14">
        <v>426.0</v>
      </c>
      <c r="G26" s="14">
        <v>35.5</v>
      </c>
      <c r="H26" s="61" t="str">
        <f t="shared" si="1"/>
        <v>4.34% more SVs in GRCh38</v>
      </c>
      <c r="I26" s="14">
        <v>0.0</v>
      </c>
      <c r="J26" s="60">
        <f t="shared" si="2"/>
        <v>1</v>
      </c>
      <c r="K26" s="60">
        <f t="shared" si="3"/>
        <v>4.34</v>
      </c>
    </row>
    <row r="27">
      <c r="A27" s="14" t="s">
        <v>432</v>
      </c>
      <c r="B27" s="14">
        <v>909.0</v>
      </c>
      <c r="C27" s="14">
        <v>735.0</v>
      </c>
      <c r="D27" s="14">
        <v>80.86</v>
      </c>
      <c r="E27" s="14">
        <v>652.0</v>
      </c>
      <c r="F27" s="14">
        <v>463.0</v>
      </c>
      <c r="G27" s="14">
        <v>71.01</v>
      </c>
      <c r="H27" s="61" t="str">
        <f t="shared" si="1"/>
        <v>9.85% more SVs in CHM13-T2T</v>
      </c>
      <c r="I27" s="14">
        <v>1.0</v>
      </c>
      <c r="J27" s="60">
        <f t="shared" si="2"/>
        <v>0</v>
      </c>
      <c r="K27" s="60">
        <f t="shared" si="3"/>
        <v>9.85</v>
      </c>
    </row>
    <row r="28">
      <c r="I28" s="60">
        <f t="shared" ref="I28:J28" si="4">SUM(I3:I27)</f>
        <v>18</v>
      </c>
      <c r="J28" s="60">
        <f t="shared" si="4"/>
        <v>6</v>
      </c>
    </row>
    <row r="29">
      <c r="A29" s="14" t="s">
        <v>433</v>
      </c>
      <c r="I29" s="86">
        <f>sumif(I4:I27,1,K4:K27)/I28</f>
        <v>16.24555556</v>
      </c>
      <c r="J29" s="86">
        <f>sumif(J4:J27,1,K4:K27)/J28</f>
        <v>1.755</v>
      </c>
    </row>
  </sheetData>
  <mergeCells count="4">
    <mergeCell ref="A2:A3"/>
    <mergeCell ref="B2:D2"/>
    <mergeCell ref="E2:G2"/>
    <mergeCell ref="H2:H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29.88"/>
    <col customWidth="1" min="7" max="7" width="61.5"/>
    <col customWidth="1" min="8" max="8" width="20.63"/>
    <col customWidth="1" min="9" max="9" width="23.75"/>
  </cols>
  <sheetData>
    <row r="1">
      <c r="A1" s="83" t="s">
        <v>434</v>
      </c>
      <c r="B1" s="7"/>
      <c r="C1" s="7"/>
      <c r="D1" s="7"/>
      <c r="E1" s="11"/>
      <c r="F1" s="7"/>
      <c r="G1" s="2"/>
      <c r="J1" s="87"/>
    </row>
    <row r="2">
      <c r="A2" s="21" t="s">
        <v>63</v>
      </c>
      <c r="B2" s="4" t="s">
        <v>64</v>
      </c>
      <c r="D2" s="4" t="s">
        <v>65</v>
      </c>
      <c r="F2" s="7"/>
      <c r="G2" s="2"/>
      <c r="J2" s="87"/>
    </row>
    <row r="3">
      <c r="A3" s="5"/>
      <c r="B3" s="22" t="s">
        <v>66</v>
      </c>
      <c r="C3" s="22" t="s">
        <v>67</v>
      </c>
      <c r="D3" s="22" t="s">
        <v>66</v>
      </c>
      <c r="E3" s="22" t="s">
        <v>67</v>
      </c>
      <c r="F3" s="7"/>
      <c r="G3" s="2"/>
      <c r="J3" s="87"/>
    </row>
    <row r="4">
      <c r="A4" s="88" t="s">
        <v>68</v>
      </c>
      <c r="B4" s="24">
        <v>16049.0</v>
      </c>
      <c r="C4" s="25">
        <f t="shared" ref="C4:C8" si="1">B4/$B$9</f>
        <v>0.4072936758</v>
      </c>
      <c r="D4" s="32">
        <v>12420.0</v>
      </c>
      <c r="E4" s="89">
        <f t="shared" ref="E4:E8" si="2">D4/$D$9</f>
        <v>0.3815199361</v>
      </c>
      <c r="F4" s="7"/>
      <c r="G4" s="2"/>
      <c r="J4" s="87"/>
    </row>
    <row r="5">
      <c r="A5" s="88" t="s">
        <v>69</v>
      </c>
      <c r="B5" s="24">
        <v>23170.0</v>
      </c>
      <c r="C5" s="25">
        <f t="shared" si="1"/>
        <v>0.5880113694</v>
      </c>
      <c r="D5" s="32">
        <v>19740.0</v>
      </c>
      <c r="E5" s="89">
        <f t="shared" si="2"/>
        <v>0.6063770965</v>
      </c>
      <c r="F5" s="7"/>
      <c r="G5" s="2"/>
      <c r="J5" s="87"/>
    </row>
    <row r="6">
      <c r="A6" s="88" t="s">
        <v>70</v>
      </c>
      <c r="B6" s="24">
        <v>44.0</v>
      </c>
      <c r="C6" s="25">
        <f t="shared" si="1"/>
        <v>0.001116637905</v>
      </c>
      <c r="D6" s="32">
        <v>155.0</v>
      </c>
      <c r="E6" s="89">
        <f t="shared" si="2"/>
        <v>0.004761319653</v>
      </c>
      <c r="F6" s="7"/>
      <c r="G6" s="2"/>
      <c r="J6" s="87"/>
    </row>
    <row r="7">
      <c r="A7" s="88" t="s">
        <v>71</v>
      </c>
      <c r="B7" s="24">
        <v>58.0</v>
      </c>
      <c r="C7" s="25">
        <f t="shared" si="1"/>
        <v>0.001471931784</v>
      </c>
      <c r="D7" s="32">
        <v>238.0</v>
      </c>
      <c r="E7" s="89">
        <f t="shared" si="2"/>
        <v>0.007310929532</v>
      </c>
      <c r="F7" s="7"/>
      <c r="G7" s="2"/>
      <c r="H7" s="89"/>
      <c r="J7" s="87"/>
    </row>
    <row r="8">
      <c r="A8" s="88" t="s">
        <v>72</v>
      </c>
      <c r="B8" s="24">
        <v>83.0</v>
      </c>
      <c r="C8" s="25">
        <f t="shared" si="1"/>
        <v>0.002106385139</v>
      </c>
      <c r="D8" s="32">
        <v>1.0</v>
      </c>
      <c r="E8" s="89">
        <f t="shared" si="2"/>
        <v>0.00003071819131</v>
      </c>
      <c r="F8" s="7"/>
      <c r="G8" s="2"/>
      <c r="J8" s="87"/>
    </row>
    <row r="9">
      <c r="A9" s="83" t="s">
        <v>73</v>
      </c>
      <c r="B9" s="90">
        <f t="shared" ref="B9:E9" si="3">SUM(B4:B8)</f>
        <v>39404</v>
      </c>
      <c r="C9" s="28">
        <f t="shared" si="3"/>
        <v>1</v>
      </c>
      <c r="D9" s="90">
        <f t="shared" si="3"/>
        <v>32554</v>
      </c>
      <c r="E9" s="28">
        <f t="shared" si="3"/>
        <v>1</v>
      </c>
      <c r="F9" s="7"/>
      <c r="G9" s="2"/>
      <c r="J9" s="87"/>
    </row>
    <row r="10">
      <c r="A10" s="83"/>
      <c r="B10" s="7"/>
      <c r="C10" s="7"/>
      <c r="D10" s="7"/>
      <c r="E10" s="11"/>
      <c r="F10" s="7"/>
      <c r="G10" s="2"/>
      <c r="J10" s="87"/>
    </row>
    <row r="11">
      <c r="A11" s="83"/>
      <c r="B11" s="7"/>
      <c r="C11" s="7"/>
      <c r="D11" s="7"/>
      <c r="E11" s="11"/>
      <c r="F11" s="7"/>
      <c r="G11" s="2"/>
      <c r="J11" s="87"/>
    </row>
    <row r="12">
      <c r="A12" s="83"/>
      <c r="B12" s="7"/>
      <c r="C12" s="7"/>
      <c r="D12" s="7"/>
      <c r="E12" s="11"/>
      <c r="F12" s="7"/>
      <c r="G12" s="2"/>
      <c r="J12" s="87"/>
    </row>
    <row r="13">
      <c r="A13" s="83" t="s">
        <v>435</v>
      </c>
      <c r="B13" s="7"/>
      <c r="C13" s="7"/>
      <c r="D13" s="7"/>
      <c r="E13" s="11"/>
      <c r="F13" s="7"/>
      <c r="G13" s="2"/>
      <c r="J13" s="87"/>
    </row>
    <row r="14">
      <c r="A14" s="7" t="s">
        <v>75</v>
      </c>
      <c r="B14" s="7" t="s">
        <v>76</v>
      </c>
      <c r="C14" s="7" t="s">
        <v>77</v>
      </c>
      <c r="D14" s="7" t="s">
        <v>63</v>
      </c>
      <c r="E14" s="11" t="s">
        <v>78</v>
      </c>
      <c r="F14" s="7" t="s">
        <v>79</v>
      </c>
      <c r="G14" s="7" t="s">
        <v>80</v>
      </c>
      <c r="H14" s="14" t="s">
        <v>436</v>
      </c>
      <c r="I14" s="14" t="s">
        <v>437</v>
      </c>
      <c r="J14" s="87"/>
    </row>
    <row r="15">
      <c r="A15" s="40" t="s">
        <v>82</v>
      </c>
      <c r="B15" s="40">
        <v>2.07054645E8</v>
      </c>
      <c r="C15" s="40">
        <v>2.07088229E8</v>
      </c>
      <c r="D15" s="40" t="s">
        <v>69</v>
      </c>
      <c r="E15" s="52">
        <v>-33584.0</v>
      </c>
      <c r="F15" s="40" t="s">
        <v>438</v>
      </c>
      <c r="G15" s="91" t="s">
        <v>439</v>
      </c>
      <c r="H15" s="92" t="s">
        <v>440</v>
      </c>
      <c r="I15" s="72" t="s">
        <v>441</v>
      </c>
      <c r="J15" s="87"/>
      <c r="K15" s="7"/>
      <c r="L15" s="7"/>
      <c r="M15" s="7"/>
      <c r="N15" s="11"/>
    </row>
    <row r="16">
      <c r="A16" s="40" t="s">
        <v>82</v>
      </c>
      <c r="B16" s="40">
        <v>2.23647745E8</v>
      </c>
      <c r="C16" s="40">
        <v>2.23801234E8</v>
      </c>
      <c r="D16" s="40" t="s">
        <v>70</v>
      </c>
      <c r="E16" s="52">
        <v>153489.0</v>
      </c>
      <c r="F16" s="40" t="s">
        <v>442</v>
      </c>
      <c r="G16" s="91" t="s">
        <v>443</v>
      </c>
      <c r="H16" s="92" t="s">
        <v>444</v>
      </c>
      <c r="I16" s="93" t="s">
        <v>445</v>
      </c>
      <c r="J16" s="87"/>
      <c r="K16" s="7"/>
      <c r="L16" s="7"/>
      <c r="M16" s="7"/>
      <c r="N16" s="11"/>
    </row>
    <row r="17">
      <c r="A17" s="40" t="s">
        <v>82</v>
      </c>
      <c r="B17" s="40">
        <v>2.23783923E8</v>
      </c>
      <c r="C17" s="40">
        <v>2.23787143E8</v>
      </c>
      <c r="D17" s="40" t="s">
        <v>69</v>
      </c>
      <c r="E17" s="52">
        <v>-3220.0</v>
      </c>
      <c r="F17" s="40" t="s">
        <v>446</v>
      </c>
      <c r="G17" s="91" t="s">
        <v>447</v>
      </c>
      <c r="H17" s="92" t="s">
        <v>448</v>
      </c>
      <c r="I17" s="72" t="s">
        <v>449</v>
      </c>
      <c r="J17" s="87"/>
      <c r="K17" s="7"/>
      <c r="L17" s="7"/>
      <c r="M17" s="7"/>
      <c r="N17" s="11"/>
    </row>
    <row r="18">
      <c r="A18" s="40" t="s">
        <v>428</v>
      </c>
      <c r="B18" s="40">
        <v>4.54202E7</v>
      </c>
      <c r="C18" s="40">
        <v>4.54202E7</v>
      </c>
      <c r="D18" s="40" t="s">
        <v>68</v>
      </c>
      <c r="E18" s="52">
        <v>57.0</v>
      </c>
      <c r="F18" s="40" t="s">
        <v>450</v>
      </c>
      <c r="G18" s="91" t="s">
        <v>451</v>
      </c>
      <c r="H18" s="92" t="s">
        <v>452</v>
      </c>
      <c r="I18" s="72" t="s">
        <v>441</v>
      </c>
      <c r="J18" s="87"/>
      <c r="K18" s="7"/>
      <c r="L18" s="7"/>
      <c r="M18" s="7"/>
      <c r="N18" s="11"/>
    </row>
    <row r="19">
      <c r="A19" s="40" t="s">
        <v>91</v>
      </c>
      <c r="B19" s="40">
        <v>2.4528015E7</v>
      </c>
      <c r="C19" s="40">
        <v>2.4529088E7</v>
      </c>
      <c r="D19" s="40" t="s">
        <v>71</v>
      </c>
      <c r="E19" s="52">
        <v>1073.0</v>
      </c>
      <c r="F19" s="40" t="s">
        <v>453</v>
      </c>
      <c r="G19" s="91" t="s">
        <v>454</v>
      </c>
      <c r="H19" s="72" t="s">
        <v>85</v>
      </c>
      <c r="I19" s="94"/>
      <c r="J19" s="87"/>
      <c r="K19" s="7"/>
      <c r="L19" s="7"/>
      <c r="M19" s="7"/>
      <c r="N19" s="11"/>
    </row>
    <row r="20">
      <c r="A20" s="40" t="s">
        <v>91</v>
      </c>
      <c r="B20" s="40">
        <v>2.6625027E7</v>
      </c>
      <c r="C20" s="40">
        <v>2.6625604E7</v>
      </c>
      <c r="D20" s="40" t="s">
        <v>71</v>
      </c>
      <c r="E20" s="52">
        <v>577.0</v>
      </c>
      <c r="F20" s="40" t="s">
        <v>455</v>
      </c>
      <c r="G20" s="91" t="s">
        <v>456</v>
      </c>
      <c r="H20" s="92" t="s">
        <v>96</v>
      </c>
      <c r="I20" s="72" t="s">
        <v>97</v>
      </c>
      <c r="J20" s="87"/>
      <c r="K20" s="7"/>
      <c r="L20" s="7"/>
      <c r="M20" s="7"/>
      <c r="N20" s="11"/>
    </row>
    <row r="21">
      <c r="A21" s="40" t="s">
        <v>91</v>
      </c>
      <c r="B21" s="40">
        <v>6.0188788E7</v>
      </c>
      <c r="C21" s="40">
        <v>6.0260597E7</v>
      </c>
      <c r="D21" s="40" t="s">
        <v>69</v>
      </c>
      <c r="E21" s="52">
        <v>-71809.0</v>
      </c>
      <c r="F21" s="40" t="s">
        <v>457</v>
      </c>
      <c r="G21" s="91" t="s">
        <v>458</v>
      </c>
      <c r="H21" s="92" t="s">
        <v>100</v>
      </c>
      <c r="I21" s="72" t="s">
        <v>101</v>
      </c>
      <c r="J21" s="87"/>
      <c r="K21" s="7"/>
      <c r="L21" s="7"/>
      <c r="M21" s="7"/>
      <c r="N21" s="11"/>
    </row>
    <row r="22">
      <c r="A22" s="40" t="s">
        <v>102</v>
      </c>
      <c r="B22" s="40">
        <v>6.8783146E7</v>
      </c>
      <c r="C22" s="40">
        <v>6.8783146E7</v>
      </c>
      <c r="D22" s="40" t="s">
        <v>68</v>
      </c>
      <c r="E22" s="52">
        <v>83.0</v>
      </c>
      <c r="F22" s="40" t="s">
        <v>459</v>
      </c>
      <c r="G22" s="91" t="s">
        <v>460</v>
      </c>
      <c r="H22" s="92" t="s">
        <v>105</v>
      </c>
      <c r="I22" s="72" t="s">
        <v>106</v>
      </c>
      <c r="J22" s="87"/>
      <c r="K22" s="7"/>
      <c r="L22" s="7"/>
      <c r="M22" s="7"/>
      <c r="N22" s="11"/>
    </row>
    <row r="23">
      <c r="A23" s="40" t="s">
        <v>102</v>
      </c>
      <c r="B23" s="40">
        <v>1.90421537E8</v>
      </c>
      <c r="C23" s="40">
        <v>1.90421537E8</v>
      </c>
      <c r="D23" s="40" t="s">
        <v>68</v>
      </c>
      <c r="E23" s="52">
        <v>61.0</v>
      </c>
      <c r="F23" s="40" t="s">
        <v>461</v>
      </c>
      <c r="G23" s="91" t="s">
        <v>462</v>
      </c>
      <c r="H23" s="72" t="s">
        <v>85</v>
      </c>
      <c r="I23" s="72"/>
      <c r="J23" s="87"/>
      <c r="K23" s="7"/>
      <c r="L23" s="7"/>
      <c r="M23" s="7"/>
      <c r="N23" s="11"/>
    </row>
    <row r="24">
      <c r="A24" s="40" t="s">
        <v>109</v>
      </c>
      <c r="B24" s="40">
        <v>2.889344E7</v>
      </c>
      <c r="C24" s="40">
        <v>2.9068217E7</v>
      </c>
      <c r="D24" s="40" t="s">
        <v>69</v>
      </c>
      <c r="E24" s="52">
        <v>-174777.0</v>
      </c>
      <c r="F24" s="40" t="s">
        <v>110</v>
      </c>
      <c r="G24" s="91" t="s">
        <v>463</v>
      </c>
      <c r="H24" s="92" t="s">
        <v>464</v>
      </c>
      <c r="I24" s="72" t="s">
        <v>465</v>
      </c>
      <c r="J24" s="87"/>
      <c r="K24" s="7"/>
      <c r="L24" s="7"/>
      <c r="M24" s="7"/>
      <c r="N24" s="11"/>
    </row>
    <row r="25">
      <c r="A25" s="40" t="s">
        <v>112</v>
      </c>
      <c r="B25" s="40">
        <v>6090247.0</v>
      </c>
      <c r="C25" s="40">
        <v>6090247.0</v>
      </c>
      <c r="D25" s="40" t="s">
        <v>68</v>
      </c>
      <c r="E25" s="52">
        <v>71.0</v>
      </c>
      <c r="F25" s="40" t="s">
        <v>113</v>
      </c>
      <c r="G25" s="91" t="s">
        <v>466</v>
      </c>
      <c r="H25" s="92" t="s">
        <v>115</v>
      </c>
      <c r="I25" s="72" t="s">
        <v>116</v>
      </c>
      <c r="J25" s="87"/>
      <c r="K25" s="7"/>
      <c r="L25" s="7"/>
      <c r="M25" s="7"/>
      <c r="N25" s="11"/>
    </row>
    <row r="26">
      <c r="A26" s="40" t="s">
        <v>112</v>
      </c>
      <c r="B26" s="40">
        <v>5.7647405E7</v>
      </c>
      <c r="C26" s="40">
        <v>5.7679949E7</v>
      </c>
      <c r="D26" s="40" t="s">
        <v>69</v>
      </c>
      <c r="E26" s="52">
        <v>-32544.0</v>
      </c>
      <c r="F26" s="40" t="s">
        <v>117</v>
      </c>
      <c r="G26" s="91" t="s">
        <v>467</v>
      </c>
      <c r="H26" s="92" t="s">
        <v>468</v>
      </c>
      <c r="I26" s="72" t="s">
        <v>465</v>
      </c>
      <c r="J26" s="87"/>
      <c r="K26" s="7"/>
      <c r="L26" s="7"/>
      <c r="M26" s="7"/>
      <c r="N26" s="11"/>
    </row>
    <row r="27">
      <c r="A27" s="40" t="s">
        <v>112</v>
      </c>
      <c r="B27" s="40">
        <v>7.9812785E7</v>
      </c>
      <c r="C27" s="40">
        <v>7.988029E7</v>
      </c>
      <c r="D27" s="40" t="s">
        <v>69</v>
      </c>
      <c r="E27" s="52">
        <v>-67505.0</v>
      </c>
      <c r="F27" s="40" t="s">
        <v>119</v>
      </c>
      <c r="G27" s="91" t="s">
        <v>469</v>
      </c>
      <c r="H27" s="92" t="s">
        <v>121</v>
      </c>
      <c r="I27" s="72" t="s">
        <v>470</v>
      </c>
      <c r="J27" s="87"/>
      <c r="K27" s="7"/>
      <c r="L27" s="7"/>
      <c r="M27" s="7"/>
      <c r="N27" s="11"/>
    </row>
    <row r="28">
      <c r="A28" s="40" t="s">
        <v>112</v>
      </c>
      <c r="B28" s="40">
        <v>8.7465291E7</v>
      </c>
      <c r="C28" s="40">
        <v>8.7474327E7</v>
      </c>
      <c r="D28" s="40" t="s">
        <v>70</v>
      </c>
      <c r="E28" s="52">
        <v>9036.0</v>
      </c>
      <c r="F28" s="40" t="s">
        <v>122</v>
      </c>
      <c r="G28" s="91" t="s">
        <v>471</v>
      </c>
      <c r="H28" s="72" t="s">
        <v>85</v>
      </c>
      <c r="I28" s="94"/>
      <c r="J28" s="87"/>
      <c r="K28" s="7"/>
      <c r="L28" s="7"/>
      <c r="M28" s="7"/>
      <c r="N28" s="11"/>
    </row>
    <row r="29">
      <c r="A29" s="40" t="s">
        <v>112</v>
      </c>
      <c r="B29" s="40">
        <v>1.06159457E8</v>
      </c>
      <c r="C29" s="40">
        <v>1.06286571E8</v>
      </c>
      <c r="D29" s="40" t="s">
        <v>70</v>
      </c>
      <c r="E29" s="52">
        <v>127114.0</v>
      </c>
      <c r="F29" s="40" t="s">
        <v>124</v>
      </c>
      <c r="G29" s="91" t="s">
        <v>472</v>
      </c>
      <c r="H29" s="92" t="s">
        <v>126</v>
      </c>
      <c r="I29" s="72" t="s">
        <v>97</v>
      </c>
      <c r="J29" s="87"/>
      <c r="K29" s="7"/>
      <c r="L29" s="7"/>
      <c r="M29" s="7"/>
      <c r="N29" s="11"/>
    </row>
    <row r="30">
      <c r="A30" s="40" t="s">
        <v>112</v>
      </c>
      <c r="B30" s="40">
        <v>1.12071598E8</v>
      </c>
      <c r="C30" s="40">
        <v>1.12072726E8</v>
      </c>
      <c r="D30" s="40" t="s">
        <v>69</v>
      </c>
      <c r="E30" s="52">
        <v>-1128.0</v>
      </c>
      <c r="F30" s="40" t="s">
        <v>127</v>
      </c>
      <c r="G30" s="91" t="s">
        <v>473</v>
      </c>
      <c r="H30" s="92" t="s">
        <v>129</v>
      </c>
      <c r="I30" s="72" t="s">
        <v>97</v>
      </c>
      <c r="J30" s="87"/>
      <c r="K30" s="7"/>
      <c r="L30" s="7"/>
      <c r="M30" s="7"/>
      <c r="N30" s="11"/>
    </row>
    <row r="31">
      <c r="A31" s="40" t="s">
        <v>112</v>
      </c>
      <c r="B31" s="40">
        <v>1.27423314E8</v>
      </c>
      <c r="C31" s="40">
        <v>1.27838662E8</v>
      </c>
      <c r="D31" s="40" t="s">
        <v>69</v>
      </c>
      <c r="E31" s="52">
        <v>-415348.0</v>
      </c>
      <c r="F31" s="40" t="s">
        <v>131</v>
      </c>
      <c r="G31" s="91" t="s">
        <v>474</v>
      </c>
      <c r="H31" s="92" t="s">
        <v>133</v>
      </c>
      <c r="I31" s="72" t="s">
        <v>130</v>
      </c>
      <c r="J31" s="87"/>
      <c r="K31" s="7"/>
      <c r="L31" s="7"/>
      <c r="M31" s="7"/>
      <c r="N31" s="11"/>
    </row>
    <row r="32">
      <c r="A32" s="40" t="s">
        <v>112</v>
      </c>
      <c r="B32" s="40">
        <v>1.27770165E8</v>
      </c>
      <c r="C32" s="40">
        <v>1.27839202E8</v>
      </c>
      <c r="D32" s="40" t="s">
        <v>71</v>
      </c>
      <c r="E32" s="52">
        <v>69037.0</v>
      </c>
      <c r="F32" s="40" t="s">
        <v>134</v>
      </c>
      <c r="G32" s="91" t="s">
        <v>475</v>
      </c>
      <c r="H32" s="92" t="s">
        <v>133</v>
      </c>
      <c r="I32" s="72" t="s">
        <v>130</v>
      </c>
      <c r="J32" s="87"/>
      <c r="K32" s="7"/>
      <c r="L32" s="7"/>
      <c r="M32" s="7"/>
      <c r="N32" s="11"/>
    </row>
    <row r="33">
      <c r="A33" s="40" t="s">
        <v>112</v>
      </c>
      <c r="B33" s="40">
        <v>1.45490433E8</v>
      </c>
      <c r="C33" s="40">
        <v>1.45493444E8</v>
      </c>
      <c r="D33" s="40" t="s">
        <v>69</v>
      </c>
      <c r="E33" s="52">
        <v>-3011.0</v>
      </c>
      <c r="F33" s="40" t="s">
        <v>136</v>
      </c>
      <c r="G33" s="91" t="s">
        <v>476</v>
      </c>
      <c r="H33" s="72" t="s">
        <v>85</v>
      </c>
      <c r="I33" s="94"/>
      <c r="J33" s="87"/>
      <c r="K33" s="7"/>
      <c r="L33" s="7"/>
      <c r="M33" s="7"/>
      <c r="N33" s="11"/>
    </row>
    <row r="34">
      <c r="A34" s="40" t="s">
        <v>112</v>
      </c>
      <c r="B34" s="40">
        <v>1.52222659E8</v>
      </c>
      <c r="C34" s="40" t="s">
        <v>477</v>
      </c>
      <c r="D34" s="40" t="s">
        <v>72</v>
      </c>
      <c r="E34" s="52" t="s">
        <v>379</v>
      </c>
      <c r="F34" s="40" t="s">
        <v>140</v>
      </c>
      <c r="G34" s="91" t="s">
        <v>478</v>
      </c>
      <c r="H34" s="92" t="s">
        <v>142</v>
      </c>
      <c r="I34" s="72" t="s">
        <v>138</v>
      </c>
      <c r="J34" s="87"/>
      <c r="K34" s="7"/>
      <c r="L34" s="7"/>
      <c r="M34" s="7"/>
      <c r="N34" s="11"/>
    </row>
    <row r="35">
      <c r="A35" s="40" t="s">
        <v>146</v>
      </c>
      <c r="B35" s="40">
        <v>1.31362526E8</v>
      </c>
      <c r="C35" s="40">
        <v>1.31389035E8</v>
      </c>
      <c r="D35" s="40" t="s">
        <v>70</v>
      </c>
      <c r="E35" s="52">
        <v>26509.0</v>
      </c>
      <c r="F35" s="40" t="s">
        <v>479</v>
      </c>
      <c r="G35" s="91" t="s">
        <v>480</v>
      </c>
      <c r="H35" s="31" t="s">
        <v>149</v>
      </c>
      <c r="I35" s="14" t="s">
        <v>150</v>
      </c>
      <c r="J35" s="87"/>
      <c r="K35" s="7"/>
      <c r="L35" s="7"/>
      <c r="M35" s="7"/>
      <c r="N35" s="11"/>
    </row>
    <row r="36">
      <c r="A36" s="40" t="s">
        <v>151</v>
      </c>
      <c r="B36" s="40">
        <v>2.8042441E7</v>
      </c>
      <c r="C36" s="40">
        <v>2.8069724E7</v>
      </c>
      <c r="D36" s="40" t="s">
        <v>71</v>
      </c>
      <c r="E36" s="52">
        <v>27283.0</v>
      </c>
      <c r="F36" s="40" t="s">
        <v>481</v>
      </c>
      <c r="G36" s="91" t="s">
        <v>482</v>
      </c>
      <c r="H36" s="92" t="s">
        <v>154</v>
      </c>
      <c r="I36" s="72" t="s">
        <v>106</v>
      </c>
      <c r="J36" s="87"/>
      <c r="K36" s="7"/>
      <c r="L36" s="7"/>
      <c r="M36" s="7"/>
      <c r="N36" s="11"/>
    </row>
    <row r="37">
      <c r="A37" s="40" t="s">
        <v>151</v>
      </c>
      <c r="B37" s="40">
        <v>2.8042469E7</v>
      </c>
      <c r="C37" s="40">
        <v>2.8045073E7</v>
      </c>
      <c r="D37" s="40" t="s">
        <v>71</v>
      </c>
      <c r="E37" s="52">
        <v>2604.0</v>
      </c>
      <c r="F37" s="40" t="s">
        <v>152</v>
      </c>
      <c r="G37" s="91" t="s">
        <v>483</v>
      </c>
      <c r="H37" s="92" t="s">
        <v>154</v>
      </c>
      <c r="I37" s="72" t="s">
        <v>106</v>
      </c>
      <c r="J37" s="87"/>
      <c r="K37" s="7"/>
      <c r="L37" s="7"/>
      <c r="M37" s="7"/>
      <c r="N37" s="11"/>
    </row>
    <row r="38">
      <c r="A38" s="40" t="s">
        <v>151</v>
      </c>
      <c r="B38" s="40">
        <v>2.8044906E7</v>
      </c>
      <c r="C38" s="40">
        <v>2.8168301E7</v>
      </c>
      <c r="D38" s="40" t="s">
        <v>69</v>
      </c>
      <c r="E38" s="52">
        <v>-123395.0</v>
      </c>
      <c r="F38" s="40" t="s">
        <v>484</v>
      </c>
      <c r="G38" s="91" t="s">
        <v>485</v>
      </c>
      <c r="H38" s="92" t="s">
        <v>154</v>
      </c>
      <c r="I38" s="72" t="s">
        <v>106</v>
      </c>
      <c r="J38" s="87"/>
      <c r="K38" s="7"/>
      <c r="L38" s="7"/>
      <c r="M38" s="7"/>
      <c r="N38" s="11"/>
    </row>
    <row r="39">
      <c r="A39" s="40" t="s">
        <v>159</v>
      </c>
      <c r="B39" s="40">
        <v>7090725.0</v>
      </c>
      <c r="C39" s="40" t="s">
        <v>486</v>
      </c>
      <c r="D39" s="40" t="s">
        <v>72</v>
      </c>
      <c r="E39" s="52" t="s">
        <v>379</v>
      </c>
      <c r="F39" s="40" t="s">
        <v>487</v>
      </c>
      <c r="G39" s="91" t="s">
        <v>488</v>
      </c>
      <c r="H39" s="92" t="s">
        <v>163</v>
      </c>
      <c r="I39" s="72" t="s">
        <v>106</v>
      </c>
      <c r="J39" s="87"/>
      <c r="K39" s="7"/>
      <c r="L39" s="7"/>
      <c r="M39" s="7"/>
      <c r="N39" s="11"/>
    </row>
    <row r="40">
      <c r="A40" s="40" t="s">
        <v>159</v>
      </c>
      <c r="B40" s="40">
        <v>7593332.0</v>
      </c>
      <c r="C40" s="40" t="s">
        <v>489</v>
      </c>
      <c r="D40" s="40" t="s">
        <v>72</v>
      </c>
      <c r="E40" s="52" t="s">
        <v>379</v>
      </c>
      <c r="F40" s="40" t="s">
        <v>161</v>
      </c>
      <c r="G40" s="91" t="s">
        <v>490</v>
      </c>
      <c r="H40" s="92" t="s">
        <v>167</v>
      </c>
      <c r="I40" s="72" t="s">
        <v>97</v>
      </c>
      <c r="J40" s="87"/>
      <c r="K40" s="7"/>
      <c r="L40" s="7"/>
      <c r="M40" s="7"/>
      <c r="N40" s="11"/>
    </row>
    <row r="41">
      <c r="A41" s="40" t="s">
        <v>159</v>
      </c>
      <c r="B41" s="40">
        <v>8.8824445E7</v>
      </c>
      <c r="C41" s="40">
        <v>8.8836272E7</v>
      </c>
      <c r="D41" s="40" t="s">
        <v>69</v>
      </c>
      <c r="E41" s="52">
        <v>-11827.0</v>
      </c>
      <c r="F41" s="40" t="s">
        <v>491</v>
      </c>
      <c r="G41" s="91" t="s">
        <v>492</v>
      </c>
      <c r="H41" s="92" t="s">
        <v>171</v>
      </c>
      <c r="I41" s="72" t="s">
        <v>97</v>
      </c>
      <c r="J41" s="87"/>
      <c r="K41" s="7"/>
      <c r="L41" s="7"/>
      <c r="M41" s="7"/>
      <c r="N41" s="11"/>
    </row>
    <row r="42">
      <c r="A42" s="40" t="s">
        <v>172</v>
      </c>
      <c r="B42" s="40">
        <v>8.1009356E7</v>
      </c>
      <c r="C42" s="40">
        <v>8.1317577E7</v>
      </c>
      <c r="D42" s="40" t="s">
        <v>69</v>
      </c>
      <c r="E42" s="52">
        <v>-308221.0</v>
      </c>
      <c r="F42" s="40" t="s">
        <v>169</v>
      </c>
      <c r="G42" s="91" t="s">
        <v>493</v>
      </c>
      <c r="H42" s="72" t="s">
        <v>85</v>
      </c>
      <c r="I42" s="94"/>
      <c r="J42" s="87"/>
      <c r="K42" s="7"/>
      <c r="L42" s="7"/>
      <c r="M42" s="7"/>
      <c r="N42" s="11"/>
    </row>
    <row r="43">
      <c r="A43" s="40" t="s">
        <v>175</v>
      </c>
      <c r="B43" s="40">
        <v>3.601842E7</v>
      </c>
      <c r="C43" s="40">
        <v>3.6019777E7</v>
      </c>
      <c r="D43" s="40" t="s">
        <v>69</v>
      </c>
      <c r="E43" s="52">
        <v>-1357.0</v>
      </c>
      <c r="F43" s="40" t="s">
        <v>173</v>
      </c>
      <c r="G43" s="91" t="s">
        <v>494</v>
      </c>
      <c r="H43" s="92" t="s">
        <v>495</v>
      </c>
      <c r="I43" s="72"/>
      <c r="J43" s="87"/>
      <c r="K43" s="7"/>
      <c r="L43" s="7"/>
      <c r="M43" s="7"/>
      <c r="N43" s="11"/>
    </row>
    <row r="44">
      <c r="A44" s="40" t="s">
        <v>175</v>
      </c>
      <c r="B44" s="40">
        <v>1.29318482E8</v>
      </c>
      <c r="C44" s="40">
        <v>1.29318482E8</v>
      </c>
      <c r="D44" s="40" t="s">
        <v>68</v>
      </c>
      <c r="E44" s="52">
        <v>352.0</v>
      </c>
      <c r="F44" s="40" t="s">
        <v>176</v>
      </c>
      <c r="G44" s="91" t="s">
        <v>496</v>
      </c>
      <c r="H44" s="92" t="s">
        <v>178</v>
      </c>
      <c r="I44" s="72" t="s">
        <v>497</v>
      </c>
      <c r="J44" s="87"/>
      <c r="K44" s="7">
        <v>1.0</v>
      </c>
      <c r="L44" s="7"/>
      <c r="M44" s="7"/>
      <c r="N44" s="11"/>
    </row>
    <row r="45">
      <c r="A45" s="40" t="s">
        <v>180</v>
      </c>
      <c r="B45" s="40">
        <v>6.6753567E7</v>
      </c>
      <c r="C45" s="40">
        <v>6.6753567E7</v>
      </c>
      <c r="D45" s="40" t="s">
        <v>68</v>
      </c>
      <c r="E45" s="52">
        <v>98.0</v>
      </c>
      <c r="F45" s="40" t="s">
        <v>181</v>
      </c>
      <c r="G45" s="91" t="s">
        <v>498</v>
      </c>
      <c r="H45" s="92" t="s">
        <v>185</v>
      </c>
      <c r="I45" s="72" t="s">
        <v>186</v>
      </c>
      <c r="J45" s="87"/>
      <c r="K45" s="7">
        <v>1.0</v>
      </c>
      <c r="L45" s="7"/>
      <c r="M45" s="7"/>
      <c r="N45" s="11"/>
    </row>
    <row r="46">
      <c r="A46" s="40" t="s">
        <v>180</v>
      </c>
      <c r="B46" s="40">
        <v>1.00139043E8</v>
      </c>
      <c r="C46" s="40">
        <v>1.00139043E8</v>
      </c>
      <c r="D46" s="40" t="s">
        <v>68</v>
      </c>
      <c r="E46" s="52">
        <v>197.0</v>
      </c>
      <c r="F46" s="40" t="s">
        <v>183</v>
      </c>
      <c r="G46" s="91" t="s">
        <v>499</v>
      </c>
      <c r="H46" s="72" t="s">
        <v>85</v>
      </c>
      <c r="I46" s="72"/>
      <c r="J46" s="87"/>
      <c r="K46" s="7">
        <v>1.0</v>
      </c>
      <c r="L46" s="7"/>
      <c r="M46" s="7"/>
      <c r="N46" s="11"/>
    </row>
    <row r="47">
      <c r="A47" s="40" t="s">
        <v>187</v>
      </c>
      <c r="B47" s="40">
        <v>2.1173739E7</v>
      </c>
      <c r="C47" s="40">
        <v>2.1195013E7</v>
      </c>
      <c r="D47" s="40" t="s">
        <v>71</v>
      </c>
      <c r="E47" s="52">
        <v>21274.0</v>
      </c>
      <c r="F47" s="40" t="s">
        <v>188</v>
      </c>
      <c r="G47" s="91" t="s">
        <v>500</v>
      </c>
      <c r="H47" s="31" t="s">
        <v>190</v>
      </c>
      <c r="I47" s="72"/>
      <c r="J47" s="87"/>
      <c r="K47" s="7">
        <v>1.0</v>
      </c>
      <c r="L47" s="7"/>
      <c r="M47" s="7"/>
      <c r="N47" s="11"/>
    </row>
    <row r="48">
      <c r="A48" s="40" t="s">
        <v>187</v>
      </c>
      <c r="B48" s="40">
        <v>2.1201162E7</v>
      </c>
      <c r="C48" s="40">
        <v>2.120258E7</v>
      </c>
      <c r="D48" s="40" t="s">
        <v>69</v>
      </c>
      <c r="E48" s="52">
        <v>-1418.0</v>
      </c>
      <c r="F48" s="40" t="s">
        <v>191</v>
      </c>
      <c r="G48" s="91" t="s">
        <v>501</v>
      </c>
      <c r="H48" s="72" t="s">
        <v>85</v>
      </c>
      <c r="I48" s="72"/>
      <c r="J48" s="87"/>
      <c r="K48" s="7">
        <v>1.0</v>
      </c>
      <c r="L48" s="7"/>
      <c r="M48" s="7"/>
      <c r="N48" s="11"/>
    </row>
    <row r="49">
      <c r="A49" s="14" t="s">
        <v>187</v>
      </c>
      <c r="B49" s="14">
        <v>2.1320937E7</v>
      </c>
      <c r="C49" s="14">
        <v>2.1482062E7</v>
      </c>
      <c r="D49" s="14" t="s">
        <v>71</v>
      </c>
      <c r="E49" s="14">
        <v>161125.0</v>
      </c>
      <c r="F49" s="14" t="s">
        <v>193</v>
      </c>
      <c r="G49" s="95" t="s">
        <v>502</v>
      </c>
      <c r="H49" s="31" t="s">
        <v>503</v>
      </c>
      <c r="I49" s="14" t="s">
        <v>504</v>
      </c>
      <c r="J49" s="87"/>
      <c r="K49" s="7">
        <v>1.0</v>
      </c>
    </row>
    <row r="50">
      <c r="A50" s="14" t="s">
        <v>197</v>
      </c>
      <c r="B50" s="14">
        <v>6.4386219E7</v>
      </c>
      <c r="C50" s="14">
        <v>6.4421937E7</v>
      </c>
      <c r="D50" s="14" t="s">
        <v>69</v>
      </c>
      <c r="E50" s="33">
        <v>-35718.0</v>
      </c>
      <c r="F50" s="14" t="s">
        <v>198</v>
      </c>
      <c r="G50" s="95" t="s">
        <v>505</v>
      </c>
      <c r="H50" s="31" t="s">
        <v>506</v>
      </c>
      <c r="J50" s="87"/>
      <c r="K50" s="7">
        <v>1.0</v>
      </c>
    </row>
    <row r="51">
      <c r="A51" s="14" t="s">
        <v>197</v>
      </c>
      <c r="B51" s="14">
        <v>8.4950986E7</v>
      </c>
      <c r="C51" s="14">
        <v>8.5117376E7</v>
      </c>
      <c r="D51" s="14" t="s">
        <v>69</v>
      </c>
      <c r="E51" s="33">
        <v>166390.0</v>
      </c>
      <c r="F51" s="14" t="s">
        <v>199</v>
      </c>
      <c r="G51" s="95" t="s">
        <v>507</v>
      </c>
      <c r="H51" s="31" t="s">
        <v>201</v>
      </c>
      <c r="I51" s="14" t="s">
        <v>508</v>
      </c>
      <c r="J51" s="87"/>
      <c r="K51" s="7">
        <v>1.0</v>
      </c>
    </row>
    <row r="52">
      <c r="A52" s="14" t="s">
        <v>202</v>
      </c>
      <c r="B52" s="14">
        <v>1.003209E7</v>
      </c>
      <c r="C52" s="14" t="s">
        <v>509</v>
      </c>
      <c r="D52" s="14" t="s">
        <v>72</v>
      </c>
      <c r="E52" s="33" t="s">
        <v>379</v>
      </c>
      <c r="F52" s="14" t="s">
        <v>204</v>
      </c>
      <c r="G52" s="95" t="s">
        <v>510</v>
      </c>
      <c r="H52" s="31" t="s">
        <v>167</v>
      </c>
      <c r="I52" s="14" t="s">
        <v>97</v>
      </c>
      <c r="J52" s="87"/>
      <c r="K52" s="7">
        <v>1.0</v>
      </c>
    </row>
    <row r="53">
      <c r="A53" s="14" t="s">
        <v>202</v>
      </c>
      <c r="B53" s="14">
        <v>6.8928344E7</v>
      </c>
      <c r="C53" s="14">
        <v>6.8931709E7</v>
      </c>
      <c r="D53" s="14" t="s">
        <v>69</v>
      </c>
      <c r="E53" s="33">
        <v>-3365.0</v>
      </c>
      <c r="F53" s="14" t="s">
        <v>207</v>
      </c>
      <c r="G53" s="95" t="s">
        <v>511</v>
      </c>
      <c r="H53" s="31" t="s">
        <v>209</v>
      </c>
      <c r="I53" s="14" t="s">
        <v>210</v>
      </c>
      <c r="J53" s="87"/>
      <c r="K53" s="7">
        <v>1.0</v>
      </c>
    </row>
    <row r="54">
      <c r="A54" s="14" t="s">
        <v>211</v>
      </c>
      <c r="B54" s="14">
        <v>1.7420891E7</v>
      </c>
      <c r="C54" s="14" t="s">
        <v>512</v>
      </c>
      <c r="D54" s="14" t="s">
        <v>72</v>
      </c>
      <c r="E54" s="33" t="s">
        <v>379</v>
      </c>
      <c r="F54" s="14" t="s">
        <v>213</v>
      </c>
      <c r="G54" s="95" t="s">
        <v>513</v>
      </c>
      <c r="H54" s="31" t="s">
        <v>163</v>
      </c>
      <c r="I54" s="14" t="s">
        <v>106</v>
      </c>
      <c r="J54" s="87"/>
      <c r="K54" s="7">
        <v>1.0</v>
      </c>
    </row>
    <row r="55">
      <c r="A55" s="14" t="s">
        <v>215</v>
      </c>
      <c r="B55" s="14">
        <v>1.3223436E7</v>
      </c>
      <c r="C55" s="14">
        <v>1.3226808E7</v>
      </c>
      <c r="D55" s="14" t="s">
        <v>69</v>
      </c>
      <c r="E55" s="33">
        <v>-3372.0</v>
      </c>
      <c r="F55" s="14" t="s">
        <v>216</v>
      </c>
      <c r="G55" s="95" t="s">
        <v>514</v>
      </c>
      <c r="H55" s="31" t="s">
        <v>515</v>
      </c>
      <c r="I55" s="14" t="s">
        <v>516</v>
      </c>
      <c r="J55" s="87"/>
      <c r="K55" s="7">
        <v>1.0</v>
      </c>
    </row>
    <row r="56">
      <c r="A56" s="14" t="s">
        <v>215</v>
      </c>
      <c r="B56" s="14">
        <v>1.503219E7</v>
      </c>
      <c r="C56" s="14">
        <v>1.5083224E7</v>
      </c>
      <c r="D56" s="14" t="s">
        <v>69</v>
      </c>
      <c r="E56" s="33">
        <v>-51034.0</v>
      </c>
      <c r="F56" s="14" t="s">
        <v>218</v>
      </c>
      <c r="G56" s="95" t="s">
        <v>517</v>
      </c>
      <c r="H56" s="31" t="s">
        <v>220</v>
      </c>
      <c r="I56" s="14" t="s">
        <v>518</v>
      </c>
      <c r="J56" s="87"/>
      <c r="K56" s="7">
        <v>1.0</v>
      </c>
    </row>
    <row r="57">
      <c r="A57" s="14" t="s">
        <v>215</v>
      </c>
      <c r="B57" s="14">
        <v>1.506986E7</v>
      </c>
      <c r="C57" s="14">
        <v>1.5083116E7</v>
      </c>
      <c r="D57" s="14" t="s">
        <v>69</v>
      </c>
      <c r="E57" s="33">
        <v>-13256.0</v>
      </c>
      <c r="F57" s="14" t="s">
        <v>221</v>
      </c>
      <c r="G57" s="95" t="s">
        <v>519</v>
      </c>
      <c r="H57" s="31" t="s">
        <v>220</v>
      </c>
      <c r="I57" s="14" t="s">
        <v>518</v>
      </c>
      <c r="J57" s="87"/>
      <c r="K57" s="7">
        <v>1.0</v>
      </c>
    </row>
    <row r="58">
      <c r="A58" s="14" t="s">
        <v>215</v>
      </c>
      <c r="B58" s="14">
        <v>2.9423649E7</v>
      </c>
      <c r="C58" s="14">
        <v>2.9425527E7</v>
      </c>
      <c r="D58" s="14" t="s">
        <v>69</v>
      </c>
      <c r="E58" s="33">
        <v>-1878.0</v>
      </c>
      <c r="F58" s="14" t="s">
        <v>224</v>
      </c>
      <c r="G58" s="95" t="s">
        <v>520</v>
      </c>
      <c r="H58" s="14" t="s">
        <v>85</v>
      </c>
      <c r="J58" s="87"/>
      <c r="K58" s="7">
        <v>1.0</v>
      </c>
    </row>
    <row r="59">
      <c r="A59" s="14" t="s">
        <v>228</v>
      </c>
      <c r="B59" s="14">
        <v>3.0776949E7</v>
      </c>
      <c r="C59" s="14">
        <v>3.0796157E7</v>
      </c>
      <c r="D59" s="14" t="s">
        <v>69</v>
      </c>
      <c r="E59" s="14">
        <v>-19208.0</v>
      </c>
      <c r="F59" s="14" t="s">
        <v>229</v>
      </c>
      <c r="G59" s="95" t="s">
        <v>521</v>
      </c>
      <c r="H59" s="31" t="s">
        <v>231</v>
      </c>
      <c r="I59" s="14" t="s">
        <v>518</v>
      </c>
      <c r="J59" s="87"/>
      <c r="K59" s="7">
        <v>1.0</v>
      </c>
    </row>
    <row r="60">
      <c r="A60" s="14" t="s">
        <v>228</v>
      </c>
      <c r="B60" s="14">
        <v>3.0881207E7</v>
      </c>
      <c r="C60" s="14">
        <v>3.1618866E7</v>
      </c>
      <c r="D60" s="14" t="s">
        <v>69</v>
      </c>
      <c r="E60" s="14">
        <v>-737659.0</v>
      </c>
      <c r="F60" s="14" t="s">
        <v>232</v>
      </c>
      <c r="G60" s="95" t="s">
        <v>522</v>
      </c>
      <c r="H60" s="31" t="s">
        <v>231</v>
      </c>
      <c r="I60" s="14" t="s">
        <v>518</v>
      </c>
      <c r="J60" s="87"/>
      <c r="K60" s="7">
        <v>1.0</v>
      </c>
    </row>
    <row r="61">
      <c r="A61" s="14" t="s">
        <v>228</v>
      </c>
      <c r="B61" s="14">
        <v>3.1657969E7</v>
      </c>
      <c r="C61" s="14">
        <v>3.1873135E7</v>
      </c>
      <c r="D61" s="14" t="s">
        <v>69</v>
      </c>
      <c r="E61" s="14">
        <v>-215166.0</v>
      </c>
      <c r="F61" s="14" t="s">
        <v>234</v>
      </c>
      <c r="G61" s="95" t="s">
        <v>523</v>
      </c>
      <c r="H61" s="31" t="s">
        <v>231</v>
      </c>
      <c r="I61" s="14" t="s">
        <v>518</v>
      </c>
      <c r="J61" s="87"/>
      <c r="K61" s="7">
        <v>1.0</v>
      </c>
    </row>
    <row r="62">
      <c r="A62" s="14" t="s">
        <v>228</v>
      </c>
      <c r="B62" s="14">
        <v>3.1678649E7</v>
      </c>
      <c r="C62" s="14">
        <v>3.1781333E7</v>
      </c>
      <c r="D62" s="14" t="s">
        <v>69</v>
      </c>
      <c r="E62" s="33">
        <v>-102684.0</v>
      </c>
      <c r="F62" s="14" t="s">
        <v>236</v>
      </c>
      <c r="G62" s="95" t="s">
        <v>522</v>
      </c>
      <c r="H62" s="31" t="s">
        <v>231</v>
      </c>
      <c r="I62" s="14" t="s">
        <v>518</v>
      </c>
      <c r="J62" s="87"/>
      <c r="K62" s="7">
        <v>1.0</v>
      </c>
    </row>
    <row r="63">
      <c r="A63" s="14" t="s">
        <v>228</v>
      </c>
      <c r="B63" s="14">
        <v>3.3639783E7</v>
      </c>
      <c r="C63" s="14">
        <v>3.3642627E7</v>
      </c>
      <c r="D63" s="14" t="s">
        <v>69</v>
      </c>
      <c r="E63" s="33">
        <v>-2844.0</v>
      </c>
      <c r="F63" s="14" t="s">
        <v>237</v>
      </c>
      <c r="G63" s="95" t="s">
        <v>524</v>
      </c>
      <c r="H63" s="14" t="s">
        <v>85</v>
      </c>
      <c r="J63" s="87"/>
      <c r="K63" s="7">
        <v>1.0</v>
      </c>
    </row>
    <row r="64">
      <c r="E64" s="61"/>
      <c r="J64" s="87"/>
    </row>
    <row r="65">
      <c r="E65" s="61"/>
      <c r="J65" s="87"/>
    </row>
    <row r="66">
      <c r="C66" s="40"/>
      <c r="E66" s="33"/>
      <c r="J66" s="96"/>
    </row>
    <row r="67">
      <c r="C67" s="40"/>
      <c r="E67" s="33"/>
      <c r="J67" s="96"/>
    </row>
    <row r="68">
      <c r="C68" s="40"/>
      <c r="E68" s="33"/>
      <c r="J68" s="96"/>
    </row>
    <row r="69">
      <c r="C69" s="40"/>
      <c r="E69" s="33"/>
      <c r="J69" s="96"/>
    </row>
    <row r="70">
      <c r="C70" s="40"/>
      <c r="E70" s="33"/>
      <c r="J70" s="96"/>
    </row>
    <row r="71">
      <c r="C71" s="40"/>
      <c r="E71" s="33"/>
      <c r="J71" s="96"/>
    </row>
    <row r="72">
      <c r="C72" s="40"/>
      <c r="E72" s="33"/>
      <c r="J72" s="96"/>
    </row>
    <row r="73">
      <c r="C73" s="40"/>
      <c r="E73" s="33"/>
      <c r="J73" s="96"/>
    </row>
    <row r="74">
      <c r="C74" s="40"/>
      <c r="E74" s="33"/>
      <c r="J74" s="96"/>
    </row>
    <row r="75">
      <c r="C75" s="40"/>
      <c r="E75" s="33"/>
      <c r="J75" s="96"/>
    </row>
    <row r="76">
      <c r="C76" s="40"/>
      <c r="E76" s="33"/>
      <c r="J76" s="96"/>
    </row>
    <row r="77">
      <c r="C77" s="40"/>
      <c r="E77" s="33"/>
      <c r="J77" s="96"/>
    </row>
    <row r="78">
      <c r="C78" s="40"/>
      <c r="E78" s="33"/>
      <c r="J78" s="96"/>
    </row>
    <row r="79">
      <c r="C79" s="40"/>
      <c r="E79" s="33"/>
      <c r="J79" s="96"/>
    </row>
    <row r="80">
      <c r="C80" s="40"/>
      <c r="E80" s="33"/>
      <c r="J80" s="96"/>
    </row>
    <row r="81">
      <c r="C81" s="40"/>
      <c r="E81" s="33"/>
      <c r="J81" s="96"/>
    </row>
    <row r="82">
      <c r="C82" s="40"/>
      <c r="E82" s="33"/>
      <c r="J82" s="96"/>
    </row>
    <row r="83">
      <c r="C83" s="40"/>
      <c r="E83" s="33"/>
      <c r="J83" s="96"/>
    </row>
    <row r="84">
      <c r="C84" s="40"/>
      <c r="E84" s="33"/>
      <c r="J84" s="96"/>
    </row>
    <row r="85">
      <c r="C85" s="40"/>
      <c r="E85" s="33"/>
      <c r="J85" s="96"/>
    </row>
    <row r="86">
      <c r="C86" s="40"/>
      <c r="E86" s="33"/>
      <c r="J86" s="96"/>
    </row>
    <row r="87">
      <c r="C87" s="40"/>
      <c r="E87" s="33"/>
      <c r="J87" s="96"/>
    </row>
    <row r="88">
      <c r="C88" s="40"/>
      <c r="E88" s="33"/>
      <c r="J88" s="96"/>
    </row>
    <row r="89">
      <c r="C89" s="40"/>
      <c r="E89" s="33"/>
      <c r="J89" s="96"/>
    </row>
    <row r="90">
      <c r="C90" s="40"/>
      <c r="E90" s="33"/>
      <c r="J90" s="96"/>
    </row>
    <row r="91">
      <c r="C91" s="40"/>
      <c r="E91" s="33"/>
      <c r="J91" s="96"/>
    </row>
    <row r="92">
      <c r="C92" s="40"/>
      <c r="E92" s="33"/>
      <c r="J92" s="96"/>
    </row>
    <row r="93">
      <c r="C93" s="40"/>
      <c r="E93" s="33"/>
      <c r="J93" s="96"/>
    </row>
    <row r="94">
      <c r="C94" s="40"/>
      <c r="E94" s="33"/>
      <c r="J94" s="96"/>
    </row>
    <row r="95">
      <c r="C95" s="40"/>
      <c r="E95" s="33"/>
      <c r="J95" s="96"/>
    </row>
    <row r="96">
      <c r="C96" s="40"/>
      <c r="E96" s="33"/>
      <c r="J96" s="96"/>
    </row>
    <row r="97">
      <c r="C97" s="40"/>
      <c r="E97" s="33"/>
      <c r="J97" s="96"/>
    </row>
    <row r="98">
      <c r="C98" s="40"/>
      <c r="E98" s="33"/>
      <c r="J98" s="96"/>
    </row>
    <row r="99">
      <c r="C99" s="40"/>
      <c r="E99" s="33"/>
      <c r="J99" s="96"/>
    </row>
    <row r="100">
      <c r="E100" s="33"/>
      <c r="J100" s="96"/>
    </row>
    <row r="101">
      <c r="E101" s="33"/>
      <c r="J101" s="96"/>
    </row>
    <row r="102">
      <c r="E102" s="33"/>
      <c r="J102" s="96"/>
    </row>
    <row r="103">
      <c r="E103" s="33"/>
      <c r="J103" s="96"/>
    </row>
    <row r="104">
      <c r="E104" s="33"/>
      <c r="J104" s="96"/>
    </row>
    <row r="105">
      <c r="E105" s="33"/>
      <c r="J105" s="96"/>
    </row>
    <row r="106">
      <c r="E106" s="33"/>
      <c r="J106" s="96"/>
    </row>
    <row r="107">
      <c r="E107" s="33"/>
      <c r="J107" s="96"/>
    </row>
    <row r="108">
      <c r="E108" s="33"/>
      <c r="J108" s="96"/>
    </row>
    <row r="109">
      <c r="E109" s="33"/>
      <c r="J109" s="96"/>
    </row>
    <row r="110">
      <c r="E110" s="33"/>
      <c r="J110" s="96"/>
    </row>
    <row r="111">
      <c r="E111" s="33"/>
      <c r="J111" s="96"/>
    </row>
    <row r="112">
      <c r="E112" s="33"/>
      <c r="J112" s="96"/>
    </row>
    <row r="113">
      <c r="E113" s="33"/>
      <c r="J113" s="96"/>
    </row>
    <row r="114">
      <c r="E114" s="33"/>
      <c r="J114" s="96"/>
    </row>
    <row r="115">
      <c r="E115" s="61"/>
      <c r="J115" s="87"/>
    </row>
    <row r="116">
      <c r="E116" s="61"/>
      <c r="J116" s="87"/>
    </row>
    <row r="117">
      <c r="E117" s="61"/>
      <c r="J117" s="87"/>
    </row>
    <row r="118">
      <c r="E118" s="61"/>
      <c r="J118" s="87"/>
    </row>
    <row r="119">
      <c r="E119" s="61"/>
      <c r="J119" s="87"/>
    </row>
    <row r="120">
      <c r="E120" s="61"/>
      <c r="J120" s="87"/>
    </row>
    <row r="121">
      <c r="E121" s="61"/>
      <c r="J121" s="87"/>
    </row>
    <row r="122">
      <c r="E122" s="61"/>
      <c r="J122" s="87"/>
    </row>
    <row r="123">
      <c r="E123" s="61"/>
      <c r="J123" s="87"/>
    </row>
    <row r="124">
      <c r="E124" s="61"/>
      <c r="J124" s="87"/>
    </row>
    <row r="125">
      <c r="E125" s="61"/>
      <c r="J125" s="87"/>
    </row>
    <row r="126">
      <c r="E126" s="61"/>
      <c r="J126" s="87"/>
    </row>
    <row r="127">
      <c r="E127" s="61"/>
      <c r="J127" s="87"/>
    </row>
    <row r="128">
      <c r="E128" s="61"/>
      <c r="J128" s="87"/>
    </row>
    <row r="129">
      <c r="E129" s="61"/>
      <c r="J129" s="87"/>
    </row>
    <row r="130">
      <c r="E130" s="61"/>
      <c r="J130" s="87"/>
    </row>
    <row r="131">
      <c r="E131" s="61"/>
      <c r="J131" s="87"/>
    </row>
    <row r="132">
      <c r="E132" s="61"/>
      <c r="J132" s="87"/>
    </row>
    <row r="133">
      <c r="E133" s="61"/>
      <c r="J133" s="87"/>
    </row>
    <row r="134">
      <c r="E134" s="61"/>
      <c r="J134" s="87"/>
    </row>
    <row r="135">
      <c r="E135" s="61"/>
      <c r="J135" s="87"/>
    </row>
    <row r="136">
      <c r="E136" s="61"/>
      <c r="J136" s="87"/>
    </row>
    <row r="137">
      <c r="E137" s="61"/>
      <c r="J137" s="87"/>
    </row>
    <row r="138">
      <c r="E138" s="61"/>
      <c r="J138" s="87"/>
    </row>
    <row r="139">
      <c r="E139" s="61"/>
      <c r="J139" s="87"/>
    </row>
    <row r="140">
      <c r="E140" s="61"/>
      <c r="J140" s="87"/>
    </row>
    <row r="141">
      <c r="E141" s="61"/>
      <c r="J141" s="87"/>
    </row>
    <row r="142">
      <c r="E142" s="61"/>
      <c r="J142" s="87"/>
    </row>
    <row r="143">
      <c r="E143" s="61"/>
      <c r="J143" s="87"/>
    </row>
    <row r="144">
      <c r="E144" s="61"/>
      <c r="J144" s="87"/>
    </row>
    <row r="145">
      <c r="E145" s="61"/>
      <c r="J145" s="87"/>
    </row>
    <row r="146">
      <c r="E146" s="61"/>
      <c r="J146" s="87"/>
    </row>
    <row r="147">
      <c r="E147" s="61"/>
      <c r="J147" s="87"/>
    </row>
    <row r="148">
      <c r="E148" s="61"/>
      <c r="J148" s="87"/>
    </row>
    <row r="149">
      <c r="E149" s="61"/>
      <c r="J149" s="87"/>
    </row>
    <row r="150">
      <c r="E150" s="61"/>
      <c r="J150" s="87"/>
    </row>
    <row r="151">
      <c r="E151" s="61"/>
      <c r="J151" s="87"/>
    </row>
    <row r="152">
      <c r="E152" s="61"/>
      <c r="J152" s="87"/>
    </row>
    <row r="153">
      <c r="E153" s="61"/>
      <c r="J153" s="87"/>
    </row>
    <row r="154">
      <c r="E154" s="61"/>
      <c r="J154" s="87"/>
    </row>
    <row r="155">
      <c r="E155" s="61"/>
      <c r="J155" s="87"/>
    </row>
    <row r="156">
      <c r="E156" s="61"/>
      <c r="J156" s="87"/>
    </row>
    <row r="157">
      <c r="E157" s="61"/>
      <c r="J157" s="87"/>
    </row>
    <row r="158">
      <c r="E158" s="61"/>
      <c r="J158" s="87"/>
    </row>
    <row r="159">
      <c r="E159" s="61"/>
      <c r="J159" s="87"/>
    </row>
    <row r="160">
      <c r="E160" s="61"/>
      <c r="J160" s="87"/>
    </row>
    <row r="161">
      <c r="E161" s="61"/>
      <c r="J161" s="87"/>
    </row>
    <row r="162">
      <c r="E162" s="61"/>
      <c r="J162" s="87"/>
    </row>
    <row r="163">
      <c r="E163" s="61"/>
      <c r="J163" s="87"/>
    </row>
    <row r="164">
      <c r="E164" s="61"/>
      <c r="J164" s="87"/>
    </row>
    <row r="165">
      <c r="E165" s="61"/>
      <c r="J165" s="87"/>
    </row>
    <row r="166">
      <c r="E166" s="61"/>
      <c r="J166" s="87"/>
    </row>
    <row r="167">
      <c r="E167" s="61"/>
      <c r="J167" s="87"/>
    </row>
    <row r="168">
      <c r="E168" s="61"/>
      <c r="J168" s="87"/>
    </row>
    <row r="169">
      <c r="E169" s="61"/>
      <c r="J169" s="87"/>
    </row>
    <row r="170">
      <c r="E170" s="61"/>
      <c r="J170" s="87"/>
    </row>
    <row r="171">
      <c r="E171" s="61"/>
      <c r="J171" s="87"/>
    </row>
    <row r="172">
      <c r="E172" s="61"/>
      <c r="J172" s="87"/>
    </row>
    <row r="173">
      <c r="E173" s="61"/>
      <c r="J173" s="87"/>
    </row>
    <row r="174">
      <c r="E174" s="61"/>
      <c r="J174" s="87"/>
    </row>
    <row r="175">
      <c r="E175" s="61"/>
      <c r="J175" s="87"/>
    </row>
    <row r="176">
      <c r="E176" s="61"/>
      <c r="J176" s="87"/>
    </row>
    <row r="177">
      <c r="E177" s="61"/>
      <c r="J177" s="87"/>
    </row>
    <row r="178">
      <c r="E178" s="61"/>
      <c r="J178" s="87"/>
    </row>
    <row r="179">
      <c r="E179" s="61"/>
      <c r="J179" s="87"/>
    </row>
    <row r="180">
      <c r="E180" s="61"/>
      <c r="J180" s="87"/>
    </row>
    <row r="181">
      <c r="E181" s="61"/>
      <c r="J181" s="87"/>
    </row>
    <row r="182">
      <c r="E182" s="61"/>
      <c r="J182" s="87"/>
    </row>
    <row r="183">
      <c r="E183" s="61"/>
      <c r="J183" s="87"/>
    </row>
    <row r="184">
      <c r="E184" s="61"/>
      <c r="J184" s="87"/>
    </row>
    <row r="185">
      <c r="E185" s="61"/>
      <c r="J185" s="87"/>
    </row>
    <row r="186">
      <c r="E186" s="61"/>
      <c r="J186" s="87"/>
    </row>
    <row r="187">
      <c r="E187" s="61"/>
      <c r="J187" s="87"/>
    </row>
    <row r="188">
      <c r="E188" s="61"/>
      <c r="J188" s="87"/>
    </row>
    <row r="189">
      <c r="E189" s="61"/>
      <c r="J189" s="87"/>
    </row>
    <row r="190">
      <c r="E190" s="61"/>
      <c r="J190" s="87"/>
    </row>
    <row r="191">
      <c r="E191" s="61"/>
      <c r="J191" s="87"/>
    </row>
    <row r="192">
      <c r="E192" s="61"/>
      <c r="J192" s="87"/>
    </row>
    <row r="193">
      <c r="E193" s="61"/>
      <c r="J193" s="87"/>
    </row>
    <row r="194">
      <c r="E194" s="61"/>
      <c r="J194" s="87"/>
    </row>
    <row r="195">
      <c r="E195" s="61"/>
      <c r="J195" s="87"/>
    </row>
    <row r="196">
      <c r="E196" s="61"/>
      <c r="J196" s="87"/>
    </row>
    <row r="197">
      <c r="E197" s="61"/>
      <c r="J197" s="87"/>
    </row>
    <row r="198">
      <c r="E198" s="61"/>
      <c r="J198" s="87"/>
    </row>
    <row r="199">
      <c r="E199" s="61"/>
      <c r="J199" s="87"/>
    </row>
    <row r="200">
      <c r="E200" s="61"/>
      <c r="J200" s="87"/>
    </row>
    <row r="201">
      <c r="E201" s="61"/>
      <c r="J201" s="87"/>
    </row>
    <row r="202">
      <c r="E202" s="61"/>
      <c r="J202" s="87"/>
    </row>
    <row r="203">
      <c r="E203" s="61"/>
      <c r="J203" s="87"/>
    </row>
    <row r="204">
      <c r="E204" s="61"/>
      <c r="J204" s="87"/>
    </row>
    <row r="205">
      <c r="E205" s="61"/>
      <c r="J205" s="87"/>
    </row>
    <row r="206">
      <c r="E206" s="61"/>
      <c r="J206" s="87"/>
    </row>
    <row r="207">
      <c r="E207" s="61"/>
      <c r="J207" s="87"/>
    </row>
    <row r="208">
      <c r="E208" s="61"/>
      <c r="J208" s="87"/>
    </row>
    <row r="209">
      <c r="E209" s="61"/>
      <c r="J209" s="87"/>
    </row>
    <row r="210">
      <c r="E210" s="61"/>
      <c r="J210" s="87"/>
    </row>
    <row r="211">
      <c r="E211" s="61"/>
      <c r="J211" s="87"/>
    </row>
    <row r="212">
      <c r="E212" s="61"/>
      <c r="J212" s="87"/>
    </row>
    <row r="213">
      <c r="E213" s="61"/>
      <c r="J213" s="87"/>
    </row>
    <row r="214">
      <c r="E214" s="61"/>
      <c r="J214" s="87"/>
    </row>
    <row r="215">
      <c r="E215" s="61"/>
      <c r="J215" s="87"/>
    </row>
    <row r="216">
      <c r="E216" s="61"/>
      <c r="J216" s="87"/>
    </row>
    <row r="217">
      <c r="E217" s="61"/>
      <c r="J217" s="87"/>
    </row>
    <row r="218">
      <c r="E218" s="61"/>
      <c r="J218" s="87"/>
    </row>
    <row r="219">
      <c r="E219" s="61"/>
      <c r="J219" s="87"/>
    </row>
    <row r="220">
      <c r="E220" s="61"/>
      <c r="J220" s="87"/>
    </row>
    <row r="221">
      <c r="E221" s="61"/>
      <c r="J221" s="87"/>
    </row>
    <row r="222">
      <c r="E222" s="61"/>
      <c r="J222" s="87"/>
    </row>
    <row r="223">
      <c r="E223" s="61"/>
      <c r="J223" s="87"/>
    </row>
    <row r="224">
      <c r="E224" s="61"/>
      <c r="J224" s="87"/>
    </row>
    <row r="225">
      <c r="E225" s="61"/>
      <c r="J225" s="87"/>
    </row>
    <row r="226">
      <c r="E226" s="61"/>
      <c r="J226" s="87"/>
    </row>
    <row r="227">
      <c r="E227" s="61"/>
      <c r="J227" s="87"/>
    </row>
    <row r="228">
      <c r="E228" s="61"/>
      <c r="J228" s="87"/>
    </row>
    <row r="229">
      <c r="E229" s="61"/>
      <c r="J229" s="87"/>
    </row>
    <row r="230">
      <c r="E230" s="61"/>
      <c r="J230" s="87"/>
    </row>
    <row r="231">
      <c r="E231" s="61"/>
      <c r="J231" s="87"/>
    </row>
    <row r="232">
      <c r="E232" s="61"/>
      <c r="J232" s="87"/>
    </row>
    <row r="233">
      <c r="E233" s="61"/>
      <c r="J233" s="87"/>
    </row>
    <row r="234">
      <c r="E234" s="61"/>
      <c r="J234" s="87"/>
    </row>
    <row r="235">
      <c r="E235" s="61"/>
      <c r="J235" s="87"/>
    </row>
    <row r="236">
      <c r="E236" s="61"/>
      <c r="J236" s="87"/>
    </row>
    <row r="237">
      <c r="E237" s="61"/>
      <c r="J237" s="87"/>
    </row>
    <row r="238">
      <c r="E238" s="61"/>
      <c r="J238" s="87"/>
    </row>
    <row r="239">
      <c r="E239" s="61"/>
      <c r="J239" s="87"/>
    </row>
    <row r="240">
      <c r="E240" s="61"/>
      <c r="J240" s="87"/>
    </row>
    <row r="241">
      <c r="E241" s="61"/>
      <c r="J241" s="87"/>
    </row>
    <row r="242">
      <c r="E242" s="61"/>
      <c r="J242" s="87"/>
    </row>
    <row r="243">
      <c r="E243" s="61"/>
      <c r="J243" s="87"/>
    </row>
    <row r="244">
      <c r="E244" s="61"/>
      <c r="J244" s="87"/>
    </row>
    <row r="245">
      <c r="E245" s="61"/>
      <c r="J245" s="87"/>
    </row>
    <row r="246">
      <c r="E246" s="61"/>
      <c r="J246" s="87"/>
    </row>
    <row r="247">
      <c r="E247" s="61"/>
      <c r="J247" s="87"/>
    </row>
    <row r="248">
      <c r="E248" s="61"/>
      <c r="J248" s="87"/>
    </row>
    <row r="249">
      <c r="E249" s="61"/>
      <c r="J249" s="87"/>
    </row>
    <row r="250">
      <c r="E250" s="61"/>
      <c r="J250" s="87"/>
    </row>
    <row r="251">
      <c r="E251" s="61"/>
      <c r="J251" s="87"/>
    </row>
    <row r="252">
      <c r="E252" s="61"/>
      <c r="J252" s="87"/>
    </row>
    <row r="253">
      <c r="E253" s="61"/>
      <c r="J253" s="87"/>
    </row>
    <row r="254">
      <c r="E254" s="61"/>
      <c r="J254" s="87"/>
    </row>
    <row r="255">
      <c r="E255" s="61"/>
      <c r="J255" s="87"/>
    </row>
    <row r="256">
      <c r="E256" s="61"/>
      <c r="J256" s="87"/>
    </row>
    <row r="257">
      <c r="E257" s="61"/>
      <c r="J257" s="87"/>
    </row>
    <row r="258">
      <c r="E258" s="61"/>
      <c r="J258" s="87"/>
    </row>
    <row r="259">
      <c r="E259" s="61"/>
      <c r="J259" s="87"/>
    </row>
    <row r="260">
      <c r="E260" s="61"/>
      <c r="J260" s="87"/>
    </row>
    <row r="261">
      <c r="E261" s="61"/>
      <c r="J261" s="87"/>
    </row>
    <row r="262">
      <c r="E262" s="61"/>
      <c r="J262" s="87"/>
    </row>
    <row r="263">
      <c r="E263" s="61"/>
      <c r="J263" s="87"/>
    </row>
    <row r="264">
      <c r="E264" s="61"/>
      <c r="J264" s="87"/>
    </row>
    <row r="265">
      <c r="E265" s="61"/>
      <c r="J265" s="87"/>
    </row>
    <row r="266">
      <c r="E266" s="61"/>
      <c r="J266" s="87"/>
    </row>
    <row r="267">
      <c r="E267" s="61"/>
      <c r="J267" s="87"/>
    </row>
    <row r="268">
      <c r="E268" s="61"/>
      <c r="J268" s="87"/>
    </row>
    <row r="269">
      <c r="E269" s="61"/>
      <c r="J269" s="87"/>
    </row>
    <row r="270">
      <c r="E270" s="61"/>
      <c r="J270" s="87"/>
    </row>
    <row r="271">
      <c r="E271" s="61"/>
      <c r="J271" s="87"/>
    </row>
    <row r="272">
      <c r="E272" s="61"/>
      <c r="J272" s="87"/>
    </row>
    <row r="273">
      <c r="E273" s="61"/>
      <c r="J273" s="87"/>
    </row>
    <row r="274">
      <c r="E274" s="61"/>
      <c r="J274" s="87"/>
    </row>
    <row r="275">
      <c r="E275" s="61"/>
      <c r="J275" s="87"/>
    </row>
    <row r="276">
      <c r="E276" s="61"/>
      <c r="J276" s="87"/>
    </row>
    <row r="277">
      <c r="E277" s="61"/>
      <c r="J277" s="87"/>
    </row>
    <row r="278">
      <c r="E278" s="61"/>
      <c r="J278" s="87"/>
    </row>
    <row r="279">
      <c r="E279" s="61"/>
      <c r="J279" s="87"/>
    </row>
    <row r="280">
      <c r="E280" s="61"/>
      <c r="J280" s="87"/>
    </row>
    <row r="281">
      <c r="E281" s="61"/>
      <c r="J281" s="87"/>
    </row>
    <row r="282">
      <c r="E282" s="61"/>
      <c r="J282" s="87"/>
    </row>
    <row r="283">
      <c r="E283" s="61"/>
      <c r="J283" s="87"/>
    </row>
    <row r="284">
      <c r="E284" s="61"/>
      <c r="J284" s="87"/>
    </row>
    <row r="285">
      <c r="E285" s="61"/>
      <c r="J285" s="87"/>
    </row>
    <row r="286">
      <c r="E286" s="61"/>
      <c r="J286" s="87"/>
    </row>
    <row r="287">
      <c r="E287" s="61"/>
      <c r="J287" s="87"/>
    </row>
    <row r="288">
      <c r="E288" s="61"/>
      <c r="J288" s="87"/>
    </row>
    <row r="289">
      <c r="E289" s="61"/>
      <c r="J289" s="87"/>
    </row>
    <row r="290">
      <c r="E290" s="61"/>
      <c r="J290" s="87"/>
    </row>
    <row r="291">
      <c r="E291" s="61"/>
      <c r="J291" s="87"/>
    </row>
    <row r="292">
      <c r="E292" s="61"/>
      <c r="J292" s="87"/>
    </row>
    <row r="293">
      <c r="E293" s="61"/>
      <c r="J293" s="87"/>
    </row>
    <row r="294">
      <c r="E294" s="61"/>
      <c r="J294" s="87"/>
    </row>
    <row r="295">
      <c r="E295" s="61"/>
      <c r="J295" s="87"/>
    </row>
    <row r="296">
      <c r="E296" s="61"/>
      <c r="J296" s="87"/>
    </row>
    <row r="297">
      <c r="E297" s="61"/>
      <c r="J297" s="87"/>
    </row>
    <row r="298">
      <c r="E298" s="61"/>
      <c r="J298" s="87"/>
    </row>
    <row r="299">
      <c r="E299" s="61"/>
      <c r="J299" s="87"/>
    </row>
    <row r="300">
      <c r="E300" s="61"/>
      <c r="J300" s="87"/>
    </row>
    <row r="301">
      <c r="E301" s="61"/>
      <c r="J301" s="87"/>
    </row>
    <row r="302">
      <c r="E302" s="61"/>
      <c r="J302" s="87"/>
    </row>
    <row r="303">
      <c r="E303" s="61"/>
      <c r="J303" s="87"/>
    </row>
    <row r="304">
      <c r="E304" s="61"/>
      <c r="J304" s="87"/>
    </row>
    <row r="305">
      <c r="E305" s="61"/>
      <c r="J305" s="87"/>
    </row>
    <row r="306">
      <c r="E306" s="61"/>
      <c r="J306" s="87"/>
    </row>
    <row r="307">
      <c r="E307" s="61"/>
      <c r="J307" s="87"/>
    </row>
    <row r="308">
      <c r="E308" s="61"/>
      <c r="J308" s="87"/>
    </row>
    <row r="309">
      <c r="E309" s="61"/>
      <c r="J309" s="87"/>
    </row>
    <row r="310">
      <c r="E310" s="61"/>
      <c r="J310" s="87"/>
    </row>
    <row r="311">
      <c r="E311" s="61"/>
      <c r="J311" s="87"/>
    </row>
    <row r="312">
      <c r="E312" s="61"/>
      <c r="J312" s="87"/>
    </row>
    <row r="313">
      <c r="E313" s="61"/>
      <c r="J313" s="87"/>
    </row>
    <row r="314">
      <c r="E314" s="61"/>
      <c r="J314" s="87"/>
    </row>
    <row r="315">
      <c r="E315" s="61"/>
      <c r="J315" s="87"/>
    </row>
    <row r="316">
      <c r="E316" s="61"/>
      <c r="J316" s="87"/>
    </row>
    <row r="317">
      <c r="E317" s="61"/>
      <c r="J317" s="87"/>
    </row>
    <row r="318">
      <c r="E318" s="61"/>
      <c r="J318" s="87"/>
    </row>
    <row r="319">
      <c r="E319" s="61"/>
      <c r="J319" s="87"/>
    </row>
    <row r="320">
      <c r="E320" s="61"/>
      <c r="J320" s="87"/>
    </row>
    <row r="321">
      <c r="E321" s="61"/>
      <c r="J321" s="87"/>
    </row>
    <row r="322">
      <c r="E322" s="61"/>
      <c r="J322" s="87"/>
    </row>
    <row r="323">
      <c r="E323" s="61"/>
      <c r="J323" s="87"/>
    </row>
    <row r="324">
      <c r="E324" s="61"/>
      <c r="J324" s="87"/>
    </row>
    <row r="325">
      <c r="E325" s="61"/>
      <c r="J325" s="87"/>
    </row>
    <row r="326">
      <c r="E326" s="61"/>
      <c r="J326" s="87"/>
    </row>
    <row r="327">
      <c r="E327" s="61"/>
      <c r="J327" s="87"/>
    </row>
    <row r="328">
      <c r="E328" s="61"/>
      <c r="J328" s="87"/>
    </row>
    <row r="329">
      <c r="E329" s="61"/>
      <c r="J329" s="87"/>
    </row>
    <row r="330">
      <c r="E330" s="61"/>
      <c r="J330" s="87"/>
    </row>
    <row r="331">
      <c r="E331" s="61"/>
      <c r="J331" s="87"/>
    </row>
    <row r="332">
      <c r="E332" s="61"/>
      <c r="J332" s="87"/>
    </row>
    <row r="333">
      <c r="E333" s="61"/>
      <c r="J333" s="87"/>
    </row>
    <row r="334">
      <c r="E334" s="61"/>
      <c r="J334" s="87"/>
    </row>
    <row r="335">
      <c r="E335" s="61"/>
      <c r="J335" s="87"/>
    </row>
    <row r="336">
      <c r="E336" s="61"/>
      <c r="J336" s="87"/>
    </row>
    <row r="337">
      <c r="E337" s="61"/>
      <c r="J337" s="87"/>
    </row>
    <row r="338">
      <c r="E338" s="61"/>
      <c r="J338" s="87"/>
    </row>
    <row r="339">
      <c r="E339" s="61"/>
      <c r="J339" s="87"/>
    </row>
    <row r="340">
      <c r="E340" s="61"/>
      <c r="J340" s="87"/>
    </row>
    <row r="341">
      <c r="E341" s="61"/>
      <c r="J341" s="87"/>
    </row>
    <row r="342">
      <c r="E342" s="61"/>
      <c r="J342" s="87"/>
    </row>
    <row r="343">
      <c r="E343" s="61"/>
      <c r="J343" s="87"/>
    </row>
    <row r="344">
      <c r="E344" s="61"/>
      <c r="J344" s="87"/>
    </row>
    <row r="345">
      <c r="E345" s="61"/>
      <c r="J345" s="87"/>
    </row>
    <row r="346">
      <c r="E346" s="61"/>
      <c r="J346" s="87"/>
    </row>
    <row r="347">
      <c r="E347" s="61"/>
      <c r="J347" s="87"/>
    </row>
    <row r="348">
      <c r="E348" s="61"/>
      <c r="J348" s="87"/>
    </row>
    <row r="349">
      <c r="E349" s="61"/>
      <c r="J349" s="87"/>
    </row>
    <row r="350">
      <c r="E350" s="61"/>
      <c r="J350" s="87"/>
    </row>
    <row r="351">
      <c r="E351" s="61"/>
      <c r="J351" s="87"/>
    </row>
    <row r="352">
      <c r="E352" s="61"/>
      <c r="J352" s="87"/>
    </row>
    <row r="353">
      <c r="E353" s="61"/>
      <c r="J353" s="87"/>
    </row>
    <row r="354">
      <c r="E354" s="61"/>
      <c r="J354" s="87"/>
    </row>
    <row r="355">
      <c r="E355" s="61"/>
      <c r="J355" s="87"/>
    </row>
    <row r="356">
      <c r="E356" s="61"/>
      <c r="J356" s="87"/>
    </row>
    <row r="357">
      <c r="E357" s="61"/>
      <c r="J357" s="87"/>
    </row>
    <row r="358">
      <c r="E358" s="61"/>
      <c r="J358" s="87"/>
    </row>
    <row r="359">
      <c r="E359" s="61"/>
      <c r="J359" s="87"/>
    </row>
    <row r="360">
      <c r="E360" s="61"/>
      <c r="J360" s="87"/>
    </row>
    <row r="361">
      <c r="E361" s="61"/>
      <c r="J361" s="87"/>
    </row>
    <row r="362">
      <c r="E362" s="61"/>
      <c r="J362" s="87"/>
    </row>
    <row r="363">
      <c r="E363" s="61"/>
      <c r="J363" s="87"/>
    </row>
    <row r="364">
      <c r="E364" s="61"/>
      <c r="J364" s="87"/>
    </row>
    <row r="365">
      <c r="E365" s="61"/>
      <c r="J365" s="87"/>
    </row>
    <row r="366">
      <c r="E366" s="61"/>
      <c r="J366" s="87"/>
    </row>
    <row r="367">
      <c r="E367" s="61"/>
      <c r="J367" s="87"/>
    </row>
    <row r="368">
      <c r="E368" s="61"/>
      <c r="J368" s="87"/>
    </row>
    <row r="369">
      <c r="E369" s="61"/>
      <c r="J369" s="87"/>
    </row>
    <row r="370">
      <c r="E370" s="61"/>
      <c r="J370" s="87"/>
    </row>
    <row r="371">
      <c r="E371" s="61"/>
      <c r="J371" s="87"/>
    </row>
    <row r="372">
      <c r="E372" s="61"/>
      <c r="J372" s="87"/>
    </row>
    <row r="373">
      <c r="E373" s="61"/>
      <c r="J373" s="87"/>
    </row>
    <row r="374">
      <c r="E374" s="61"/>
      <c r="J374" s="87"/>
    </row>
    <row r="375">
      <c r="E375" s="61"/>
      <c r="J375" s="87"/>
    </row>
    <row r="376">
      <c r="E376" s="61"/>
      <c r="J376" s="87"/>
    </row>
    <row r="377">
      <c r="E377" s="61"/>
      <c r="J377" s="87"/>
    </row>
    <row r="378">
      <c r="E378" s="61"/>
      <c r="J378" s="87"/>
    </row>
    <row r="379">
      <c r="E379" s="61"/>
      <c r="J379" s="87"/>
    </row>
    <row r="380">
      <c r="E380" s="61"/>
      <c r="J380" s="87"/>
    </row>
    <row r="381">
      <c r="E381" s="61"/>
      <c r="J381" s="87"/>
    </row>
    <row r="382">
      <c r="E382" s="61"/>
      <c r="J382" s="87"/>
    </row>
    <row r="383">
      <c r="E383" s="61"/>
      <c r="J383" s="87"/>
    </row>
    <row r="384">
      <c r="E384" s="61"/>
      <c r="J384" s="87"/>
    </row>
    <row r="385">
      <c r="E385" s="61"/>
      <c r="J385" s="87"/>
    </row>
    <row r="386">
      <c r="E386" s="61"/>
      <c r="J386" s="87"/>
    </row>
    <row r="387">
      <c r="E387" s="61"/>
      <c r="J387" s="87"/>
    </row>
    <row r="388">
      <c r="E388" s="61"/>
      <c r="J388" s="87"/>
    </row>
    <row r="389">
      <c r="E389" s="61"/>
      <c r="J389" s="87"/>
    </row>
    <row r="390">
      <c r="E390" s="61"/>
      <c r="J390" s="87"/>
    </row>
    <row r="391">
      <c r="E391" s="61"/>
      <c r="J391" s="87"/>
    </row>
    <row r="392">
      <c r="E392" s="61"/>
      <c r="J392" s="87"/>
    </row>
    <row r="393">
      <c r="E393" s="61"/>
      <c r="J393" s="87"/>
    </row>
    <row r="394">
      <c r="E394" s="61"/>
      <c r="J394" s="87"/>
    </row>
    <row r="395">
      <c r="E395" s="61"/>
      <c r="J395" s="87"/>
    </row>
    <row r="396">
      <c r="E396" s="61"/>
      <c r="J396" s="87"/>
    </row>
    <row r="397">
      <c r="E397" s="61"/>
      <c r="J397" s="87"/>
    </row>
    <row r="398">
      <c r="E398" s="61"/>
      <c r="J398" s="87"/>
    </row>
    <row r="399">
      <c r="E399" s="61"/>
      <c r="J399" s="87"/>
    </row>
    <row r="400">
      <c r="E400" s="61"/>
      <c r="J400" s="87"/>
    </row>
    <row r="401">
      <c r="E401" s="61"/>
      <c r="J401" s="87"/>
    </row>
    <row r="402">
      <c r="E402" s="61"/>
      <c r="J402" s="87"/>
    </row>
    <row r="403">
      <c r="E403" s="61"/>
      <c r="J403" s="87"/>
    </row>
    <row r="404">
      <c r="E404" s="61"/>
      <c r="J404" s="87"/>
    </row>
    <row r="405">
      <c r="E405" s="61"/>
      <c r="J405" s="87"/>
    </row>
    <row r="406">
      <c r="E406" s="61"/>
      <c r="J406" s="87"/>
    </row>
    <row r="407">
      <c r="E407" s="61"/>
      <c r="J407" s="87"/>
    </row>
    <row r="408">
      <c r="E408" s="61"/>
      <c r="J408" s="87"/>
    </row>
    <row r="409">
      <c r="E409" s="61"/>
      <c r="J409" s="87"/>
    </row>
    <row r="410">
      <c r="E410" s="61"/>
      <c r="J410" s="87"/>
    </row>
    <row r="411">
      <c r="E411" s="61"/>
      <c r="J411" s="87"/>
    </row>
    <row r="412">
      <c r="E412" s="61"/>
      <c r="J412" s="87"/>
    </row>
    <row r="413">
      <c r="E413" s="61"/>
      <c r="J413" s="87"/>
    </row>
    <row r="414">
      <c r="E414" s="61"/>
      <c r="J414" s="87"/>
    </row>
    <row r="415">
      <c r="E415" s="61"/>
      <c r="J415" s="87"/>
    </row>
    <row r="416">
      <c r="E416" s="61"/>
      <c r="J416" s="87"/>
    </row>
    <row r="417">
      <c r="E417" s="61"/>
      <c r="J417" s="87"/>
    </row>
    <row r="418">
      <c r="E418" s="61"/>
      <c r="J418" s="87"/>
    </row>
    <row r="419">
      <c r="E419" s="61"/>
      <c r="J419" s="87"/>
    </row>
    <row r="420">
      <c r="E420" s="61"/>
      <c r="J420" s="87"/>
    </row>
    <row r="421">
      <c r="E421" s="61"/>
      <c r="J421" s="87"/>
    </row>
    <row r="422">
      <c r="E422" s="61"/>
      <c r="J422" s="87"/>
    </row>
    <row r="423">
      <c r="E423" s="61"/>
      <c r="J423" s="87"/>
    </row>
    <row r="424">
      <c r="E424" s="61"/>
      <c r="J424" s="87"/>
    </row>
    <row r="425">
      <c r="E425" s="61"/>
      <c r="J425" s="87"/>
    </row>
    <row r="426">
      <c r="E426" s="61"/>
      <c r="J426" s="87"/>
    </row>
    <row r="427">
      <c r="E427" s="61"/>
      <c r="J427" s="87"/>
    </row>
    <row r="428">
      <c r="E428" s="61"/>
      <c r="J428" s="87"/>
    </row>
    <row r="429">
      <c r="E429" s="61"/>
      <c r="J429" s="87"/>
    </row>
    <row r="430">
      <c r="E430" s="61"/>
      <c r="J430" s="87"/>
    </row>
    <row r="431">
      <c r="E431" s="61"/>
      <c r="J431" s="87"/>
    </row>
    <row r="432">
      <c r="E432" s="61"/>
      <c r="J432" s="87"/>
    </row>
    <row r="433">
      <c r="E433" s="61"/>
      <c r="J433" s="87"/>
    </row>
    <row r="434">
      <c r="E434" s="61"/>
      <c r="J434" s="87"/>
    </row>
    <row r="435">
      <c r="E435" s="61"/>
      <c r="J435" s="87"/>
    </row>
    <row r="436">
      <c r="E436" s="61"/>
      <c r="J436" s="87"/>
    </row>
    <row r="437">
      <c r="E437" s="61"/>
      <c r="J437" s="87"/>
    </row>
    <row r="438">
      <c r="E438" s="61"/>
      <c r="J438" s="87"/>
    </row>
    <row r="439">
      <c r="E439" s="61"/>
      <c r="J439" s="87"/>
    </row>
    <row r="440">
      <c r="E440" s="61"/>
      <c r="J440" s="87"/>
    </row>
    <row r="441">
      <c r="E441" s="61"/>
      <c r="J441" s="87"/>
    </row>
    <row r="442">
      <c r="E442" s="61"/>
      <c r="J442" s="87"/>
    </row>
    <row r="443">
      <c r="E443" s="61"/>
      <c r="J443" s="87"/>
    </row>
    <row r="444">
      <c r="E444" s="61"/>
      <c r="J444" s="87"/>
    </row>
    <row r="445">
      <c r="E445" s="61"/>
      <c r="J445" s="87"/>
    </row>
    <row r="446">
      <c r="E446" s="61"/>
      <c r="J446" s="87"/>
    </row>
    <row r="447">
      <c r="E447" s="61"/>
      <c r="J447" s="87"/>
    </row>
    <row r="448">
      <c r="E448" s="61"/>
      <c r="J448" s="87"/>
    </row>
    <row r="449">
      <c r="E449" s="61"/>
      <c r="J449" s="87"/>
    </row>
    <row r="450">
      <c r="E450" s="61"/>
      <c r="J450" s="87"/>
    </row>
    <row r="451">
      <c r="E451" s="61"/>
      <c r="J451" s="87"/>
    </row>
    <row r="452">
      <c r="E452" s="61"/>
      <c r="J452" s="87"/>
    </row>
    <row r="453">
      <c r="E453" s="61"/>
      <c r="J453" s="87"/>
    </row>
    <row r="454">
      <c r="E454" s="61"/>
      <c r="J454" s="87"/>
    </row>
    <row r="455">
      <c r="E455" s="61"/>
      <c r="J455" s="87"/>
    </row>
    <row r="456">
      <c r="E456" s="61"/>
      <c r="J456" s="87"/>
    </row>
    <row r="457">
      <c r="E457" s="61"/>
      <c r="J457" s="87"/>
    </row>
    <row r="458">
      <c r="E458" s="61"/>
      <c r="J458" s="87"/>
    </row>
    <row r="459">
      <c r="E459" s="61"/>
      <c r="J459" s="87"/>
    </row>
    <row r="460">
      <c r="E460" s="61"/>
      <c r="J460" s="87"/>
    </row>
    <row r="461">
      <c r="E461" s="61"/>
      <c r="J461" s="87"/>
    </row>
    <row r="462">
      <c r="E462" s="61"/>
      <c r="J462" s="87"/>
    </row>
    <row r="463">
      <c r="E463" s="61"/>
      <c r="J463" s="87"/>
    </row>
    <row r="464">
      <c r="E464" s="61"/>
      <c r="J464" s="87"/>
    </row>
    <row r="465">
      <c r="E465" s="61"/>
      <c r="J465" s="87"/>
    </row>
    <row r="466">
      <c r="E466" s="61"/>
      <c r="J466" s="87"/>
    </row>
    <row r="467">
      <c r="E467" s="61"/>
      <c r="J467" s="87"/>
    </row>
    <row r="468">
      <c r="E468" s="61"/>
      <c r="J468" s="87"/>
    </row>
    <row r="469">
      <c r="E469" s="61"/>
      <c r="J469" s="87"/>
    </row>
    <row r="470">
      <c r="E470" s="61"/>
      <c r="J470" s="87"/>
    </row>
    <row r="471">
      <c r="E471" s="61"/>
      <c r="J471" s="87"/>
    </row>
    <row r="472">
      <c r="E472" s="61"/>
      <c r="J472" s="87"/>
    </row>
    <row r="473">
      <c r="E473" s="61"/>
      <c r="J473" s="87"/>
    </row>
    <row r="474">
      <c r="E474" s="61"/>
      <c r="J474" s="87"/>
    </row>
    <row r="475">
      <c r="E475" s="61"/>
      <c r="J475" s="87"/>
    </row>
    <row r="476">
      <c r="E476" s="61"/>
      <c r="J476" s="87"/>
    </row>
    <row r="477">
      <c r="E477" s="61"/>
      <c r="J477" s="87"/>
    </row>
    <row r="478">
      <c r="E478" s="61"/>
      <c r="J478" s="87"/>
    </row>
    <row r="479">
      <c r="E479" s="61"/>
      <c r="J479" s="87"/>
    </row>
    <row r="480">
      <c r="E480" s="61"/>
      <c r="J480" s="87"/>
    </row>
    <row r="481">
      <c r="E481" s="61"/>
      <c r="J481" s="87"/>
    </row>
    <row r="482">
      <c r="E482" s="61"/>
      <c r="J482" s="87"/>
    </row>
    <row r="483">
      <c r="E483" s="61"/>
      <c r="J483" s="87"/>
    </row>
    <row r="484">
      <c r="E484" s="61"/>
      <c r="J484" s="87"/>
    </row>
    <row r="485">
      <c r="E485" s="61"/>
      <c r="J485" s="87"/>
    </row>
    <row r="486">
      <c r="E486" s="61"/>
      <c r="J486" s="87"/>
    </row>
    <row r="487">
      <c r="E487" s="61"/>
      <c r="J487" s="87"/>
    </row>
    <row r="488">
      <c r="E488" s="61"/>
      <c r="J488" s="87"/>
    </row>
    <row r="489">
      <c r="E489" s="61"/>
      <c r="J489" s="87"/>
    </row>
    <row r="490">
      <c r="E490" s="61"/>
      <c r="J490" s="87"/>
    </row>
    <row r="491">
      <c r="E491" s="61"/>
      <c r="J491" s="87"/>
    </row>
    <row r="492">
      <c r="E492" s="61"/>
      <c r="J492" s="87"/>
    </row>
    <row r="493">
      <c r="E493" s="61"/>
      <c r="J493" s="87"/>
    </row>
    <row r="494">
      <c r="E494" s="61"/>
      <c r="J494" s="87"/>
    </row>
    <row r="495">
      <c r="E495" s="61"/>
      <c r="J495" s="87"/>
    </row>
    <row r="496">
      <c r="E496" s="61"/>
      <c r="J496" s="87"/>
    </row>
    <row r="497">
      <c r="E497" s="61"/>
      <c r="J497" s="87"/>
    </row>
    <row r="498">
      <c r="E498" s="61"/>
      <c r="J498" s="87"/>
    </row>
    <row r="499">
      <c r="E499" s="61"/>
      <c r="J499" s="87"/>
    </row>
    <row r="500">
      <c r="E500" s="61"/>
      <c r="J500" s="87"/>
    </row>
    <row r="501">
      <c r="E501" s="61"/>
      <c r="J501" s="87"/>
    </row>
    <row r="502">
      <c r="E502" s="61"/>
      <c r="J502" s="87"/>
    </row>
    <row r="503">
      <c r="E503" s="61"/>
      <c r="J503" s="87"/>
    </row>
    <row r="504">
      <c r="E504" s="61"/>
      <c r="J504" s="87"/>
    </row>
    <row r="505">
      <c r="E505" s="61"/>
      <c r="J505" s="87"/>
    </row>
    <row r="506">
      <c r="E506" s="61"/>
      <c r="J506" s="87"/>
    </row>
    <row r="507">
      <c r="E507" s="61"/>
      <c r="J507" s="87"/>
    </row>
    <row r="508">
      <c r="E508" s="61"/>
      <c r="J508" s="87"/>
    </row>
    <row r="509">
      <c r="E509" s="61"/>
      <c r="J509" s="87"/>
    </row>
    <row r="510">
      <c r="E510" s="61"/>
      <c r="J510" s="87"/>
    </row>
    <row r="511">
      <c r="E511" s="61"/>
      <c r="J511" s="87"/>
    </row>
    <row r="512">
      <c r="E512" s="61"/>
      <c r="J512" s="87"/>
    </row>
    <row r="513">
      <c r="E513" s="61"/>
      <c r="J513" s="87"/>
    </row>
    <row r="514">
      <c r="E514" s="61"/>
      <c r="J514" s="87"/>
    </row>
    <row r="515">
      <c r="E515" s="61"/>
      <c r="J515" s="87"/>
    </row>
    <row r="516">
      <c r="E516" s="61"/>
      <c r="J516" s="87"/>
    </row>
    <row r="517">
      <c r="E517" s="61"/>
      <c r="J517" s="87"/>
    </row>
    <row r="518">
      <c r="E518" s="61"/>
      <c r="J518" s="87"/>
    </row>
    <row r="519">
      <c r="E519" s="61"/>
      <c r="J519" s="87"/>
    </row>
    <row r="520">
      <c r="E520" s="61"/>
      <c r="J520" s="87"/>
    </row>
    <row r="521">
      <c r="E521" s="61"/>
      <c r="J521" s="87"/>
    </row>
    <row r="522">
      <c r="E522" s="61"/>
      <c r="J522" s="87"/>
    </row>
    <row r="523">
      <c r="E523" s="61"/>
      <c r="J523" s="87"/>
    </row>
    <row r="524">
      <c r="E524" s="61"/>
      <c r="J524" s="87"/>
    </row>
    <row r="525">
      <c r="E525" s="61"/>
      <c r="J525" s="87"/>
    </row>
    <row r="526">
      <c r="E526" s="61"/>
      <c r="J526" s="87"/>
    </row>
    <row r="527">
      <c r="E527" s="61"/>
      <c r="J527" s="87"/>
    </row>
    <row r="528">
      <c r="E528" s="61"/>
      <c r="J528" s="87"/>
    </row>
    <row r="529">
      <c r="E529" s="61"/>
      <c r="J529" s="87"/>
    </row>
    <row r="530">
      <c r="E530" s="61"/>
      <c r="J530" s="87"/>
    </row>
    <row r="531">
      <c r="E531" s="61"/>
      <c r="J531" s="87"/>
    </row>
    <row r="532">
      <c r="E532" s="61"/>
      <c r="J532" s="87"/>
    </row>
    <row r="533">
      <c r="E533" s="61"/>
      <c r="J533" s="87"/>
    </row>
    <row r="534">
      <c r="E534" s="61"/>
      <c r="J534" s="87"/>
    </row>
    <row r="535">
      <c r="E535" s="61"/>
      <c r="J535" s="87"/>
    </row>
    <row r="536">
      <c r="E536" s="61"/>
      <c r="J536" s="87"/>
    </row>
    <row r="537">
      <c r="E537" s="61"/>
      <c r="J537" s="87"/>
    </row>
    <row r="538">
      <c r="E538" s="61"/>
      <c r="J538" s="87"/>
    </row>
    <row r="539">
      <c r="E539" s="61"/>
      <c r="J539" s="87"/>
    </row>
    <row r="540">
      <c r="E540" s="61"/>
      <c r="J540" s="87"/>
    </row>
    <row r="541">
      <c r="E541" s="61"/>
      <c r="J541" s="87"/>
    </row>
    <row r="542">
      <c r="E542" s="61"/>
      <c r="J542" s="87"/>
    </row>
    <row r="543">
      <c r="E543" s="61"/>
      <c r="J543" s="87"/>
    </row>
    <row r="544">
      <c r="E544" s="61"/>
      <c r="J544" s="87"/>
    </row>
    <row r="545">
      <c r="E545" s="61"/>
      <c r="J545" s="87"/>
    </row>
    <row r="546">
      <c r="E546" s="61"/>
      <c r="J546" s="87"/>
    </row>
    <row r="547">
      <c r="E547" s="61"/>
      <c r="J547" s="87"/>
    </row>
    <row r="548">
      <c r="E548" s="61"/>
      <c r="J548" s="87"/>
    </row>
    <row r="549">
      <c r="E549" s="61"/>
      <c r="J549" s="87"/>
    </row>
    <row r="550">
      <c r="E550" s="61"/>
      <c r="J550" s="87"/>
    </row>
    <row r="551">
      <c r="E551" s="61"/>
      <c r="J551" s="87"/>
    </row>
    <row r="552">
      <c r="E552" s="61"/>
      <c r="J552" s="87"/>
    </row>
    <row r="553">
      <c r="E553" s="61"/>
      <c r="J553" s="87"/>
    </row>
    <row r="554">
      <c r="E554" s="61"/>
      <c r="J554" s="87"/>
    </row>
    <row r="555">
      <c r="E555" s="61"/>
      <c r="J555" s="87"/>
    </row>
    <row r="556">
      <c r="E556" s="61"/>
      <c r="J556" s="87"/>
    </row>
    <row r="557">
      <c r="E557" s="61"/>
      <c r="J557" s="87"/>
    </row>
    <row r="558">
      <c r="E558" s="61"/>
      <c r="J558" s="87"/>
    </row>
    <row r="559">
      <c r="E559" s="61"/>
      <c r="J559" s="87"/>
    </row>
    <row r="560">
      <c r="E560" s="61"/>
      <c r="J560" s="87"/>
    </row>
    <row r="561">
      <c r="E561" s="61"/>
      <c r="J561" s="87"/>
    </row>
    <row r="562">
      <c r="E562" s="61"/>
      <c r="J562" s="87"/>
    </row>
    <row r="563">
      <c r="E563" s="61"/>
      <c r="J563" s="87"/>
    </row>
    <row r="564">
      <c r="E564" s="61"/>
      <c r="J564" s="87"/>
    </row>
    <row r="565">
      <c r="E565" s="61"/>
      <c r="J565" s="87"/>
    </row>
    <row r="566">
      <c r="E566" s="61"/>
      <c r="J566" s="87"/>
    </row>
    <row r="567">
      <c r="E567" s="61"/>
      <c r="J567" s="87"/>
    </row>
    <row r="568">
      <c r="E568" s="61"/>
      <c r="J568" s="87"/>
    </row>
    <row r="569">
      <c r="E569" s="61"/>
      <c r="J569" s="87"/>
    </row>
    <row r="570">
      <c r="E570" s="61"/>
      <c r="J570" s="87"/>
    </row>
    <row r="571">
      <c r="E571" s="61"/>
      <c r="J571" s="87"/>
    </row>
    <row r="572">
      <c r="E572" s="61"/>
      <c r="J572" s="87"/>
    </row>
    <row r="573">
      <c r="E573" s="61"/>
      <c r="J573" s="87"/>
    </row>
    <row r="574">
      <c r="E574" s="61"/>
      <c r="J574" s="87"/>
    </row>
    <row r="575">
      <c r="E575" s="61"/>
      <c r="J575" s="87"/>
    </row>
    <row r="576">
      <c r="E576" s="61"/>
      <c r="J576" s="87"/>
    </row>
    <row r="577">
      <c r="E577" s="61"/>
      <c r="J577" s="87"/>
    </row>
    <row r="578">
      <c r="E578" s="61"/>
      <c r="J578" s="87"/>
    </row>
    <row r="579">
      <c r="E579" s="61"/>
      <c r="J579" s="87"/>
    </row>
    <row r="580">
      <c r="E580" s="61"/>
      <c r="J580" s="87"/>
    </row>
    <row r="581">
      <c r="E581" s="61"/>
      <c r="J581" s="87"/>
    </row>
    <row r="582">
      <c r="E582" s="61"/>
      <c r="J582" s="87"/>
    </row>
    <row r="583">
      <c r="E583" s="61"/>
      <c r="J583" s="87"/>
    </row>
    <row r="584">
      <c r="E584" s="61"/>
      <c r="J584" s="87"/>
    </row>
    <row r="585">
      <c r="E585" s="61"/>
      <c r="J585" s="87"/>
    </row>
    <row r="586">
      <c r="E586" s="61"/>
      <c r="J586" s="87"/>
    </row>
    <row r="587">
      <c r="E587" s="61"/>
      <c r="J587" s="87"/>
    </row>
    <row r="588">
      <c r="E588" s="61"/>
      <c r="J588" s="87"/>
    </row>
    <row r="589">
      <c r="E589" s="61"/>
      <c r="J589" s="87"/>
    </row>
    <row r="590">
      <c r="E590" s="61"/>
      <c r="J590" s="87"/>
    </row>
    <row r="591">
      <c r="E591" s="61"/>
      <c r="J591" s="87"/>
    </row>
    <row r="592">
      <c r="E592" s="61"/>
      <c r="J592" s="87"/>
    </row>
    <row r="593">
      <c r="E593" s="61"/>
      <c r="J593" s="87"/>
    </row>
    <row r="594">
      <c r="E594" s="61"/>
      <c r="J594" s="87"/>
    </row>
    <row r="595">
      <c r="E595" s="61"/>
      <c r="J595" s="87"/>
    </row>
    <row r="596">
      <c r="E596" s="61"/>
      <c r="J596" s="87"/>
    </row>
    <row r="597">
      <c r="E597" s="61"/>
      <c r="J597" s="87"/>
    </row>
    <row r="598">
      <c r="E598" s="61"/>
      <c r="J598" s="87"/>
    </row>
    <row r="599">
      <c r="E599" s="61"/>
      <c r="J599" s="87"/>
    </row>
    <row r="600">
      <c r="E600" s="61"/>
      <c r="J600" s="87"/>
    </row>
    <row r="601">
      <c r="E601" s="61"/>
      <c r="J601" s="87"/>
    </row>
    <row r="602">
      <c r="E602" s="61"/>
      <c r="J602" s="87"/>
    </row>
    <row r="603">
      <c r="E603" s="61"/>
      <c r="J603" s="87"/>
    </row>
    <row r="604">
      <c r="E604" s="61"/>
      <c r="J604" s="87"/>
    </row>
    <row r="605">
      <c r="E605" s="61"/>
      <c r="J605" s="87"/>
    </row>
    <row r="606">
      <c r="E606" s="61"/>
      <c r="J606" s="87"/>
    </row>
    <row r="607">
      <c r="E607" s="61"/>
      <c r="J607" s="87"/>
    </row>
    <row r="608">
      <c r="E608" s="61"/>
      <c r="J608" s="87"/>
    </row>
    <row r="609">
      <c r="E609" s="61"/>
      <c r="J609" s="87"/>
    </row>
    <row r="610">
      <c r="E610" s="61"/>
      <c r="J610" s="87"/>
    </row>
    <row r="611">
      <c r="E611" s="61"/>
      <c r="J611" s="87"/>
    </row>
    <row r="612">
      <c r="E612" s="61"/>
      <c r="J612" s="87"/>
    </row>
    <row r="613">
      <c r="E613" s="61"/>
      <c r="J613" s="87"/>
    </row>
    <row r="614">
      <c r="E614" s="61"/>
      <c r="J614" s="87"/>
    </row>
    <row r="615">
      <c r="E615" s="61"/>
      <c r="J615" s="87"/>
    </row>
    <row r="616">
      <c r="E616" s="61"/>
      <c r="J616" s="87"/>
    </row>
    <row r="617">
      <c r="E617" s="61"/>
      <c r="J617" s="87"/>
    </row>
    <row r="618">
      <c r="E618" s="61"/>
      <c r="J618" s="87"/>
    </row>
    <row r="619">
      <c r="E619" s="61"/>
      <c r="J619" s="87"/>
    </row>
    <row r="620">
      <c r="E620" s="61"/>
      <c r="J620" s="87"/>
    </row>
    <row r="621">
      <c r="E621" s="61"/>
      <c r="J621" s="87"/>
    </row>
    <row r="622">
      <c r="E622" s="61"/>
      <c r="J622" s="87"/>
    </row>
    <row r="623">
      <c r="E623" s="61"/>
      <c r="J623" s="87"/>
    </row>
    <row r="624">
      <c r="E624" s="61"/>
      <c r="J624" s="87"/>
    </row>
    <row r="625">
      <c r="E625" s="61"/>
      <c r="J625" s="87"/>
    </row>
    <row r="626">
      <c r="E626" s="61"/>
      <c r="J626" s="87"/>
    </row>
    <row r="627">
      <c r="E627" s="61"/>
      <c r="J627" s="87"/>
    </row>
    <row r="628">
      <c r="E628" s="61"/>
      <c r="J628" s="87"/>
    </row>
    <row r="629">
      <c r="E629" s="61"/>
      <c r="J629" s="87"/>
    </row>
    <row r="630">
      <c r="E630" s="61"/>
      <c r="J630" s="87"/>
    </row>
    <row r="631">
      <c r="E631" s="61"/>
      <c r="J631" s="87"/>
    </row>
    <row r="632">
      <c r="E632" s="61"/>
      <c r="J632" s="87"/>
    </row>
    <row r="633">
      <c r="E633" s="61"/>
      <c r="J633" s="87"/>
    </row>
    <row r="634">
      <c r="E634" s="61"/>
      <c r="J634" s="87"/>
    </row>
    <row r="635">
      <c r="E635" s="61"/>
      <c r="J635" s="87"/>
    </row>
    <row r="636">
      <c r="E636" s="61"/>
      <c r="J636" s="87"/>
    </row>
    <row r="637">
      <c r="E637" s="61"/>
      <c r="J637" s="87"/>
    </row>
    <row r="638">
      <c r="E638" s="61"/>
      <c r="J638" s="87"/>
    </row>
    <row r="639">
      <c r="E639" s="61"/>
      <c r="J639" s="87"/>
    </row>
    <row r="640">
      <c r="E640" s="61"/>
      <c r="J640" s="87"/>
    </row>
    <row r="641">
      <c r="E641" s="61"/>
      <c r="J641" s="87"/>
    </row>
    <row r="642">
      <c r="E642" s="61"/>
      <c r="J642" s="87"/>
    </row>
    <row r="643">
      <c r="E643" s="61"/>
      <c r="J643" s="87"/>
    </row>
    <row r="644">
      <c r="E644" s="61"/>
      <c r="J644" s="87"/>
    </row>
    <row r="645">
      <c r="E645" s="61"/>
      <c r="J645" s="87"/>
    </row>
    <row r="646">
      <c r="E646" s="61"/>
      <c r="J646" s="87"/>
    </row>
    <row r="647">
      <c r="E647" s="61"/>
      <c r="J647" s="87"/>
    </row>
    <row r="648">
      <c r="E648" s="61"/>
      <c r="J648" s="87"/>
    </row>
    <row r="649">
      <c r="E649" s="61"/>
      <c r="J649" s="87"/>
    </row>
    <row r="650">
      <c r="E650" s="61"/>
      <c r="J650" s="87"/>
    </row>
    <row r="651">
      <c r="E651" s="61"/>
      <c r="J651" s="87"/>
    </row>
    <row r="652">
      <c r="E652" s="61"/>
      <c r="J652" s="87"/>
    </row>
    <row r="653">
      <c r="E653" s="61"/>
      <c r="J653" s="87"/>
    </row>
    <row r="654">
      <c r="E654" s="61"/>
      <c r="J654" s="87"/>
    </row>
    <row r="655">
      <c r="E655" s="61"/>
      <c r="J655" s="87"/>
    </row>
    <row r="656">
      <c r="E656" s="61"/>
      <c r="J656" s="87"/>
    </row>
    <row r="657">
      <c r="E657" s="61"/>
      <c r="J657" s="87"/>
    </row>
    <row r="658">
      <c r="E658" s="61"/>
      <c r="J658" s="87"/>
    </row>
    <row r="659">
      <c r="E659" s="61"/>
      <c r="J659" s="87"/>
    </row>
    <row r="660">
      <c r="E660" s="61"/>
      <c r="J660" s="87"/>
    </row>
    <row r="661">
      <c r="E661" s="61"/>
      <c r="J661" s="87"/>
    </row>
    <row r="662">
      <c r="E662" s="61"/>
      <c r="J662" s="87"/>
    </row>
    <row r="663">
      <c r="E663" s="61"/>
      <c r="J663" s="87"/>
    </row>
    <row r="664">
      <c r="E664" s="61"/>
      <c r="J664" s="87"/>
    </row>
    <row r="665">
      <c r="E665" s="61"/>
      <c r="J665" s="87"/>
    </row>
    <row r="666">
      <c r="E666" s="61"/>
      <c r="J666" s="87"/>
    </row>
    <row r="667">
      <c r="E667" s="61"/>
      <c r="J667" s="87"/>
    </row>
    <row r="668">
      <c r="E668" s="61"/>
      <c r="J668" s="87"/>
    </row>
    <row r="669">
      <c r="E669" s="61"/>
      <c r="J669" s="87"/>
    </row>
    <row r="670">
      <c r="E670" s="61"/>
      <c r="J670" s="87"/>
    </row>
    <row r="671">
      <c r="E671" s="61"/>
      <c r="J671" s="87"/>
    </row>
    <row r="672">
      <c r="E672" s="61"/>
      <c r="J672" s="87"/>
    </row>
    <row r="673">
      <c r="E673" s="61"/>
      <c r="J673" s="87"/>
    </row>
    <row r="674">
      <c r="E674" s="61"/>
      <c r="J674" s="87"/>
    </row>
    <row r="675">
      <c r="E675" s="61"/>
      <c r="J675" s="87"/>
    </row>
    <row r="676">
      <c r="E676" s="61"/>
      <c r="J676" s="87"/>
    </row>
    <row r="677">
      <c r="E677" s="61"/>
      <c r="J677" s="87"/>
    </row>
    <row r="678">
      <c r="E678" s="61"/>
      <c r="J678" s="87"/>
    </row>
    <row r="679">
      <c r="E679" s="61"/>
      <c r="J679" s="87"/>
    </row>
    <row r="680">
      <c r="E680" s="61"/>
      <c r="J680" s="87"/>
    </row>
    <row r="681">
      <c r="E681" s="61"/>
      <c r="J681" s="87"/>
    </row>
    <row r="682">
      <c r="E682" s="61"/>
      <c r="J682" s="87"/>
    </row>
    <row r="683">
      <c r="E683" s="61"/>
      <c r="J683" s="87"/>
    </row>
    <row r="684">
      <c r="E684" s="61"/>
      <c r="J684" s="87"/>
    </row>
    <row r="685">
      <c r="E685" s="61"/>
      <c r="J685" s="87"/>
    </row>
    <row r="686">
      <c r="E686" s="61"/>
      <c r="J686" s="87"/>
    </row>
    <row r="687">
      <c r="E687" s="61"/>
      <c r="J687" s="87"/>
    </row>
    <row r="688">
      <c r="E688" s="61"/>
      <c r="J688" s="87"/>
    </row>
    <row r="689">
      <c r="E689" s="61"/>
      <c r="J689" s="87"/>
    </row>
    <row r="690">
      <c r="E690" s="61"/>
      <c r="J690" s="87"/>
    </row>
    <row r="691">
      <c r="E691" s="61"/>
      <c r="J691" s="87"/>
    </row>
    <row r="692">
      <c r="E692" s="61"/>
      <c r="J692" s="87"/>
    </row>
    <row r="693">
      <c r="E693" s="61"/>
      <c r="J693" s="87"/>
    </row>
    <row r="694">
      <c r="E694" s="61"/>
      <c r="J694" s="87"/>
    </row>
    <row r="695">
      <c r="E695" s="61"/>
      <c r="J695" s="87"/>
    </row>
    <row r="696">
      <c r="E696" s="61"/>
      <c r="J696" s="87"/>
    </row>
    <row r="697">
      <c r="E697" s="61"/>
      <c r="J697" s="87"/>
    </row>
    <row r="698">
      <c r="E698" s="61"/>
      <c r="J698" s="87"/>
    </row>
    <row r="699">
      <c r="E699" s="61"/>
      <c r="J699" s="87"/>
    </row>
    <row r="700">
      <c r="E700" s="61"/>
      <c r="J700" s="87"/>
    </row>
    <row r="701">
      <c r="E701" s="61"/>
      <c r="J701" s="87"/>
    </row>
    <row r="702">
      <c r="E702" s="61"/>
      <c r="J702" s="87"/>
    </row>
    <row r="703">
      <c r="E703" s="61"/>
      <c r="J703" s="87"/>
    </row>
    <row r="704">
      <c r="E704" s="61"/>
      <c r="J704" s="87"/>
    </row>
    <row r="705">
      <c r="E705" s="61"/>
      <c r="J705" s="87"/>
    </row>
    <row r="706">
      <c r="E706" s="61"/>
      <c r="J706" s="87"/>
    </row>
    <row r="707">
      <c r="E707" s="61"/>
      <c r="J707" s="87"/>
    </row>
    <row r="708">
      <c r="E708" s="61"/>
      <c r="J708" s="87"/>
    </row>
    <row r="709">
      <c r="E709" s="61"/>
      <c r="J709" s="87"/>
    </row>
    <row r="710">
      <c r="E710" s="61"/>
      <c r="J710" s="87"/>
    </row>
    <row r="711">
      <c r="E711" s="61"/>
      <c r="J711" s="87"/>
    </row>
    <row r="712">
      <c r="E712" s="61"/>
      <c r="J712" s="87"/>
    </row>
    <row r="713">
      <c r="E713" s="61"/>
      <c r="J713" s="87"/>
    </row>
    <row r="714">
      <c r="E714" s="61"/>
      <c r="J714" s="87"/>
    </row>
    <row r="715">
      <c r="E715" s="61"/>
      <c r="J715" s="87"/>
    </row>
    <row r="716">
      <c r="E716" s="61"/>
      <c r="J716" s="87"/>
    </row>
    <row r="717">
      <c r="E717" s="61"/>
      <c r="J717" s="87"/>
    </row>
    <row r="718">
      <c r="E718" s="61"/>
      <c r="J718" s="87"/>
    </row>
    <row r="719">
      <c r="E719" s="61"/>
      <c r="J719" s="87"/>
    </row>
    <row r="720">
      <c r="E720" s="61"/>
      <c r="J720" s="87"/>
    </row>
    <row r="721">
      <c r="E721" s="61"/>
      <c r="J721" s="87"/>
    </row>
    <row r="722">
      <c r="E722" s="61"/>
      <c r="J722" s="87"/>
    </row>
    <row r="723">
      <c r="E723" s="61"/>
      <c r="J723" s="87"/>
    </row>
    <row r="724">
      <c r="E724" s="61"/>
      <c r="J724" s="87"/>
    </row>
    <row r="725">
      <c r="E725" s="61"/>
      <c r="J725" s="87"/>
    </row>
    <row r="726">
      <c r="E726" s="61"/>
      <c r="J726" s="87"/>
    </row>
    <row r="727">
      <c r="E727" s="61"/>
      <c r="J727" s="87"/>
    </row>
    <row r="728">
      <c r="E728" s="61"/>
      <c r="J728" s="87"/>
    </row>
    <row r="729">
      <c r="E729" s="61"/>
      <c r="J729" s="87"/>
    </row>
    <row r="730">
      <c r="E730" s="61"/>
      <c r="J730" s="87"/>
    </row>
    <row r="731">
      <c r="E731" s="61"/>
      <c r="J731" s="87"/>
    </row>
    <row r="732">
      <c r="E732" s="61"/>
      <c r="J732" s="87"/>
    </row>
    <row r="733">
      <c r="E733" s="61"/>
      <c r="J733" s="87"/>
    </row>
    <row r="734">
      <c r="E734" s="61"/>
      <c r="J734" s="87"/>
    </row>
    <row r="735">
      <c r="E735" s="61"/>
      <c r="J735" s="87"/>
    </row>
    <row r="736">
      <c r="E736" s="61"/>
      <c r="J736" s="87"/>
    </row>
    <row r="737">
      <c r="E737" s="61"/>
      <c r="J737" s="87"/>
    </row>
    <row r="738">
      <c r="E738" s="61"/>
      <c r="J738" s="87"/>
    </row>
    <row r="739">
      <c r="E739" s="61"/>
      <c r="J739" s="87"/>
    </row>
    <row r="740">
      <c r="E740" s="61"/>
      <c r="J740" s="87"/>
    </row>
    <row r="741">
      <c r="E741" s="61"/>
      <c r="J741" s="87"/>
    </row>
    <row r="742">
      <c r="E742" s="61"/>
      <c r="J742" s="87"/>
    </row>
    <row r="743">
      <c r="E743" s="61"/>
      <c r="J743" s="87"/>
    </row>
    <row r="744">
      <c r="E744" s="61"/>
      <c r="J744" s="87"/>
    </row>
    <row r="745">
      <c r="E745" s="61"/>
      <c r="J745" s="87"/>
    </row>
    <row r="746">
      <c r="E746" s="61"/>
      <c r="J746" s="87"/>
    </row>
    <row r="747">
      <c r="E747" s="61"/>
      <c r="J747" s="87"/>
    </row>
    <row r="748">
      <c r="E748" s="61"/>
      <c r="J748" s="87"/>
    </row>
    <row r="749">
      <c r="E749" s="61"/>
      <c r="J749" s="87"/>
    </row>
    <row r="750">
      <c r="E750" s="61"/>
      <c r="J750" s="87"/>
    </row>
    <row r="751">
      <c r="E751" s="61"/>
      <c r="J751" s="87"/>
    </row>
    <row r="752">
      <c r="E752" s="61"/>
      <c r="J752" s="87"/>
    </row>
    <row r="753">
      <c r="E753" s="61"/>
      <c r="J753" s="87"/>
    </row>
    <row r="754">
      <c r="E754" s="61"/>
      <c r="J754" s="87"/>
    </row>
    <row r="755">
      <c r="E755" s="61"/>
      <c r="J755" s="87"/>
    </row>
    <row r="756">
      <c r="E756" s="61"/>
      <c r="J756" s="87"/>
    </row>
    <row r="757">
      <c r="E757" s="61"/>
      <c r="J757" s="87"/>
    </row>
    <row r="758">
      <c r="E758" s="61"/>
      <c r="J758" s="87"/>
    </row>
    <row r="759">
      <c r="E759" s="61"/>
      <c r="J759" s="87"/>
    </row>
    <row r="760">
      <c r="E760" s="61"/>
      <c r="J760" s="87"/>
    </row>
    <row r="761">
      <c r="E761" s="61"/>
      <c r="J761" s="87"/>
    </row>
    <row r="762">
      <c r="E762" s="61"/>
      <c r="J762" s="87"/>
    </row>
    <row r="763">
      <c r="E763" s="61"/>
      <c r="J763" s="87"/>
    </row>
    <row r="764">
      <c r="E764" s="61"/>
      <c r="J764" s="87"/>
    </row>
    <row r="765">
      <c r="E765" s="61"/>
      <c r="J765" s="87"/>
    </row>
    <row r="766">
      <c r="E766" s="61"/>
      <c r="J766" s="87"/>
    </row>
    <row r="767">
      <c r="E767" s="61"/>
      <c r="J767" s="87"/>
    </row>
    <row r="768">
      <c r="E768" s="61"/>
      <c r="J768" s="87"/>
    </row>
    <row r="769">
      <c r="E769" s="61"/>
      <c r="J769" s="87"/>
    </row>
    <row r="770">
      <c r="E770" s="61"/>
      <c r="J770" s="87"/>
    </row>
    <row r="771">
      <c r="E771" s="61"/>
      <c r="J771" s="87"/>
    </row>
    <row r="772">
      <c r="E772" s="61"/>
      <c r="J772" s="87"/>
    </row>
    <row r="773">
      <c r="E773" s="61"/>
      <c r="J773" s="87"/>
    </row>
    <row r="774">
      <c r="E774" s="61"/>
      <c r="J774" s="87"/>
    </row>
    <row r="775">
      <c r="E775" s="61"/>
      <c r="J775" s="87"/>
    </row>
    <row r="776">
      <c r="E776" s="61"/>
      <c r="J776" s="87"/>
    </row>
    <row r="777">
      <c r="E777" s="61"/>
      <c r="J777" s="87"/>
    </row>
    <row r="778">
      <c r="E778" s="61"/>
      <c r="J778" s="87"/>
    </row>
    <row r="779">
      <c r="E779" s="61"/>
      <c r="J779" s="87"/>
    </row>
    <row r="780">
      <c r="E780" s="61"/>
      <c r="J780" s="87"/>
    </row>
    <row r="781">
      <c r="E781" s="61"/>
      <c r="J781" s="87"/>
    </row>
    <row r="782">
      <c r="E782" s="61"/>
      <c r="J782" s="87"/>
    </row>
    <row r="783">
      <c r="E783" s="61"/>
      <c r="J783" s="87"/>
    </row>
    <row r="784">
      <c r="E784" s="61"/>
      <c r="J784" s="87"/>
    </row>
    <row r="785">
      <c r="E785" s="61"/>
      <c r="J785" s="87"/>
    </row>
    <row r="786">
      <c r="E786" s="61"/>
      <c r="J786" s="87"/>
    </row>
    <row r="787">
      <c r="E787" s="61"/>
      <c r="J787" s="87"/>
    </row>
    <row r="788">
      <c r="E788" s="61"/>
      <c r="J788" s="87"/>
    </row>
    <row r="789">
      <c r="E789" s="61"/>
      <c r="J789" s="87"/>
    </row>
    <row r="790">
      <c r="E790" s="61"/>
      <c r="J790" s="87"/>
    </row>
    <row r="791">
      <c r="E791" s="61"/>
      <c r="J791" s="87"/>
    </row>
    <row r="792">
      <c r="E792" s="61"/>
      <c r="J792" s="87"/>
    </row>
    <row r="793">
      <c r="E793" s="61"/>
      <c r="J793" s="87"/>
    </row>
    <row r="794">
      <c r="E794" s="61"/>
      <c r="J794" s="87"/>
    </row>
    <row r="795">
      <c r="E795" s="61"/>
      <c r="J795" s="87"/>
    </row>
    <row r="796">
      <c r="E796" s="61"/>
      <c r="J796" s="87"/>
    </row>
    <row r="797">
      <c r="E797" s="61"/>
      <c r="J797" s="87"/>
    </row>
    <row r="798">
      <c r="E798" s="61"/>
      <c r="J798" s="87"/>
    </row>
    <row r="799">
      <c r="E799" s="61"/>
      <c r="J799" s="87"/>
    </row>
    <row r="800">
      <c r="E800" s="61"/>
      <c r="J800" s="87"/>
    </row>
    <row r="801">
      <c r="E801" s="61"/>
      <c r="J801" s="87"/>
    </row>
    <row r="802">
      <c r="E802" s="61"/>
      <c r="J802" s="87"/>
    </row>
    <row r="803">
      <c r="E803" s="61"/>
      <c r="J803" s="87"/>
    </row>
    <row r="804">
      <c r="E804" s="61"/>
      <c r="J804" s="87"/>
    </row>
    <row r="805">
      <c r="E805" s="61"/>
      <c r="J805" s="87"/>
    </row>
    <row r="806">
      <c r="E806" s="61"/>
      <c r="J806" s="87"/>
    </row>
    <row r="807">
      <c r="E807" s="61"/>
      <c r="J807" s="87"/>
    </row>
    <row r="808">
      <c r="E808" s="61"/>
      <c r="J808" s="87"/>
    </row>
    <row r="809">
      <c r="E809" s="61"/>
      <c r="J809" s="87"/>
    </row>
    <row r="810">
      <c r="E810" s="61"/>
      <c r="J810" s="87"/>
    </row>
    <row r="811">
      <c r="E811" s="61"/>
      <c r="J811" s="87"/>
    </row>
    <row r="812">
      <c r="E812" s="61"/>
      <c r="J812" s="87"/>
    </row>
    <row r="813">
      <c r="E813" s="61"/>
      <c r="J813" s="87"/>
    </row>
    <row r="814">
      <c r="E814" s="61"/>
      <c r="J814" s="87"/>
    </row>
    <row r="815">
      <c r="E815" s="61"/>
      <c r="J815" s="87"/>
    </row>
    <row r="816">
      <c r="E816" s="61"/>
      <c r="J816" s="87"/>
    </row>
    <row r="817">
      <c r="E817" s="61"/>
      <c r="J817" s="87"/>
    </row>
    <row r="818">
      <c r="E818" s="61"/>
      <c r="J818" s="87"/>
    </row>
    <row r="819">
      <c r="E819" s="61"/>
      <c r="J819" s="87"/>
    </row>
    <row r="820">
      <c r="E820" s="61"/>
      <c r="J820" s="87"/>
    </row>
    <row r="821">
      <c r="E821" s="61"/>
      <c r="J821" s="87"/>
    </row>
    <row r="822">
      <c r="E822" s="61"/>
      <c r="J822" s="87"/>
    </row>
    <row r="823">
      <c r="E823" s="61"/>
      <c r="J823" s="87"/>
    </row>
    <row r="824">
      <c r="E824" s="61"/>
      <c r="J824" s="87"/>
    </row>
    <row r="825">
      <c r="E825" s="61"/>
      <c r="J825" s="87"/>
    </row>
    <row r="826">
      <c r="E826" s="61"/>
      <c r="J826" s="87"/>
    </row>
    <row r="827">
      <c r="E827" s="61"/>
      <c r="J827" s="87"/>
    </row>
    <row r="828">
      <c r="E828" s="61"/>
      <c r="J828" s="87"/>
    </row>
    <row r="829">
      <c r="E829" s="61"/>
      <c r="J829" s="87"/>
    </row>
    <row r="830">
      <c r="E830" s="61"/>
      <c r="J830" s="87"/>
    </row>
    <row r="831">
      <c r="E831" s="61"/>
      <c r="J831" s="87"/>
    </row>
    <row r="832">
      <c r="E832" s="61"/>
      <c r="J832" s="87"/>
    </row>
    <row r="833">
      <c r="E833" s="61"/>
      <c r="J833" s="87"/>
    </row>
    <row r="834">
      <c r="E834" s="61"/>
      <c r="J834" s="87"/>
    </row>
    <row r="835">
      <c r="E835" s="61"/>
      <c r="J835" s="87"/>
    </row>
    <row r="836">
      <c r="E836" s="61"/>
      <c r="J836" s="87"/>
    </row>
    <row r="837">
      <c r="E837" s="61"/>
      <c r="J837" s="87"/>
    </row>
    <row r="838">
      <c r="E838" s="61"/>
      <c r="J838" s="87"/>
    </row>
    <row r="839">
      <c r="E839" s="61"/>
      <c r="J839" s="87"/>
    </row>
    <row r="840">
      <c r="E840" s="61"/>
      <c r="J840" s="87"/>
    </row>
    <row r="841">
      <c r="E841" s="61"/>
      <c r="J841" s="87"/>
    </row>
    <row r="842">
      <c r="E842" s="61"/>
      <c r="J842" s="87"/>
    </row>
    <row r="843">
      <c r="E843" s="61"/>
      <c r="J843" s="87"/>
    </row>
    <row r="844">
      <c r="E844" s="61"/>
      <c r="J844" s="87"/>
    </row>
    <row r="845">
      <c r="E845" s="61"/>
      <c r="J845" s="87"/>
    </row>
    <row r="846">
      <c r="E846" s="61"/>
      <c r="J846" s="87"/>
    </row>
    <row r="847">
      <c r="E847" s="61"/>
      <c r="J847" s="87"/>
    </row>
    <row r="848">
      <c r="E848" s="61"/>
      <c r="J848" s="87"/>
    </row>
    <row r="849">
      <c r="E849" s="61"/>
      <c r="J849" s="87"/>
    </row>
    <row r="850">
      <c r="E850" s="61"/>
      <c r="J850" s="87"/>
    </row>
    <row r="851">
      <c r="E851" s="61"/>
      <c r="J851" s="87"/>
    </row>
    <row r="852">
      <c r="E852" s="61"/>
      <c r="J852" s="87"/>
    </row>
    <row r="853">
      <c r="E853" s="61"/>
      <c r="J853" s="87"/>
    </row>
    <row r="854">
      <c r="E854" s="61"/>
      <c r="J854" s="87"/>
    </row>
    <row r="855">
      <c r="E855" s="61"/>
      <c r="J855" s="87"/>
    </row>
    <row r="856">
      <c r="E856" s="61"/>
      <c r="J856" s="87"/>
    </row>
    <row r="857">
      <c r="E857" s="61"/>
      <c r="J857" s="87"/>
    </row>
    <row r="858">
      <c r="E858" s="61"/>
      <c r="J858" s="87"/>
    </row>
    <row r="859">
      <c r="E859" s="61"/>
      <c r="J859" s="87"/>
    </row>
    <row r="860">
      <c r="E860" s="61"/>
      <c r="J860" s="87"/>
    </row>
    <row r="861">
      <c r="E861" s="61"/>
      <c r="J861" s="87"/>
    </row>
    <row r="862">
      <c r="E862" s="61"/>
      <c r="J862" s="87"/>
    </row>
    <row r="863">
      <c r="E863" s="61"/>
      <c r="J863" s="87"/>
    </row>
    <row r="864">
      <c r="E864" s="61"/>
      <c r="J864" s="87"/>
    </row>
    <row r="865">
      <c r="E865" s="61"/>
      <c r="J865" s="87"/>
    </row>
    <row r="866">
      <c r="E866" s="61"/>
      <c r="J866" s="87"/>
    </row>
    <row r="867">
      <c r="E867" s="61"/>
      <c r="J867" s="87"/>
    </row>
    <row r="868">
      <c r="E868" s="61"/>
      <c r="J868" s="87"/>
    </row>
    <row r="869">
      <c r="E869" s="61"/>
      <c r="J869" s="87"/>
    </row>
    <row r="870">
      <c r="E870" s="61"/>
      <c r="J870" s="87"/>
    </row>
    <row r="871">
      <c r="E871" s="61"/>
      <c r="J871" s="87"/>
    </row>
    <row r="872">
      <c r="E872" s="61"/>
      <c r="J872" s="87"/>
    </row>
    <row r="873">
      <c r="E873" s="61"/>
      <c r="J873" s="87"/>
    </row>
    <row r="874">
      <c r="E874" s="61"/>
      <c r="J874" s="87"/>
    </row>
    <row r="875">
      <c r="E875" s="61"/>
      <c r="J875" s="87"/>
    </row>
    <row r="876">
      <c r="E876" s="61"/>
      <c r="J876" s="87"/>
    </row>
    <row r="877">
      <c r="E877" s="61"/>
      <c r="J877" s="87"/>
    </row>
    <row r="878">
      <c r="E878" s="61"/>
      <c r="J878" s="87"/>
    </row>
    <row r="879">
      <c r="E879" s="61"/>
      <c r="J879" s="87"/>
    </row>
    <row r="880">
      <c r="E880" s="61"/>
      <c r="J880" s="87"/>
    </row>
    <row r="881">
      <c r="E881" s="61"/>
      <c r="J881" s="87"/>
    </row>
    <row r="882">
      <c r="E882" s="61"/>
      <c r="J882" s="87"/>
    </row>
    <row r="883">
      <c r="E883" s="61"/>
      <c r="J883" s="87"/>
    </row>
    <row r="884">
      <c r="E884" s="61"/>
      <c r="J884" s="87"/>
    </row>
    <row r="885">
      <c r="E885" s="61"/>
      <c r="J885" s="87"/>
    </row>
    <row r="886">
      <c r="E886" s="61"/>
      <c r="J886" s="87"/>
    </row>
    <row r="887">
      <c r="E887" s="61"/>
      <c r="J887" s="87"/>
    </row>
    <row r="888">
      <c r="E888" s="61"/>
      <c r="J888" s="87"/>
    </row>
    <row r="889">
      <c r="E889" s="61"/>
      <c r="J889" s="87"/>
    </row>
    <row r="890">
      <c r="E890" s="61"/>
      <c r="J890" s="87"/>
    </row>
    <row r="891">
      <c r="E891" s="61"/>
      <c r="J891" s="87"/>
    </row>
    <row r="892">
      <c r="E892" s="61"/>
      <c r="J892" s="87"/>
    </row>
    <row r="893">
      <c r="E893" s="61"/>
      <c r="J893" s="87"/>
    </row>
    <row r="894">
      <c r="E894" s="61"/>
      <c r="J894" s="87"/>
    </row>
    <row r="895">
      <c r="E895" s="61"/>
      <c r="J895" s="87"/>
    </row>
    <row r="896">
      <c r="E896" s="61"/>
      <c r="J896" s="87"/>
    </row>
    <row r="897">
      <c r="E897" s="61"/>
      <c r="J897" s="87"/>
    </row>
    <row r="898">
      <c r="E898" s="61"/>
      <c r="J898" s="87"/>
    </row>
    <row r="899">
      <c r="E899" s="61"/>
      <c r="J899" s="87"/>
    </row>
    <row r="900">
      <c r="E900" s="61"/>
      <c r="J900" s="87"/>
    </row>
    <row r="901">
      <c r="E901" s="61"/>
      <c r="J901" s="87"/>
    </row>
    <row r="902">
      <c r="E902" s="61"/>
      <c r="J902" s="87"/>
    </row>
    <row r="903">
      <c r="E903" s="61"/>
      <c r="J903" s="87"/>
    </row>
    <row r="904">
      <c r="E904" s="61"/>
      <c r="J904" s="87"/>
    </row>
    <row r="905">
      <c r="E905" s="61"/>
      <c r="J905" s="87"/>
    </row>
    <row r="906">
      <c r="E906" s="61"/>
      <c r="J906" s="87"/>
    </row>
    <row r="907">
      <c r="E907" s="61"/>
      <c r="J907" s="87"/>
    </row>
    <row r="908">
      <c r="E908" s="61"/>
      <c r="J908" s="87"/>
    </row>
    <row r="909">
      <c r="E909" s="61"/>
      <c r="J909" s="87"/>
    </row>
    <row r="910">
      <c r="E910" s="61"/>
      <c r="J910" s="87"/>
    </row>
    <row r="911">
      <c r="E911" s="61"/>
      <c r="J911" s="87"/>
    </row>
    <row r="912">
      <c r="E912" s="61"/>
      <c r="J912" s="87"/>
    </row>
    <row r="913">
      <c r="E913" s="61"/>
      <c r="J913" s="87"/>
    </row>
    <row r="914">
      <c r="E914" s="61"/>
      <c r="J914" s="87"/>
    </row>
    <row r="915">
      <c r="E915" s="61"/>
      <c r="J915" s="87"/>
    </row>
    <row r="916">
      <c r="E916" s="61"/>
      <c r="J916" s="87"/>
    </row>
    <row r="917">
      <c r="E917" s="61"/>
      <c r="J917" s="87"/>
    </row>
    <row r="918">
      <c r="E918" s="61"/>
      <c r="J918" s="87"/>
    </row>
    <row r="919">
      <c r="E919" s="61"/>
      <c r="J919" s="87"/>
    </row>
    <row r="920">
      <c r="E920" s="61"/>
      <c r="J920" s="87"/>
    </row>
    <row r="921">
      <c r="E921" s="61"/>
      <c r="J921" s="87"/>
    </row>
    <row r="922">
      <c r="E922" s="61"/>
      <c r="J922" s="87"/>
    </row>
    <row r="923">
      <c r="E923" s="61"/>
      <c r="J923" s="87"/>
    </row>
    <row r="924">
      <c r="E924" s="61"/>
      <c r="J924" s="87"/>
    </row>
    <row r="925">
      <c r="E925" s="61"/>
      <c r="J925" s="87"/>
    </row>
    <row r="926">
      <c r="E926" s="61"/>
      <c r="J926" s="87"/>
    </row>
    <row r="927">
      <c r="E927" s="61"/>
      <c r="J927" s="87"/>
    </row>
    <row r="928">
      <c r="E928" s="61"/>
      <c r="J928" s="87"/>
    </row>
    <row r="929">
      <c r="E929" s="61"/>
      <c r="J929" s="87"/>
    </row>
    <row r="930">
      <c r="E930" s="61"/>
      <c r="J930" s="87"/>
    </row>
    <row r="931">
      <c r="E931" s="61"/>
      <c r="J931" s="87"/>
    </row>
    <row r="932">
      <c r="E932" s="61"/>
      <c r="J932" s="87"/>
    </row>
    <row r="933">
      <c r="E933" s="61"/>
      <c r="J933" s="87"/>
    </row>
    <row r="934">
      <c r="E934" s="61"/>
      <c r="J934" s="87"/>
    </row>
    <row r="935">
      <c r="E935" s="61"/>
      <c r="J935" s="87"/>
    </row>
    <row r="936">
      <c r="E936" s="61"/>
      <c r="J936" s="87"/>
    </row>
    <row r="937">
      <c r="E937" s="61"/>
      <c r="J937" s="87"/>
    </row>
    <row r="938">
      <c r="E938" s="61"/>
      <c r="J938" s="87"/>
    </row>
    <row r="939">
      <c r="E939" s="61"/>
      <c r="J939" s="87"/>
    </row>
    <row r="940">
      <c r="E940" s="61"/>
      <c r="J940" s="87"/>
    </row>
    <row r="941">
      <c r="E941" s="61"/>
      <c r="J941" s="87"/>
    </row>
    <row r="942">
      <c r="E942" s="61"/>
      <c r="J942" s="87"/>
    </row>
    <row r="943">
      <c r="E943" s="61"/>
      <c r="J943" s="87"/>
    </row>
    <row r="944">
      <c r="E944" s="61"/>
      <c r="J944" s="87"/>
    </row>
    <row r="945">
      <c r="E945" s="61"/>
      <c r="J945" s="87"/>
    </row>
    <row r="946">
      <c r="E946" s="61"/>
      <c r="J946" s="87"/>
    </row>
    <row r="947">
      <c r="E947" s="61"/>
      <c r="J947" s="87"/>
    </row>
    <row r="948">
      <c r="E948" s="61"/>
      <c r="J948" s="87"/>
    </row>
    <row r="949">
      <c r="E949" s="61"/>
      <c r="J949" s="87"/>
    </row>
    <row r="950">
      <c r="E950" s="61"/>
      <c r="J950" s="87"/>
    </row>
    <row r="951">
      <c r="E951" s="61"/>
      <c r="J951" s="87"/>
    </row>
    <row r="952">
      <c r="E952" s="61"/>
      <c r="J952" s="87"/>
    </row>
    <row r="953">
      <c r="E953" s="61"/>
      <c r="J953" s="87"/>
    </row>
    <row r="954">
      <c r="E954" s="61"/>
      <c r="J954" s="87"/>
    </row>
    <row r="955">
      <c r="E955" s="61"/>
      <c r="J955" s="87"/>
    </row>
    <row r="956">
      <c r="E956" s="61"/>
      <c r="J956" s="87"/>
    </row>
    <row r="957">
      <c r="E957" s="61"/>
      <c r="J957" s="87"/>
    </row>
    <row r="958">
      <c r="E958" s="61"/>
      <c r="J958" s="87"/>
    </row>
    <row r="959">
      <c r="E959" s="61"/>
      <c r="J959" s="87"/>
    </row>
    <row r="960">
      <c r="E960" s="61"/>
      <c r="J960" s="87"/>
    </row>
    <row r="961">
      <c r="E961" s="61"/>
      <c r="J961" s="87"/>
    </row>
    <row r="962">
      <c r="E962" s="61"/>
      <c r="J962" s="87"/>
    </row>
    <row r="963">
      <c r="E963" s="61"/>
      <c r="J963" s="87"/>
    </row>
    <row r="964">
      <c r="E964" s="61"/>
      <c r="J964" s="87"/>
    </row>
    <row r="965">
      <c r="E965" s="61"/>
      <c r="J965" s="87"/>
    </row>
    <row r="966">
      <c r="E966" s="61"/>
      <c r="J966" s="87"/>
    </row>
    <row r="967">
      <c r="E967" s="61"/>
      <c r="J967" s="87"/>
    </row>
    <row r="968">
      <c r="E968" s="61"/>
      <c r="J968" s="87"/>
    </row>
    <row r="969">
      <c r="E969" s="61"/>
      <c r="J969" s="87"/>
    </row>
    <row r="970">
      <c r="E970" s="61"/>
      <c r="J970" s="87"/>
    </row>
    <row r="971">
      <c r="E971" s="61"/>
      <c r="J971" s="87"/>
    </row>
    <row r="972">
      <c r="E972" s="61"/>
      <c r="J972" s="87"/>
    </row>
    <row r="973">
      <c r="E973" s="61"/>
      <c r="J973" s="87"/>
    </row>
    <row r="974">
      <c r="E974" s="61"/>
      <c r="J974" s="87"/>
    </row>
    <row r="975">
      <c r="E975" s="61"/>
      <c r="J975" s="87"/>
    </row>
    <row r="976">
      <c r="E976" s="61"/>
      <c r="J976" s="87"/>
    </row>
    <row r="977">
      <c r="E977" s="61"/>
      <c r="J977" s="87"/>
    </row>
    <row r="978">
      <c r="E978" s="61"/>
      <c r="J978" s="87"/>
    </row>
    <row r="979">
      <c r="E979" s="61"/>
      <c r="J979" s="87"/>
    </row>
    <row r="980">
      <c r="E980" s="61"/>
      <c r="J980" s="87"/>
    </row>
    <row r="981">
      <c r="E981" s="61"/>
      <c r="J981" s="87"/>
    </row>
    <row r="982">
      <c r="E982" s="61"/>
      <c r="J982" s="87"/>
    </row>
    <row r="983">
      <c r="E983" s="61"/>
      <c r="J983" s="87"/>
    </row>
    <row r="984">
      <c r="E984" s="61"/>
      <c r="J984" s="87"/>
    </row>
    <row r="985">
      <c r="E985" s="61"/>
      <c r="J985" s="87"/>
    </row>
  </sheetData>
  <mergeCells count="3">
    <mergeCell ref="A2:A3"/>
    <mergeCell ref="B2:C2"/>
    <mergeCell ref="D2:E2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88"/>
    <col customWidth="1" min="2" max="2" width="12.13"/>
    <col customWidth="1" min="4" max="4" width="10.0"/>
    <col customWidth="1" min="5" max="5" width="9.13"/>
    <col customWidth="1" min="6" max="6" width="27.88"/>
    <col customWidth="1" min="7" max="9" width="6.63"/>
    <col customWidth="1" min="10" max="10" width="8.88"/>
    <col customWidth="1" min="11" max="11" width="12.13"/>
    <col customWidth="1" min="12" max="12" width="10.0"/>
    <col customWidth="1" min="13" max="13" width="9.13"/>
    <col customWidth="1" min="15" max="15" width="29.38"/>
    <col customWidth="1" min="16" max="16" width="28.13"/>
    <col customWidth="1" min="17" max="17" width="48.75"/>
    <col customWidth="1" min="18" max="18" width="14.38"/>
  </cols>
  <sheetData>
    <row r="1">
      <c r="A1" s="97" t="s">
        <v>525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4"/>
      <c r="N1" s="14"/>
      <c r="O1" s="14"/>
      <c r="P1" s="14"/>
      <c r="Q1" s="14"/>
    </row>
    <row r="2">
      <c r="A2" s="4" t="s">
        <v>11</v>
      </c>
      <c r="F2" s="4"/>
      <c r="G2" s="4" t="s">
        <v>266</v>
      </c>
      <c r="J2" s="4" t="s">
        <v>526</v>
      </c>
      <c r="K2" s="4"/>
      <c r="L2" s="4"/>
      <c r="M2" s="14"/>
      <c r="N2" s="4" t="s">
        <v>267</v>
      </c>
      <c r="O2" s="14"/>
      <c r="P2" s="14"/>
      <c r="Q2" s="14"/>
    </row>
    <row r="3">
      <c r="A3" s="98" t="s">
        <v>75</v>
      </c>
      <c r="B3" s="98" t="s">
        <v>76</v>
      </c>
      <c r="C3" s="99" t="s">
        <v>77</v>
      </c>
      <c r="D3" s="98" t="s">
        <v>63</v>
      </c>
      <c r="E3" s="100" t="s">
        <v>78</v>
      </c>
      <c r="F3" s="98" t="s">
        <v>79</v>
      </c>
      <c r="G3" s="98" t="s">
        <v>269</v>
      </c>
      <c r="H3" s="98" t="s">
        <v>270</v>
      </c>
      <c r="I3" s="98" t="s">
        <v>271</v>
      </c>
      <c r="J3" s="98" t="s">
        <v>75</v>
      </c>
      <c r="K3" s="98" t="s">
        <v>76</v>
      </c>
      <c r="L3" s="98" t="s">
        <v>63</v>
      </c>
      <c r="M3" s="98" t="s">
        <v>78</v>
      </c>
      <c r="N3" s="99" t="s">
        <v>79</v>
      </c>
      <c r="O3" s="99" t="s">
        <v>527</v>
      </c>
      <c r="P3" s="5"/>
      <c r="Q3" s="5"/>
      <c r="R3" s="14"/>
    </row>
    <row r="4">
      <c r="G4" s="60">
        <v>0.0</v>
      </c>
      <c r="H4" s="60">
        <f t="shared" ref="H4:H52" si="1">if(AND(not(G4),not(ISBLANK(F4))),1,0)</f>
        <v>0</v>
      </c>
      <c r="I4" s="33" t="s">
        <v>528</v>
      </c>
      <c r="J4" s="14" t="s">
        <v>272</v>
      </c>
      <c r="K4" s="34">
        <v>8.6871328E7</v>
      </c>
      <c r="L4" s="14" t="s">
        <v>72</v>
      </c>
      <c r="M4" s="14">
        <v>1.0</v>
      </c>
      <c r="N4" s="14" t="s">
        <v>273</v>
      </c>
    </row>
    <row r="5">
      <c r="A5" s="40" t="s">
        <v>82</v>
      </c>
      <c r="B5" s="40">
        <v>2.07054645E8</v>
      </c>
      <c r="C5" s="40">
        <v>2.07088229E8</v>
      </c>
      <c r="D5" s="40" t="s">
        <v>69</v>
      </c>
      <c r="E5" s="50">
        <v>-33584.0</v>
      </c>
      <c r="F5" s="40" t="s">
        <v>83</v>
      </c>
      <c r="G5" s="60">
        <v>1.0</v>
      </c>
      <c r="H5" s="60">
        <f t="shared" si="1"/>
        <v>0</v>
      </c>
      <c r="I5" s="33" t="s">
        <v>528</v>
      </c>
      <c r="J5" s="14" t="s">
        <v>272</v>
      </c>
      <c r="K5" s="34">
        <v>2.07807886E8</v>
      </c>
      <c r="L5" s="14" t="s">
        <v>69</v>
      </c>
      <c r="M5" s="34">
        <v>33591.0</v>
      </c>
      <c r="N5" s="14" t="s">
        <v>274</v>
      </c>
      <c r="S5" s="60">
        <f t="shared" ref="S5:S7" si="2">abs(M5)-abs(E5)</f>
        <v>7</v>
      </c>
    </row>
    <row r="6">
      <c r="A6" s="40" t="s">
        <v>82</v>
      </c>
      <c r="B6" s="40">
        <v>2.23647745E8</v>
      </c>
      <c r="C6" s="40">
        <v>2.23801234E8</v>
      </c>
      <c r="D6" s="40" t="s">
        <v>70</v>
      </c>
      <c r="E6" s="50">
        <v>153489.0</v>
      </c>
      <c r="F6" s="40" t="s">
        <v>86</v>
      </c>
      <c r="G6" s="60">
        <v>1.0</v>
      </c>
      <c r="H6" s="60">
        <f t="shared" si="1"/>
        <v>0</v>
      </c>
      <c r="I6" s="33" t="s">
        <v>528</v>
      </c>
      <c r="J6" s="14" t="s">
        <v>272</v>
      </c>
      <c r="K6" s="34">
        <v>2.24458901E8</v>
      </c>
      <c r="L6" s="14" t="s">
        <v>70</v>
      </c>
      <c r="M6" s="34">
        <v>153517.0</v>
      </c>
      <c r="N6" s="14" t="s">
        <v>275</v>
      </c>
      <c r="S6" s="60">
        <f t="shared" si="2"/>
        <v>28</v>
      </c>
    </row>
    <row r="7">
      <c r="A7" s="40" t="s">
        <v>82</v>
      </c>
      <c r="B7" s="40">
        <v>2.23783923E8</v>
      </c>
      <c r="C7" s="40">
        <v>2.23787143E8</v>
      </c>
      <c r="D7" s="40" t="s">
        <v>69</v>
      </c>
      <c r="E7" s="50">
        <v>-3220.0</v>
      </c>
      <c r="F7" s="40" t="s">
        <v>88</v>
      </c>
      <c r="G7" s="60">
        <v>1.0</v>
      </c>
      <c r="H7" s="60">
        <f t="shared" si="1"/>
        <v>0</v>
      </c>
      <c r="I7" s="101" t="s">
        <v>528</v>
      </c>
      <c r="J7" s="14" t="s">
        <v>272</v>
      </c>
      <c r="K7" s="34">
        <v>2.24595093E8</v>
      </c>
      <c r="L7" s="14" t="s">
        <v>69</v>
      </c>
      <c r="M7" s="34">
        <v>3239.0</v>
      </c>
      <c r="N7" s="14" t="s">
        <v>276</v>
      </c>
      <c r="O7" s="102"/>
      <c r="S7" s="60">
        <f t="shared" si="2"/>
        <v>19</v>
      </c>
    </row>
    <row r="8">
      <c r="A8" s="40" t="s">
        <v>428</v>
      </c>
      <c r="B8" s="40">
        <v>4.54202E7</v>
      </c>
      <c r="C8" s="40">
        <v>4.54202E7</v>
      </c>
      <c r="D8" s="40" t="s">
        <v>68</v>
      </c>
      <c r="E8" s="50">
        <v>57.0</v>
      </c>
      <c r="F8" s="40" t="s">
        <v>89</v>
      </c>
      <c r="G8" s="60">
        <v>0.0</v>
      </c>
      <c r="H8" s="60">
        <f t="shared" si="1"/>
        <v>1</v>
      </c>
      <c r="I8" s="33" t="s">
        <v>528</v>
      </c>
      <c r="O8" s="14" t="s">
        <v>529</v>
      </c>
      <c r="P8" s="14" t="s">
        <v>530</v>
      </c>
      <c r="Q8" s="95" t="s">
        <v>451</v>
      </c>
    </row>
    <row r="9">
      <c r="A9" s="40" t="s">
        <v>91</v>
      </c>
      <c r="B9" s="40">
        <v>2.4528015E7</v>
      </c>
      <c r="C9" s="40">
        <v>2.4529088E7</v>
      </c>
      <c r="D9" s="40" t="s">
        <v>71</v>
      </c>
      <c r="E9" s="50">
        <v>1073.0</v>
      </c>
      <c r="F9" s="40" t="s">
        <v>92</v>
      </c>
      <c r="G9" s="60">
        <v>1.0</v>
      </c>
      <c r="H9" s="60">
        <f t="shared" si="1"/>
        <v>0</v>
      </c>
      <c r="I9" s="33" t="s">
        <v>528</v>
      </c>
      <c r="J9" s="14" t="s">
        <v>277</v>
      </c>
      <c r="K9" s="34">
        <v>2.4523617E7</v>
      </c>
      <c r="L9" s="14" t="s">
        <v>71</v>
      </c>
      <c r="M9" s="34">
        <v>1074.0</v>
      </c>
      <c r="N9" s="14" t="s">
        <v>278</v>
      </c>
      <c r="S9" s="60">
        <f>abs(M9)-abs(E9)</f>
        <v>1</v>
      </c>
    </row>
    <row r="10">
      <c r="E10" s="74"/>
      <c r="G10" s="60">
        <v>0.0</v>
      </c>
      <c r="H10" s="60">
        <f t="shared" si="1"/>
        <v>0</v>
      </c>
      <c r="I10" s="33" t="s">
        <v>528</v>
      </c>
      <c r="J10" s="14" t="s">
        <v>277</v>
      </c>
      <c r="K10" s="34">
        <v>2.5359111E7</v>
      </c>
      <c r="L10" s="14" t="s">
        <v>72</v>
      </c>
      <c r="M10" s="14">
        <v>1.0</v>
      </c>
      <c r="N10" s="14" t="s">
        <v>279</v>
      </c>
    </row>
    <row r="11">
      <c r="E11" s="74"/>
      <c r="G11" s="60">
        <v>0.0</v>
      </c>
      <c r="H11" s="60">
        <f t="shared" si="1"/>
        <v>0</v>
      </c>
      <c r="I11" s="33" t="s">
        <v>528</v>
      </c>
      <c r="J11" s="14" t="s">
        <v>277</v>
      </c>
      <c r="K11" s="34">
        <v>2.5359568E7</v>
      </c>
      <c r="L11" s="14" t="s">
        <v>72</v>
      </c>
      <c r="M11" s="14">
        <v>1.0</v>
      </c>
      <c r="N11" s="14" t="s">
        <v>280</v>
      </c>
    </row>
    <row r="12">
      <c r="E12" s="74"/>
      <c r="G12" s="60">
        <v>0.0</v>
      </c>
      <c r="H12" s="60">
        <f t="shared" si="1"/>
        <v>0</v>
      </c>
      <c r="I12" s="33" t="s">
        <v>528</v>
      </c>
      <c r="J12" s="14" t="s">
        <v>277</v>
      </c>
      <c r="K12" s="34">
        <v>2.6390427E7</v>
      </c>
      <c r="L12" s="14" t="s">
        <v>72</v>
      </c>
      <c r="M12" s="14">
        <v>1.0</v>
      </c>
      <c r="N12" s="14" t="s">
        <v>281</v>
      </c>
    </row>
    <row r="13">
      <c r="A13" s="40" t="s">
        <v>91</v>
      </c>
      <c r="B13" s="40">
        <v>2.6625027E7</v>
      </c>
      <c r="C13" s="40">
        <v>2.6625604E7</v>
      </c>
      <c r="D13" s="40" t="s">
        <v>71</v>
      </c>
      <c r="E13" s="50">
        <v>577.0</v>
      </c>
      <c r="F13" s="40" t="s">
        <v>94</v>
      </c>
      <c r="G13" s="60">
        <v>1.0</v>
      </c>
      <c r="H13" s="60">
        <f t="shared" si="1"/>
        <v>0</v>
      </c>
      <c r="I13" s="33" t="s">
        <v>528</v>
      </c>
      <c r="J13" s="14" t="s">
        <v>277</v>
      </c>
      <c r="K13" s="34">
        <v>2.6622431E7</v>
      </c>
      <c r="L13" s="14" t="s">
        <v>71</v>
      </c>
      <c r="M13" s="14">
        <v>577.0</v>
      </c>
      <c r="N13" s="14" t="s">
        <v>282</v>
      </c>
      <c r="S13" s="60">
        <f t="shared" ref="S13:S14" si="3">abs(M13)-abs(E13)</f>
        <v>0</v>
      </c>
    </row>
    <row r="14">
      <c r="A14" s="40" t="s">
        <v>91</v>
      </c>
      <c r="B14" s="40">
        <v>6.0188788E7</v>
      </c>
      <c r="C14" s="40">
        <v>6.0260597E7</v>
      </c>
      <c r="D14" s="40" t="s">
        <v>69</v>
      </c>
      <c r="E14" s="50">
        <v>-71809.0</v>
      </c>
      <c r="F14" s="40" t="s">
        <v>98</v>
      </c>
      <c r="G14" s="60">
        <v>1.0</v>
      </c>
      <c r="H14" s="60">
        <f t="shared" si="1"/>
        <v>0</v>
      </c>
      <c r="I14" s="101" t="s">
        <v>528</v>
      </c>
      <c r="J14" s="14" t="s">
        <v>277</v>
      </c>
      <c r="K14" s="34">
        <v>6.0147026E7</v>
      </c>
      <c r="L14" s="14" t="s">
        <v>69</v>
      </c>
      <c r="M14" s="34">
        <v>71789.0</v>
      </c>
      <c r="N14" s="14" t="s">
        <v>283</v>
      </c>
      <c r="O14" s="102"/>
      <c r="S14" s="60">
        <f t="shared" si="3"/>
        <v>-20</v>
      </c>
    </row>
    <row r="15">
      <c r="E15" s="74"/>
      <c r="G15" s="60">
        <v>0.0</v>
      </c>
      <c r="H15" s="60">
        <f t="shared" si="1"/>
        <v>0</v>
      </c>
      <c r="I15" s="33" t="s">
        <v>528</v>
      </c>
      <c r="J15" s="14" t="s">
        <v>277</v>
      </c>
      <c r="K15" s="34">
        <v>6.0886452E7</v>
      </c>
      <c r="L15" s="14" t="s">
        <v>69</v>
      </c>
      <c r="M15" s="34">
        <v>141091.0</v>
      </c>
      <c r="N15" s="14" t="s">
        <v>284</v>
      </c>
    </row>
    <row r="16">
      <c r="A16" s="40"/>
      <c r="B16" s="40"/>
      <c r="C16" s="40"/>
      <c r="D16" s="40"/>
      <c r="E16" s="50"/>
      <c r="F16" s="40"/>
      <c r="G16" s="60">
        <v>0.0</v>
      </c>
      <c r="H16" s="60">
        <f t="shared" si="1"/>
        <v>0</v>
      </c>
      <c r="I16" s="33" t="s">
        <v>528</v>
      </c>
      <c r="J16" s="14" t="s">
        <v>277</v>
      </c>
      <c r="K16" s="34">
        <v>1.86724386E8</v>
      </c>
      <c r="L16" s="14" t="s">
        <v>69</v>
      </c>
      <c r="M16" s="34">
        <v>71459.0</v>
      </c>
      <c r="N16" s="14" t="s">
        <v>285</v>
      </c>
    </row>
    <row r="17">
      <c r="A17" s="40" t="s">
        <v>102</v>
      </c>
      <c r="B17" s="40">
        <v>6.8783146E7</v>
      </c>
      <c r="C17" s="40">
        <v>6.8783146E7</v>
      </c>
      <c r="D17" s="40" t="s">
        <v>68</v>
      </c>
      <c r="E17" s="50">
        <v>83.0</v>
      </c>
      <c r="F17" s="40" t="s">
        <v>459</v>
      </c>
      <c r="G17" s="60">
        <v>1.0</v>
      </c>
      <c r="H17" s="60">
        <f t="shared" si="1"/>
        <v>0</v>
      </c>
      <c r="I17" s="33" t="s">
        <v>528</v>
      </c>
      <c r="J17" s="14" t="s">
        <v>286</v>
      </c>
      <c r="K17" s="34">
        <v>6.5346239E7</v>
      </c>
      <c r="L17" s="14" t="s">
        <v>70</v>
      </c>
      <c r="M17" s="14">
        <v>80.0</v>
      </c>
      <c r="N17" s="14" t="s">
        <v>287</v>
      </c>
      <c r="S17" s="60">
        <f t="shared" ref="S17:S19" si="4">abs(M17)-abs(E17)</f>
        <v>-3</v>
      </c>
    </row>
    <row r="18">
      <c r="A18" s="40" t="s">
        <v>102</v>
      </c>
      <c r="B18" s="40">
        <v>1.90421537E8</v>
      </c>
      <c r="C18" s="40">
        <v>1.90421537E8</v>
      </c>
      <c r="D18" s="40" t="s">
        <v>68</v>
      </c>
      <c r="E18" s="50">
        <v>61.0</v>
      </c>
      <c r="F18" s="40" t="s">
        <v>461</v>
      </c>
      <c r="G18" s="60">
        <v>1.0</v>
      </c>
      <c r="H18" s="60">
        <f t="shared" si="1"/>
        <v>0</v>
      </c>
      <c r="I18" s="33" t="s">
        <v>528</v>
      </c>
      <c r="J18" s="14" t="s">
        <v>286</v>
      </c>
      <c r="K18" s="34">
        <v>1.87075168E8</v>
      </c>
      <c r="L18" s="14" t="s">
        <v>70</v>
      </c>
      <c r="M18" s="14">
        <v>60.0</v>
      </c>
      <c r="N18" s="14" t="s">
        <v>288</v>
      </c>
      <c r="S18" s="60">
        <f t="shared" si="4"/>
        <v>-1</v>
      </c>
    </row>
    <row r="19">
      <c r="A19" s="40" t="s">
        <v>109</v>
      </c>
      <c r="B19" s="40">
        <v>2.889344E7</v>
      </c>
      <c r="C19" s="40">
        <v>2.9068217E7</v>
      </c>
      <c r="D19" s="40" t="s">
        <v>69</v>
      </c>
      <c r="E19" s="50">
        <v>-174777.0</v>
      </c>
      <c r="F19" s="40" t="s">
        <v>110</v>
      </c>
      <c r="G19" s="60">
        <v>1.0</v>
      </c>
      <c r="H19" s="60">
        <f t="shared" si="1"/>
        <v>0</v>
      </c>
      <c r="I19" s="33" t="s">
        <v>528</v>
      </c>
      <c r="J19" s="14" t="s">
        <v>289</v>
      </c>
      <c r="K19" s="34">
        <v>2.8787889E7</v>
      </c>
      <c r="L19" s="14" t="s">
        <v>69</v>
      </c>
      <c r="M19" s="34">
        <v>175100.0</v>
      </c>
      <c r="N19" s="14" t="s">
        <v>290</v>
      </c>
      <c r="S19" s="60">
        <f t="shared" si="4"/>
        <v>323</v>
      </c>
    </row>
    <row r="20">
      <c r="E20" s="74"/>
      <c r="G20" s="60">
        <v>0.0</v>
      </c>
      <c r="H20" s="60">
        <f t="shared" si="1"/>
        <v>0</v>
      </c>
      <c r="I20" s="33" t="s">
        <v>528</v>
      </c>
      <c r="J20" s="14" t="s">
        <v>291</v>
      </c>
      <c r="K20" s="34">
        <v>2.6193889E7</v>
      </c>
      <c r="L20" s="14" t="s">
        <v>71</v>
      </c>
      <c r="M20" s="14">
        <v>289.0</v>
      </c>
      <c r="N20" s="14" t="s">
        <v>292</v>
      </c>
    </row>
    <row r="21">
      <c r="E21" s="74"/>
      <c r="G21" s="60">
        <v>0.0</v>
      </c>
      <c r="H21" s="60">
        <f t="shared" si="1"/>
        <v>0</v>
      </c>
      <c r="I21" s="33" t="s">
        <v>528</v>
      </c>
      <c r="J21" s="14" t="s">
        <v>291</v>
      </c>
      <c r="K21" s="34">
        <v>1.38452922E8</v>
      </c>
      <c r="L21" s="14" t="s">
        <v>72</v>
      </c>
      <c r="M21" s="14">
        <v>1.0</v>
      </c>
      <c r="N21" s="14" t="s">
        <v>293</v>
      </c>
    </row>
    <row r="22">
      <c r="E22" s="74"/>
      <c r="G22" s="60">
        <v>0.0</v>
      </c>
      <c r="H22" s="60">
        <f t="shared" si="1"/>
        <v>0</v>
      </c>
      <c r="I22" s="33" t="s">
        <v>528</v>
      </c>
      <c r="J22" s="14" t="s">
        <v>291</v>
      </c>
      <c r="K22" s="34">
        <v>1.38453044E8</v>
      </c>
      <c r="L22" s="14" t="s">
        <v>72</v>
      </c>
      <c r="M22" s="14">
        <v>1.0</v>
      </c>
      <c r="N22" s="14" t="s">
        <v>294</v>
      </c>
    </row>
    <row r="23">
      <c r="A23" s="40" t="s">
        <v>112</v>
      </c>
      <c r="B23" s="40">
        <v>6090247.0</v>
      </c>
      <c r="C23" s="40">
        <v>6090247.0</v>
      </c>
      <c r="D23" s="40" t="s">
        <v>68</v>
      </c>
      <c r="E23" s="50">
        <v>71.0</v>
      </c>
      <c r="F23" s="40" t="s">
        <v>113</v>
      </c>
      <c r="G23" s="60">
        <v>0.0</v>
      </c>
      <c r="H23" s="60">
        <f t="shared" si="1"/>
        <v>1</v>
      </c>
      <c r="I23" s="33" t="s">
        <v>528</v>
      </c>
      <c r="O23" s="14" t="s">
        <v>531</v>
      </c>
      <c r="P23" s="14" t="s">
        <v>532</v>
      </c>
      <c r="Q23" s="95" t="s">
        <v>466</v>
      </c>
    </row>
    <row r="24">
      <c r="A24" s="40" t="s">
        <v>112</v>
      </c>
      <c r="B24" s="40">
        <v>5.7647405E7</v>
      </c>
      <c r="C24" s="40">
        <v>5.7679949E7</v>
      </c>
      <c r="D24" s="40" t="s">
        <v>69</v>
      </c>
      <c r="E24" s="50">
        <v>-32544.0</v>
      </c>
      <c r="F24" s="40" t="s">
        <v>117</v>
      </c>
      <c r="G24" s="60">
        <v>1.0</v>
      </c>
      <c r="H24" s="60">
        <f t="shared" si="1"/>
        <v>0</v>
      </c>
      <c r="I24" s="33" t="s">
        <v>528</v>
      </c>
      <c r="J24" s="14" t="s">
        <v>295</v>
      </c>
      <c r="K24" s="34">
        <v>5.7403873E7</v>
      </c>
      <c r="L24" s="14" t="s">
        <v>69</v>
      </c>
      <c r="M24" s="34">
        <v>24534.0</v>
      </c>
      <c r="N24" s="14" t="s">
        <v>296</v>
      </c>
      <c r="O24" s="102" t="s">
        <v>533</v>
      </c>
      <c r="S24" s="60">
        <f>abs(M24)-abs(E24)</f>
        <v>-8010</v>
      </c>
    </row>
    <row r="25">
      <c r="E25" s="74"/>
      <c r="G25" s="60">
        <v>0.0</v>
      </c>
      <c r="H25" s="60">
        <f t="shared" si="1"/>
        <v>0</v>
      </c>
      <c r="I25" s="33" t="s">
        <v>528</v>
      </c>
      <c r="J25" s="14" t="s">
        <v>295</v>
      </c>
      <c r="K25" s="34">
        <v>7.8352522E7</v>
      </c>
      <c r="L25" s="14" t="s">
        <v>69</v>
      </c>
      <c r="M25" s="34">
        <v>100409.0</v>
      </c>
      <c r="N25" s="14" t="s">
        <v>297</v>
      </c>
    </row>
    <row r="26">
      <c r="A26" s="40" t="s">
        <v>112</v>
      </c>
      <c r="B26" s="40">
        <v>7.9812785E7</v>
      </c>
      <c r="C26" s="40">
        <v>7.988029E7</v>
      </c>
      <c r="D26" s="40" t="s">
        <v>69</v>
      </c>
      <c r="E26" s="50">
        <v>-67505.0</v>
      </c>
      <c r="F26" s="40" t="s">
        <v>119</v>
      </c>
      <c r="G26" s="60">
        <v>1.0</v>
      </c>
      <c r="H26" s="60">
        <f t="shared" si="1"/>
        <v>0</v>
      </c>
      <c r="I26" s="33" t="s">
        <v>528</v>
      </c>
      <c r="J26" s="14" t="s">
        <v>295</v>
      </c>
      <c r="K26" s="34">
        <v>7.8560889E7</v>
      </c>
      <c r="L26" s="14" t="s">
        <v>69</v>
      </c>
      <c r="M26" s="34">
        <v>67479.0</v>
      </c>
      <c r="N26" s="14" t="s">
        <v>298</v>
      </c>
      <c r="S26" s="60">
        <f t="shared" ref="S26:S33" si="5">abs(M26)-abs(E26)</f>
        <v>-26</v>
      </c>
    </row>
    <row r="27">
      <c r="A27" s="40" t="s">
        <v>112</v>
      </c>
      <c r="B27" s="40">
        <v>8.7465291E7</v>
      </c>
      <c r="C27" s="40">
        <v>8.7474327E7</v>
      </c>
      <c r="D27" s="40" t="s">
        <v>70</v>
      </c>
      <c r="E27" s="50">
        <v>9036.0</v>
      </c>
      <c r="F27" s="40" t="s">
        <v>122</v>
      </c>
      <c r="G27" s="60">
        <v>1.0</v>
      </c>
      <c r="H27" s="60">
        <f t="shared" si="1"/>
        <v>0</v>
      </c>
      <c r="I27" s="33" t="s">
        <v>528</v>
      </c>
      <c r="J27" s="14" t="s">
        <v>295</v>
      </c>
      <c r="K27" s="34">
        <v>8.6215352E7</v>
      </c>
      <c r="L27" s="14" t="s">
        <v>70</v>
      </c>
      <c r="M27" s="34">
        <v>9032.0</v>
      </c>
      <c r="N27" s="14" t="s">
        <v>299</v>
      </c>
      <c r="S27" s="60">
        <f t="shared" si="5"/>
        <v>-4</v>
      </c>
    </row>
    <row r="28">
      <c r="A28" s="40" t="s">
        <v>112</v>
      </c>
      <c r="B28" s="40">
        <v>1.06159457E8</v>
      </c>
      <c r="C28" s="40">
        <v>1.06286571E8</v>
      </c>
      <c r="D28" s="40" t="s">
        <v>70</v>
      </c>
      <c r="E28" s="50">
        <v>127114.0</v>
      </c>
      <c r="F28" s="40" t="s">
        <v>124</v>
      </c>
      <c r="G28" s="60">
        <v>1.0</v>
      </c>
      <c r="H28" s="60">
        <f t="shared" si="1"/>
        <v>0</v>
      </c>
      <c r="I28" s="33" t="s">
        <v>528</v>
      </c>
      <c r="J28" s="14" t="s">
        <v>295</v>
      </c>
      <c r="K28" s="34">
        <v>1.04844621E8</v>
      </c>
      <c r="L28" s="14" t="s">
        <v>70</v>
      </c>
      <c r="M28" s="34">
        <v>127234.0</v>
      </c>
      <c r="N28" s="14" t="s">
        <v>300</v>
      </c>
      <c r="S28" s="60">
        <f t="shared" si="5"/>
        <v>120</v>
      </c>
    </row>
    <row r="29">
      <c r="A29" s="40" t="s">
        <v>112</v>
      </c>
      <c r="B29" s="40">
        <v>1.12071598E8</v>
      </c>
      <c r="C29" s="40">
        <v>1.12072726E8</v>
      </c>
      <c r="D29" s="40" t="s">
        <v>69</v>
      </c>
      <c r="E29" s="50">
        <v>-1128.0</v>
      </c>
      <c r="F29" s="40" t="s">
        <v>127</v>
      </c>
      <c r="G29" s="60">
        <v>1.0</v>
      </c>
      <c r="H29" s="60">
        <f t="shared" si="1"/>
        <v>0</v>
      </c>
      <c r="I29" s="33" t="s">
        <v>528</v>
      </c>
      <c r="J29" s="14" t="s">
        <v>295</v>
      </c>
      <c r="K29" s="34">
        <v>1.10753276E8</v>
      </c>
      <c r="L29" s="14" t="s">
        <v>69</v>
      </c>
      <c r="M29" s="24">
        <v>1129.0</v>
      </c>
      <c r="N29" s="14" t="s">
        <v>301</v>
      </c>
      <c r="S29" s="60">
        <f t="shared" si="5"/>
        <v>1</v>
      </c>
    </row>
    <row r="30">
      <c r="A30" s="40" t="s">
        <v>112</v>
      </c>
      <c r="B30" s="40">
        <v>1.27423314E8</v>
      </c>
      <c r="C30" s="40">
        <v>1.27838662E8</v>
      </c>
      <c r="D30" s="40" t="s">
        <v>69</v>
      </c>
      <c r="E30" s="50">
        <v>-415348.0</v>
      </c>
      <c r="F30" s="40" t="s">
        <v>131</v>
      </c>
      <c r="G30" s="60">
        <v>1.0</v>
      </c>
      <c r="H30" s="60">
        <f t="shared" si="1"/>
        <v>0</v>
      </c>
      <c r="I30" s="33" t="s">
        <v>528</v>
      </c>
      <c r="J30" s="14" t="s">
        <v>295</v>
      </c>
      <c r="K30" s="34">
        <v>1.26106071E8</v>
      </c>
      <c r="L30" s="14" t="s">
        <v>69</v>
      </c>
      <c r="M30" s="34">
        <v>420776.0</v>
      </c>
      <c r="N30" s="14" t="s">
        <v>302</v>
      </c>
      <c r="O30" s="102" t="s">
        <v>533</v>
      </c>
      <c r="R30" s="14" t="s">
        <v>534</v>
      </c>
      <c r="S30" s="60">
        <f t="shared" si="5"/>
        <v>5428</v>
      </c>
    </row>
    <row r="31">
      <c r="A31" s="40" t="s">
        <v>112</v>
      </c>
      <c r="B31" s="40">
        <v>1.27770165E8</v>
      </c>
      <c r="C31" s="40">
        <v>1.27839202E8</v>
      </c>
      <c r="D31" s="40" t="s">
        <v>71</v>
      </c>
      <c r="E31" s="50">
        <v>69037.0</v>
      </c>
      <c r="F31" s="40" t="s">
        <v>134</v>
      </c>
      <c r="G31" s="60">
        <v>1.0</v>
      </c>
      <c r="H31" s="60">
        <f t="shared" si="1"/>
        <v>0</v>
      </c>
      <c r="I31" s="33" t="s">
        <v>528</v>
      </c>
      <c r="J31" s="14" t="s">
        <v>295</v>
      </c>
      <c r="K31" s="34">
        <v>1.26458436E8</v>
      </c>
      <c r="L31" s="14" t="s">
        <v>71</v>
      </c>
      <c r="M31" s="34">
        <v>68951.0</v>
      </c>
      <c r="N31" s="14" t="s">
        <v>303</v>
      </c>
      <c r="S31" s="60">
        <f t="shared" si="5"/>
        <v>-86</v>
      </c>
    </row>
    <row r="32">
      <c r="A32" s="40" t="s">
        <v>112</v>
      </c>
      <c r="B32" s="40">
        <v>1.45490433E8</v>
      </c>
      <c r="C32" s="40">
        <v>1.45493444E8</v>
      </c>
      <c r="D32" s="40" t="s">
        <v>69</v>
      </c>
      <c r="E32" s="50">
        <v>-3011.0</v>
      </c>
      <c r="F32" s="40" t="s">
        <v>136</v>
      </c>
      <c r="G32" s="60">
        <v>1.0</v>
      </c>
      <c r="H32" s="60">
        <f t="shared" si="1"/>
        <v>0</v>
      </c>
      <c r="I32" s="101" t="s">
        <v>528</v>
      </c>
      <c r="J32" s="14" t="s">
        <v>295</v>
      </c>
      <c r="K32" s="34">
        <v>1.44262133E8</v>
      </c>
      <c r="L32" s="14" t="s">
        <v>69</v>
      </c>
      <c r="M32" s="34">
        <v>129568.0</v>
      </c>
      <c r="N32" s="14" t="s">
        <v>304</v>
      </c>
      <c r="O32" s="102" t="s">
        <v>533</v>
      </c>
      <c r="S32" s="60">
        <f t="shared" si="5"/>
        <v>126557</v>
      </c>
    </row>
    <row r="33">
      <c r="A33" s="40" t="s">
        <v>112</v>
      </c>
      <c r="B33" s="40">
        <v>1.52222659E8</v>
      </c>
      <c r="C33" s="40" t="s">
        <v>477</v>
      </c>
      <c r="D33" s="40" t="s">
        <v>72</v>
      </c>
      <c r="E33" s="50">
        <v>1.0</v>
      </c>
      <c r="F33" s="40" t="s">
        <v>140</v>
      </c>
      <c r="G33" s="60">
        <v>1.0</v>
      </c>
      <c r="H33" s="60">
        <f t="shared" si="1"/>
        <v>0</v>
      </c>
      <c r="I33" s="33" t="s">
        <v>528</v>
      </c>
      <c r="J33" s="14" t="s">
        <v>295</v>
      </c>
      <c r="K33" s="34">
        <v>1.5104957E8</v>
      </c>
      <c r="L33" s="14" t="s">
        <v>72</v>
      </c>
      <c r="M33" s="14">
        <v>1.0</v>
      </c>
      <c r="N33" s="14" t="s">
        <v>305</v>
      </c>
      <c r="S33" s="60">
        <f t="shared" si="5"/>
        <v>0</v>
      </c>
    </row>
    <row r="34">
      <c r="E34" s="74"/>
      <c r="G34" s="60">
        <v>0.0</v>
      </c>
      <c r="H34" s="60">
        <f t="shared" si="1"/>
        <v>0</v>
      </c>
      <c r="I34" s="101" t="s">
        <v>528</v>
      </c>
      <c r="J34" s="14" t="s">
        <v>306</v>
      </c>
      <c r="K34" s="34">
        <v>1.11050191E8</v>
      </c>
      <c r="L34" s="14" t="s">
        <v>69</v>
      </c>
      <c r="M34" s="34">
        <v>1163.0</v>
      </c>
      <c r="N34" s="14" t="s">
        <v>307</v>
      </c>
      <c r="O34" s="102"/>
    </row>
    <row r="35">
      <c r="A35" s="40" t="s">
        <v>146</v>
      </c>
      <c r="B35" s="40">
        <v>1.31362526E8</v>
      </c>
      <c r="C35" s="40">
        <v>1.31389035E8</v>
      </c>
      <c r="D35" s="40" t="s">
        <v>70</v>
      </c>
      <c r="E35" s="50">
        <v>26509.0</v>
      </c>
      <c r="F35" s="40" t="s">
        <v>479</v>
      </c>
      <c r="G35" s="60">
        <v>1.0</v>
      </c>
      <c r="H35" s="60">
        <f t="shared" si="1"/>
        <v>0</v>
      </c>
      <c r="I35" s="33" t="s">
        <v>528</v>
      </c>
      <c r="J35" s="14" t="s">
        <v>306</v>
      </c>
      <c r="K35" s="34">
        <v>1.3023587E8</v>
      </c>
      <c r="L35" s="14" t="s">
        <v>70</v>
      </c>
      <c r="M35" s="34">
        <v>26531.0</v>
      </c>
      <c r="N35" s="14" t="s">
        <v>308</v>
      </c>
      <c r="S35" s="60">
        <f t="shared" ref="S35:S38" si="6">abs(M35)-abs(E35)</f>
        <v>22</v>
      </c>
    </row>
    <row r="36">
      <c r="A36" s="40" t="s">
        <v>151</v>
      </c>
      <c r="B36" s="40">
        <v>2.8042441E7</v>
      </c>
      <c r="C36" s="40">
        <v>2.8069724E7</v>
      </c>
      <c r="D36" s="40" t="s">
        <v>71</v>
      </c>
      <c r="E36" s="50">
        <v>27283.0</v>
      </c>
      <c r="F36" s="40" t="s">
        <v>481</v>
      </c>
      <c r="G36" s="60">
        <v>1.0</v>
      </c>
      <c r="H36" s="60">
        <f t="shared" si="1"/>
        <v>0</v>
      </c>
      <c r="I36" s="33" t="s">
        <v>528</v>
      </c>
      <c r="J36" s="14" t="s">
        <v>309</v>
      </c>
      <c r="K36" s="34">
        <v>2.8031837E7</v>
      </c>
      <c r="L36" s="14" t="s">
        <v>71</v>
      </c>
      <c r="M36" s="34">
        <v>27305.0</v>
      </c>
      <c r="N36" s="14" t="s">
        <v>310</v>
      </c>
      <c r="S36" s="60">
        <f t="shared" si="6"/>
        <v>22</v>
      </c>
    </row>
    <row r="37">
      <c r="A37" s="40" t="s">
        <v>151</v>
      </c>
      <c r="B37" s="40">
        <v>2.8042469E7</v>
      </c>
      <c r="C37" s="40">
        <v>2.8045073E7</v>
      </c>
      <c r="D37" s="40" t="s">
        <v>71</v>
      </c>
      <c r="E37" s="50">
        <v>2604.0</v>
      </c>
      <c r="F37" s="40" t="s">
        <v>152</v>
      </c>
      <c r="G37" s="60">
        <v>1.0</v>
      </c>
      <c r="H37" s="60">
        <f t="shared" si="1"/>
        <v>0</v>
      </c>
      <c r="I37" s="33" t="s">
        <v>528</v>
      </c>
      <c r="J37" s="14" t="s">
        <v>309</v>
      </c>
      <c r="K37" s="34">
        <v>2.8031865E7</v>
      </c>
      <c r="L37" s="14" t="s">
        <v>71</v>
      </c>
      <c r="M37" s="34">
        <v>2604.0</v>
      </c>
      <c r="N37" s="14" t="s">
        <v>311</v>
      </c>
      <c r="S37" s="60">
        <f t="shared" si="6"/>
        <v>0</v>
      </c>
    </row>
    <row r="38">
      <c r="A38" s="40" t="s">
        <v>151</v>
      </c>
      <c r="B38" s="40">
        <v>2.8044906E7</v>
      </c>
      <c r="C38" s="40">
        <v>2.8168301E7</v>
      </c>
      <c r="D38" s="40" t="s">
        <v>69</v>
      </c>
      <c r="E38" s="50">
        <v>-123395.0</v>
      </c>
      <c r="F38" s="40" t="s">
        <v>484</v>
      </c>
      <c r="G38" s="60">
        <v>1.0</v>
      </c>
      <c r="H38" s="60">
        <f t="shared" si="1"/>
        <v>0</v>
      </c>
      <c r="I38" s="33" t="s">
        <v>528</v>
      </c>
      <c r="J38" s="14" t="s">
        <v>309</v>
      </c>
      <c r="K38" s="34">
        <v>2.8034301E7</v>
      </c>
      <c r="L38" s="14" t="s">
        <v>69</v>
      </c>
      <c r="M38" s="34">
        <v>123393.0</v>
      </c>
      <c r="N38" s="14" t="s">
        <v>312</v>
      </c>
      <c r="S38" s="60">
        <f t="shared" si="6"/>
        <v>-2</v>
      </c>
    </row>
    <row r="39">
      <c r="G39" s="60">
        <v>0.0</v>
      </c>
      <c r="H39" s="60">
        <f t="shared" si="1"/>
        <v>0</v>
      </c>
      <c r="I39" s="33" t="s">
        <v>528</v>
      </c>
      <c r="J39" s="14" t="s">
        <v>313</v>
      </c>
      <c r="K39" s="34">
        <v>7017550.0</v>
      </c>
      <c r="L39" s="14" t="s">
        <v>72</v>
      </c>
      <c r="M39" s="14">
        <v>1.0</v>
      </c>
      <c r="N39" s="14" t="s">
        <v>314</v>
      </c>
    </row>
    <row r="40">
      <c r="A40" s="40" t="s">
        <v>159</v>
      </c>
      <c r="B40" s="40">
        <v>7090725.0</v>
      </c>
      <c r="C40" s="40" t="s">
        <v>486</v>
      </c>
      <c r="D40" s="40" t="s">
        <v>72</v>
      </c>
      <c r="E40" s="50">
        <v>1.0</v>
      </c>
      <c r="F40" s="40" t="s">
        <v>487</v>
      </c>
      <c r="G40" s="60">
        <v>1.0</v>
      </c>
      <c r="H40" s="60">
        <f t="shared" si="1"/>
        <v>0</v>
      </c>
      <c r="I40" s="33" t="s">
        <v>528</v>
      </c>
      <c r="J40" s="14" t="s">
        <v>313</v>
      </c>
      <c r="K40" s="34">
        <v>7090912.0</v>
      </c>
      <c r="L40" s="14" t="s">
        <v>72</v>
      </c>
      <c r="M40" s="14">
        <v>1.0</v>
      </c>
      <c r="N40" s="14" t="s">
        <v>315</v>
      </c>
      <c r="S40" s="60">
        <f t="shared" ref="S40:S41" si="7">abs(M40)-abs(E40)</f>
        <v>0</v>
      </c>
    </row>
    <row r="41">
      <c r="A41" s="40" t="s">
        <v>159</v>
      </c>
      <c r="B41" s="40">
        <v>7593332.0</v>
      </c>
      <c r="C41" s="40" t="s">
        <v>489</v>
      </c>
      <c r="D41" s="40" t="s">
        <v>72</v>
      </c>
      <c r="E41" s="50">
        <v>1.0</v>
      </c>
      <c r="F41" s="40" t="s">
        <v>161</v>
      </c>
      <c r="G41" s="60">
        <v>1.0</v>
      </c>
      <c r="H41" s="60">
        <f t="shared" si="1"/>
        <v>0</v>
      </c>
      <c r="I41" s="33" t="s">
        <v>528</v>
      </c>
      <c r="J41" s="14" t="s">
        <v>313</v>
      </c>
      <c r="K41" s="34">
        <v>7592410.0</v>
      </c>
      <c r="L41" s="14" t="s">
        <v>72</v>
      </c>
      <c r="M41" s="14">
        <v>1.0</v>
      </c>
      <c r="N41" s="14" t="s">
        <v>316</v>
      </c>
      <c r="S41" s="60">
        <f t="shared" si="7"/>
        <v>0</v>
      </c>
    </row>
    <row r="42">
      <c r="G42" s="60">
        <v>0.0</v>
      </c>
      <c r="H42" s="60">
        <f t="shared" si="1"/>
        <v>0</v>
      </c>
      <c r="I42" s="33" t="s">
        <v>528</v>
      </c>
      <c r="J42" s="14" t="s">
        <v>313</v>
      </c>
      <c r="K42" s="34">
        <v>3.3097525E7</v>
      </c>
      <c r="L42" s="14" t="s">
        <v>69</v>
      </c>
      <c r="M42" s="34">
        <v>2732610.0</v>
      </c>
      <c r="N42" s="14" t="s">
        <v>317</v>
      </c>
    </row>
    <row r="43">
      <c r="E43" s="74"/>
      <c r="G43" s="60">
        <v>0.0</v>
      </c>
      <c r="H43" s="60">
        <f t="shared" si="1"/>
        <v>0</v>
      </c>
      <c r="I43" s="33" t="s">
        <v>528</v>
      </c>
      <c r="J43" s="14" t="s">
        <v>313</v>
      </c>
      <c r="K43" s="34">
        <v>5.3716587E7</v>
      </c>
      <c r="L43" s="14" t="s">
        <v>69</v>
      </c>
      <c r="M43" s="14">
        <v>549.0</v>
      </c>
      <c r="N43" s="14" t="s">
        <v>318</v>
      </c>
    </row>
    <row r="44">
      <c r="E44" s="74"/>
      <c r="G44" s="60">
        <v>0.0</v>
      </c>
      <c r="H44" s="60">
        <f t="shared" si="1"/>
        <v>0</v>
      </c>
      <c r="I44" s="33" t="s">
        <v>528</v>
      </c>
      <c r="J44" s="14" t="s">
        <v>313</v>
      </c>
      <c r="K44" s="34">
        <v>5.8717662E7</v>
      </c>
      <c r="L44" s="14" t="s">
        <v>72</v>
      </c>
      <c r="M44" s="14">
        <v>1.0</v>
      </c>
      <c r="N44" s="14" t="s">
        <v>319</v>
      </c>
    </row>
    <row r="45">
      <c r="E45" s="74"/>
      <c r="G45" s="60">
        <v>0.0</v>
      </c>
      <c r="H45" s="60">
        <f t="shared" si="1"/>
        <v>0</v>
      </c>
      <c r="I45" s="33" t="s">
        <v>528</v>
      </c>
      <c r="J45" s="14" t="s">
        <v>313</v>
      </c>
      <c r="K45" s="34">
        <v>8.188205E7</v>
      </c>
      <c r="L45" s="14" t="s">
        <v>69</v>
      </c>
      <c r="M45" s="34">
        <v>185860.0</v>
      </c>
      <c r="N45" s="14" t="s">
        <v>320</v>
      </c>
    </row>
    <row r="46">
      <c r="A46" s="40" t="s">
        <v>159</v>
      </c>
      <c r="B46" s="40">
        <v>8.8824445E7</v>
      </c>
      <c r="C46" s="40">
        <v>8.8836272E7</v>
      </c>
      <c r="D46" s="40" t="s">
        <v>69</v>
      </c>
      <c r="E46" s="50">
        <v>-11827.0</v>
      </c>
      <c r="F46" s="40" t="s">
        <v>491</v>
      </c>
      <c r="G46" s="60">
        <v>1.0</v>
      </c>
      <c r="H46" s="60">
        <f t="shared" si="1"/>
        <v>0</v>
      </c>
      <c r="I46" s="33" t="s">
        <v>528</v>
      </c>
      <c r="J46" s="14" t="s">
        <v>313</v>
      </c>
      <c r="K46" s="34">
        <v>8.7940542E7</v>
      </c>
      <c r="L46" s="14" t="s">
        <v>69</v>
      </c>
      <c r="M46" s="34">
        <v>12042.0</v>
      </c>
      <c r="N46" s="14" t="s">
        <v>321</v>
      </c>
      <c r="S46" s="60">
        <f t="shared" ref="S46:S47" si="8">abs(M46)-abs(E46)</f>
        <v>215</v>
      </c>
    </row>
    <row r="47">
      <c r="A47" s="40" t="s">
        <v>172</v>
      </c>
      <c r="B47" s="40">
        <v>8.1009356E7</v>
      </c>
      <c r="C47" s="40">
        <v>8.1317577E7</v>
      </c>
      <c r="D47" s="40" t="s">
        <v>69</v>
      </c>
      <c r="E47" s="50">
        <v>-308221.0</v>
      </c>
      <c r="F47" s="40" t="s">
        <v>169</v>
      </c>
      <c r="G47" s="60">
        <v>1.0</v>
      </c>
      <c r="H47" s="60">
        <f t="shared" si="1"/>
        <v>0</v>
      </c>
      <c r="I47" s="33" t="s">
        <v>528</v>
      </c>
      <c r="J47" s="14" t="s">
        <v>322</v>
      </c>
      <c r="K47" s="34">
        <v>8.1074557E7</v>
      </c>
      <c r="L47" s="14" t="s">
        <v>69</v>
      </c>
      <c r="M47" s="34">
        <v>308180.0</v>
      </c>
      <c r="N47" s="14" t="s">
        <v>323</v>
      </c>
      <c r="S47" s="60">
        <f t="shared" si="8"/>
        <v>-41</v>
      </c>
    </row>
    <row r="48">
      <c r="A48" s="40" t="s">
        <v>175</v>
      </c>
      <c r="B48" s="40">
        <v>3.601842E7</v>
      </c>
      <c r="C48" s="40">
        <v>3.6019777E7</v>
      </c>
      <c r="D48" s="40" t="s">
        <v>69</v>
      </c>
      <c r="E48" s="50">
        <v>-1357.0</v>
      </c>
      <c r="F48" s="40" t="s">
        <v>173</v>
      </c>
      <c r="G48" s="60">
        <v>0.0</v>
      </c>
      <c r="H48" s="60">
        <f t="shared" si="1"/>
        <v>1</v>
      </c>
      <c r="I48" s="33" t="s">
        <v>528</v>
      </c>
      <c r="O48" s="14" t="s">
        <v>535</v>
      </c>
      <c r="P48" s="14" t="s">
        <v>532</v>
      </c>
      <c r="Q48" s="95" t="s">
        <v>494</v>
      </c>
      <c r="R48" s="14" t="s">
        <v>536</v>
      </c>
    </row>
    <row r="49">
      <c r="A49" s="40" t="s">
        <v>175</v>
      </c>
      <c r="B49" s="40">
        <v>1.29318482E8</v>
      </c>
      <c r="C49" s="40">
        <v>1.29318482E8</v>
      </c>
      <c r="D49" s="40" t="s">
        <v>68</v>
      </c>
      <c r="E49" s="50">
        <v>352.0</v>
      </c>
      <c r="F49" s="40" t="s">
        <v>176</v>
      </c>
      <c r="G49" s="60">
        <v>1.0</v>
      </c>
      <c r="H49" s="60">
        <f t="shared" si="1"/>
        <v>0</v>
      </c>
      <c r="I49" s="33" t="s">
        <v>528</v>
      </c>
      <c r="J49" s="14" t="s">
        <v>324</v>
      </c>
      <c r="K49" s="34">
        <v>1.29287232E8</v>
      </c>
      <c r="L49" s="14" t="s">
        <v>68</v>
      </c>
      <c r="M49" s="14">
        <v>255.0</v>
      </c>
      <c r="N49" s="14" t="s">
        <v>325</v>
      </c>
      <c r="S49" s="60">
        <f t="shared" ref="S49:S50" si="9">abs(M49)-abs(E49)</f>
        <v>-97</v>
      </c>
    </row>
    <row r="50">
      <c r="A50" s="40" t="s">
        <v>180</v>
      </c>
      <c r="B50" s="40">
        <v>6.6753567E7</v>
      </c>
      <c r="C50" s="40">
        <v>6.6753567E7</v>
      </c>
      <c r="D50" s="40" t="s">
        <v>68</v>
      </c>
      <c r="E50" s="50">
        <v>98.0</v>
      </c>
      <c r="F50" s="40" t="s">
        <v>181</v>
      </c>
      <c r="G50" s="60">
        <v>1.0</v>
      </c>
      <c r="H50" s="60">
        <f t="shared" si="1"/>
        <v>0</v>
      </c>
      <c r="I50" s="33" t="s">
        <v>528</v>
      </c>
      <c r="J50" s="14" t="s">
        <v>326</v>
      </c>
      <c r="K50" s="34">
        <v>7.2547941E7</v>
      </c>
      <c r="L50" s="14" t="s">
        <v>68</v>
      </c>
      <c r="M50" s="14">
        <v>96.0</v>
      </c>
      <c r="N50" s="14" t="s">
        <v>327</v>
      </c>
      <c r="S50" s="60">
        <f t="shared" si="9"/>
        <v>-2</v>
      </c>
    </row>
    <row r="51">
      <c r="A51" s="40" t="s">
        <v>180</v>
      </c>
      <c r="B51" s="40">
        <v>1.00139043E8</v>
      </c>
      <c r="C51" s="40">
        <v>1.00139043E8</v>
      </c>
      <c r="D51" s="40" t="s">
        <v>68</v>
      </c>
      <c r="E51" s="50">
        <v>197.0</v>
      </c>
      <c r="F51" s="40" t="s">
        <v>183</v>
      </c>
      <c r="G51" s="14">
        <v>0.0</v>
      </c>
      <c r="H51" s="60">
        <f t="shared" si="1"/>
        <v>1</v>
      </c>
      <c r="I51" s="33"/>
      <c r="J51" s="14"/>
      <c r="K51" s="34"/>
      <c r="L51" s="14"/>
      <c r="M51" s="14"/>
      <c r="N51" s="14"/>
    </row>
    <row r="52">
      <c r="G52" s="60">
        <v>0.0</v>
      </c>
      <c r="H52" s="60">
        <f t="shared" si="1"/>
        <v>0</v>
      </c>
      <c r="I52" s="33" t="s">
        <v>528</v>
      </c>
      <c r="J52" s="14" t="s">
        <v>326</v>
      </c>
      <c r="K52" s="34">
        <v>1.04093751E8</v>
      </c>
      <c r="L52" s="14" t="s">
        <v>69</v>
      </c>
      <c r="M52" s="14">
        <v>55.0</v>
      </c>
      <c r="N52" s="14" t="s">
        <v>328</v>
      </c>
    </row>
    <row r="53">
      <c r="G53" s="14">
        <v>0.0</v>
      </c>
      <c r="H53" s="14">
        <v>0.0</v>
      </c>
      <c r="I53" s="33" t="s">
        <v>528</v>
      </c>
      <c r="J53" s="14" t="s">
        <v>326</v>
      </c>
      <c r="K53" s="34">
        <v>1.05867667E8</v>
      </c>
      <c r="L53" s="14" t="s">
        <v>68</v>
      </c>
      <c r="M53" s="14">
        <v>100.0</v>
      </c>
      <c r="N53" s="14" t="s">
        <v>329</v>
      </c>
    </row>
    <row r="54">
      <c r="A54" s="103" t="s">
        <v>187</v>
      </c>
      <c r="B54" s="103">
        <v>2.1173739E7</v>
      </c>
      <c r="C54" s="103">
        <v>2.1195013E7</v>
      </c>
      <c r="D54" s="103" t="s">
        <v>71</v>
      </c>
      <c r="E54" s="104">
        <v>21274.0</v>
      </c>
      <c r="F54" s="103" t="s">
        <v>188</v>
      </c>
      <c r="G54" s="105">
        <v>1.0</v>
      </c>
      <c r="H54" s="105">
        <f t="shared" ref="H54:H73" si="10">if(AND(not(G54),not(ISBLANK(F54))),1,0)</f>
        <v>0</v>
      </c>
      <c r="I54" s="106" t="s">
        <v>528</v>
      </c>
      <c r="J54" s="107" t="s">
        <v>330</v>
      </c>
      <c r="K54" s="108">
        <v>2.3440461E7</v>
      </c>
      <c r="L54" s="107" t="s">
        <v>72</v>
      </c>
      <c r="M54" s="107">
        <v>1.0</v>
      </c>
      <c r="N54" s="107" t="s">
        <v>331</v>
      </c>
      <c r="O54" s="107" t="s">
        <v>537</v>
      </c>
      <c r="S54" s="60">
        <f>abs(M54)-abs(E54)</f>
        <v>-21273</v>
      </c>
    </row>
    <row r="55">
      <c r="A55" s="40" t="s">
        <v>187</v>
      </c>
      <c r="B55" s="40">
        <v>2.1201145E7</v>
      </c>
      <c r="C55" s="40">
        <v>2.1205714E7</v>
      </c>
      <c r="D55" s="40" t="s">
        <v>69</v>
      </c>
      <c r="E55" s="50">
        <v>4570.0</v>
      </c>
      <c r="F55" s="40" t="s">
        <v>191</v>
      </c>
      <c r="G55" s="60">
        <v>0.0</v>
      </c>
      <c r="H55" s="60">
        <f t="shared" si="10"/>
        <v>1</v>
      </c>
      <c r="I55" s="33" t="s">
        <v>528</v>
      </c>
      <c r="O55" s="14" t="s">
        <v>535</v>
      </c>
      <c r="P55" s="14" t="s">
        <v>532</v>
      </c>
      <c r="Q55" s="95" t="s">
        <v>501</v>
      </c>
    </row>
    <row r="56">
      <c r="A56" s="40"/>
      <c r="B56" s="40"/>
      <c r="C56" s="40"/>
      <c r="D56" s="40"/>
      <c r="E56" s="50"/>
      <c r="F56" s="40"/>
      <c r="G56" s="60">
        <v>0.0</v>
      </c>
      <c r="H56" s="60">
        <f t="shared" si="10"/>
        <v>0</v>
      </c>
      <c r="I56" s="33" t="s">
        <v>528</v>
      </c>
      <c r="J56" s="14" t="s">
        <v>330</v>
      </c>
      <c r="K56" s="34">
        <v>2.3461732E7</v>
      </c>
      <c r="L56" s="14" t="s">
        <v>72</v>
      </c>
      <c r="M56" s="14">
        <v>1.0</v>
      </c>
      <c r="N56" s="14" t="s">
        <v>332</v>
      </c>
    </row>
    <row r="57">
      <c r="A57" s="14" t="s">
        <v>187</v>
      </c>
      <c r="B57" s="14">
        <v>2.1320937E7</v>
      </c>
      <c r="C57" s="14">
        <v>2.1482062E7</v>
      </c>
      <c r="D57" s="14" t="s">
        <v>71</v>
      </c>
      <c r="E57" s="34">
        <v>161125.0</v>
      </c>
      <c r="F57" s="14" t="s">
        <v>193</v>
      </c>
      <c r="G57" s="60">
        <v>1.0</v>
      </c>
      <c r="H57" s="60">
        <f t="shared" si="10"/>
        <v>0</v>
      </c>
      <c r="I57" s="33" t="s">
        <v>528</v>
      </c>
      <c r="J57" s="14" t="s">
        <v>330</v>
      </c>
      <c r="K57" s="34">
        <v>2.3586513E7</v>
      </c>
      <c r="L57" s="14" t="s">
        <v>71</v>
      </c>
      <c r="M57" s="34">
        <v>161040.0</v>
      </c>
      <c r="N57" s="14" t="s">
        <v>333</v>
      </c>
      <c r="S57" s="60">
        <f>abs(M57)-abs(E57)</f>
        <v>-85</v>
      </c>
    </row>
    <row r="58">
      <c r="G58" s="60">
        <v>0.0</v>
      </c>
      <c r="H58" s="60">
        <f t="shared" si="10"/>
        <v>0</v>
      </c>
      <c r="I58" s="33" t="s">
        <v>528</v>
      </c>
      <c r="J58" s="14" t="s">
        <v>330</v>
      </c>
      <c r="K58" s="34">
        <v>4.1329096E7</v>
      </c>
      <c r="L58" s="14" t="s">
        <v>70</v>
      </c>
      <c r="M58" s="34">
        <v>7212.0</v>
      </c>
      <c r="N58" s="14" t="s">
        <v>334</v>
      </c>
    </row>
    <row r="59">
      <c r="A59" s="14" t="s">
        <v>197</v>
      </c>
      <c r="B59" s="14">
        <v>6.4386219E7</v>
      </c>
      <c r="C59" s="14">
        <v>6.4421937E7</v>
      </c>
      <c r="D59" s="14" t="s">
        <v>69</v>
      </c>
      <c r="E59" s="109">
        <v>-35718.0</v>
      </c>
      <c r="F59" s="14" t="s">
        <v>198</v>
      </c>
      <c r="G59" s="60">
        <v>1.0</v>
      </c>
      <c r="H59" s="60">
        <f t="shared" si="10"/>
        <v>0</v>
      </c>
      <c r="I59" s="33" t="s">
        <v>528</v>
      </c>
      <c r="J59" s="14" t="s">
        <v>335</v>
      </c>
      <c r="K59" s="34">
        <v>5.8590641E7</v>
      </c>
      <c r="L59" s="14" t="s">
        <v>69</v>
      </c>
      <c r="M59" s="34">
        <v>38786.0</v>
      </c>
      <c r="N59" s="14" t="s">
        <v>336</v>
      </c>
      <c r="O59" s="102" t="s">
        <v>533</v>
      </c>
      <c r="S59" s="60">
        <f t="shared" ref="S59:S60" si="11">abs(M59)-abs(E59)</f>
        <v>3068</v>
      </c>
    </row>
    <row r="60">
      <c r="A60" s="14" t="s">
        <v>197</v>
      </c>
      <c r="B60" s="14">
        <v>8.4950986E7</v>
      </c>
      <c r="C60" s="14">
        <v>8.5117376E7</v>
      </c>
      <c r="D60" s="14" t="s">
        <v>69</v>
      </c>
      <c r="E60" s="109">
        <v>166390.0</v>
      </c>
      <c r="F60" s="14" t="s">
        <v>199</v>
      </c>
      <c r="G60" s="60">
        <v>1.0</v>
      </c>
      <c r="H60" s="60">
        <f t="shared" si="10"/>
        <v>0</v>
      </c>
      <c r="I60" s="33" t="s">
        <v>528</v>
      </c>
      <c r="J60" s="14" t="s">
        <v>335</v>
      </c>
      <c r="K60" s="34">
        <v>7.8894739E7</v>
      </c>
      <c r="L60" s="14" t="s">
        <v>69</v>
      </c>
      <c r="M60" s="34">
        <v>166371.0</v>
      </c>
      <c r="N60" s="14" t="s">
        <v>337</v>
      </c>
      <c r="S60" s="60">
        <f t="shared" si="11"/>
        <v>-19</v>
      </c>
    </row>
    <row r="61">
      <c r="A61" s="14" t="s">
        <v>202</v>
      </c>
      <c r="B61" s="14">
        <v>1.003209E7</v>
      </c>
      <c r="C61" s="14" t="s">
        <v>509</v>
      </c>
      <c r="D61" s="14" t="s">
        <v>72</v>
      </c>
      <c r="E61" s="109">
        <v>1.0</v>
      </c>
      <c r="F61" s="14" t="s">
        <v>204</v>
      </c>
      <c r="G61" s="60">
        <v>0.0</v>
      </c>
      <c r="H61" s="60">
        <f t="shared" si="10"/>
        <v>1</v>
      </c>
      <c r="I61" s="33" t="s">
        <v>528</v>
      </c>
      <c r="O61" s="14" t="s">
        <v>529</v>
      </c>
      <c r="P61" s="14" t="s">
        <v>530</v>
      </c>
      <c r="Q61" s="95" t="s">
        <v>510</v>
      </c>
    </row>
    <row r="62">
      <c r="A62" s="14" t="s">
        <v>202</v>
      </c>
      <c r="B62" s="14">
        <v>6.8928344E7</v>
      </c>
      <c r="C62" s="14">
        <v>6.8931709E7</v>
      </c>
      <c r="D62" s="14" t="s">
        <v>69</v>
      </c>
      <c r="E62" s="109">
        <v>-3365.0</v>
      </c>
      <c r="F62" s="14" t="s">
        <v>207</v>
      </c>
      <c r="G62" s="60">
        <v>1.0</v>
      </c>
      <c r="H62" s="60">
        <f t="shared" si="10"/>
        <v>0</v>
      </c>
      <c r="I62" s="33" t="s">
        <v>528</v>
      </c>
      <c r="J62" s="14" t="s">
        <v>338</v>
      </c>
      <c r="K62" s="34">
        <v>6.8712224E7</v>
      </c>
      <c r="L62" s="14" t="s">
        <v>69</v>
      </c>
      <c r="M62" s="34">
        <v>3365.0</v>
      </c>
      <c r="N62" s="14" t="s">
        <v>339</v>
      </c>
      <c r="S62" s="60">
        <f>abs(M62)-abs(E62)</f>
        <v>0</v>
      </c>
    </row>
    <row r="63">
      <c r="A63" s="14" t="s">
        <v>211</v>
      </c>
      <c r="B63" s="14">
        <v>1.7420891E7</v>
      </c>
      <c r="C63" s="14" t="s">
        <v>512</v>
      </c>
      <c r="D63" s="14" t="s">
        <v>72</v>
      </c>
      <c r="E63" s="109">
        <v>1.0</v>
      </c>
      <c r="F63" s="14" t="s">
        <v>213</v>
      </c>
      <c r="G63" s="60">
        <v>0.0</v>
      </c>
      <c r="H63" s="60">
        <f t="shared" si="10"/>
        <v>1</v>
      </c>
      <c r="I63" s="33" t="s">
        <v>528</v>
      </c>
      <c r="O63" s="14" t="s">
        <v>529</v>
      </c>
      <c r="P63" s="14" t="s">
        <v>530</v>
      </c>
      <c r="Q63" s="95" t="s">
        <v>513</v>
      </c>
    </row>
    <row r="64">
      <c r="A64" s="14" t="s">
        <v>215</v>
      </c>
      <c r="B64" s="14">
        <v>1.3223436E7</v>
      </c>
      <c r="C64" s="14">
        <v>1.3226808E7</v>
      </c>
      <c r="D64" s="14" t="s">
        <v>69</v>
      </c>
      <c r="E64" s="109">
        <v>-3372.0</v>
      </c>
      <c r="F64" s="14" t="s">
        <v>216</v>
      </c>
      <c r="G64" s="60">
        <v>1.0</v>
      </c>
      <c r="H64" s="60">
        <f t="shared" si="10"/>
        <v>0</v>
      </c>
      <c r="I64" s="33" t="s">
        <v>528</v>
      </c>
      <c r="J64" s="14" t="s">
        <v>340</v>
      </c>
      <c r="K64" s="34">
        <v>1.3180082E7</v>
      </c>
      <c r="L64" s="14" t="s">
        <v>69</v>
      </c>
      <c r="M64" s="34">
        <v>3374.0</v>
      </c>
      <c r="N64" s="14" t="s">
        <v>341</v>
      </c>
      <c r="S64" s="60">
        <f t="shared" ref="S64:S66" si="12">abs(M64)-abs(E64)</f>
        <v>2</v>
      </c>
    </row>
    <row r="65">
      <c r="A65" s="14" t="s">
        <v>215</v>
      </c>
      <c r="B65" s="14">
        <v>1.503219E7</v>
      </c>
      <c r="C65" s="14">
        <v>1.5083224E7</v>
      </c>
      <c r="D65" s="14" t="s">
        <v>69</v>
      </c>
      <c r="E65" s="109">
        <v>-51034.0</v>
      </c>
      <c r="F65" s="14" t="s">
        <v>218</v>
      </c>
      <c r="G65" s="60">
        <v>1.0</v>
      </c>
      <c r="H65" s="60">
        <f t="shared" si="10"/>
        <v>0</v>
      </c>
      <c r="I65" s="33" t="s">
        <v>528</v>
      </c>
      <c r="J65" s="14" t="s">
        <v>340</v>
      </c>
      <c r="K65" s="34">
        <v>1.4982311E7</v>
      </c>
      <c r="L65" s="14" t="s">
        <v>69</v>
      </c>
      <c r="M65" s="34">
        <v>50991.0</v>
      </c>
      <c r="N65" s="14" t="s">
        <v>342</v>
      </c>
      <c r="S65" s="60">
        <f t="shared" si="12"/>
        <v>-43</v>
      </c>
    </row>
    <row r="66">
      <c r="A66" s="14" t="s">
        <v>215</v>
      </c>
      <c r="B66" s="14">
        <v>1.506986E7</v>
      </c>
      <c r="C66" s="14">
        <v>1.5083116E7</v>
      </c>
      <c r="D66" s="14" t="s">
        <v>69</v>
      </c>
      <c r="E66" s="109">
        <v>-13256.0</v>
      </c>
      <c r="F66" s="14" t="s">
        <v>221</v>
      </c>
      <c r="G66" s="60">
        <v>1.0</v>
      </c>
      <c r="H66" s="60">
        <f t="shared" si="10"/>
        <v>0</v>
      </c>
      <c r="I66" s="33" t="s">
        <v>528</v>
      </c>
      <c r="J66" s="14" t="s">
        <v>340</v>
      </c>
      <c r="K66" s="34">
        <v>1.5019977E7</v>
      </c>
      <c r="L66" s="14" t="s">
        <v>69</v>
      </c>
      <c r="M66" s="34">
        <v>13219.0</v>
      </c>
      <c r="N66" s="14" t="s">
        <v>343</v>
      </c>
      <c r="S66" s="60">
        <f t="shared" si="12"/>
        <v>-37</v>
      </c>
    </row>
    <row r="67">
      <c r="A67" s="14" t="s">
        <v>215</v>
      </c>
      <c r="B67" s="14">
        <v>2.9423649E7</v>
      </c>
      <c r="C67" s="14">
        <v>2.9425527E7</v>
      </c>
      <c r="D67" s="14" t="s">
        <v>69</v>
      </c>
      <c r="E67" s="109">
        <v>-1878.0</v>
      </c>
      <c r="F67" s="14" t="s">
        <v>224</v>
      </c>
      <c r="G67" s="60">
        <v>0.0</v>
      </c>
      <c r="H67" s="60">
        <f t="shared" si="10"/>
        <v>1</v>
      </c>
      <c r="I67" s="33" t="s">
        <v>528</v>
      </c>
      <c r="O67" s="14" t="s">
        <v>535</v>
      </c>
      <c r="P67" s="14" t="s">
        <v>538</v>
      </c>
      <c r="Q67" s="95" t="s">
        <v>520</v>
      </c>
    </row>
    <row r="68">
      <c r="E68" s="74"/>
      <c r="G68" s="60">
        <v>0.0</v>
      </c>
      <c r="H68" s="60">
        <f t="shared" si="10"/>
        <v>0</v>
      </c>
      <c r="I68" s="33" t="s">
        <v>528</v>
      </c>
      <c r="J68" s="14" t="s">
        <v>344</v>
      </c>
      <c r="K68" s="34">
        <v>3.3363263E7</v>
      </c>
      <c r="L68" s="14" t="s">
        <v>69</v>
      </c>
      <c r="M68" s="34">
        <v>79150.0</v>
      </c>
      <c r="N68" s="14" t="s">
        <v>345</v>
      </c>
    </row>
    <row r="69">
      <c r="A69" s="14" t="s">
        <v>228</v>
      </c>
      <c r="B69" s="14">
        <v>3.0776949E7</v>
      </c>
      <c r="C69" s="14">
        <v>3.0796157E7</v>
      </c>
      <c r="D69" s="14" t="s">
        <v>69</v>
      </c>
      <c r="E69" s="34">
        <v>-19208.0</v>
      </c>
      <c r="F69" s="14" t="s">
        <v>229</v>
      </c>
      <c r="G69" s="60">
        <v>1.0</v>
      </c>
      <c r="H69" s="60">
        <f t="shared" si="10"/>
        <v>0</v>
      </c>
      <c r="I69" s="33" t="s">
        <v>528</v>
      </c>
      <c r="J69" s="14" t="s">
        <v>346</v>
      </c>
      <c r="K69" s="34">
        <v>3.1178826E7</v>
      </c>
      <c r="L69" s="14" t="s">
        <v>69</v>
      </c>
      <c r="M69" s="34">
        <v>19268.0</v>
      </c>
      <c r="N69" s="14" t="s">
        <v>347</v>
      </c>
      <c r="S69" s="60">
        <f t="shared" ref="S69:S73" si="13">abs(M69)-abs(E69)</f>
        <v>60</v>
      </c>
    </row>
    <row r="70">
      <c r="A70" s="14" t="s">
        <v>228</v>
      </c>
      <c r="B70" s="14">
        <v>3.0881207E7</v>
      </c>
      <c r="C70" s="14">
        <v>3.1618866E7</v>
      </c>
      <c r="D70" s="14" t="s">
        <v>69</v>
      </c>
      <c r="E70" s="34">
        <v>-737659.0</v>
      </c>
      <c r="F70" s="14" t="s">
        <v>232</v>
      </c>
      <c r="G70" s="60">
        <v>1.0</v>
      </c>
      <c r="H70" s="60">
        <f t="shared" si="10"/>
        <v>0</v>
      </c>
      <c r="I70" s="33" t="s">
        <v>528</v>
      </c>
      <c r="J70" s="14" t="s">
        <v>346</v>
      </c>
      <c r="K70" s="34">
        <v>3.1283086E7</v>
      </c>
      <c r="L70" s="14" t="s">
        <v>69</v>
      </c>
      <c r="M70" s="34">
        <v>737547.0</v>
      </c>
      <c r="N70" s="14" t="s">
        <v>348</v>
      </c>
      <c r="S70" s="60">
        <f t="shared" si="13"/>
        <v>-112</v>
      </c>
    </row>
    <row r="71">
      <c r="A71" s="14" t="s">
        <v>228</v>
      </c>
      <c r="B71" s="14">
        <v>3.1657969E7</v>
      </c>
      <c r="C71" s="14">
        <v>3.1873135E7</v>
      </c>
      <c r="D71" s="14" t="s">
        <v>69</v>
      </c>
      <c r="E71" s="34">
        <v>-215166.0</v>
      </c>
      <c r="F71" s="14" t="s">
        <v>234</v>
      </c>
      <c r="G71" s="60">
        <v>1.0</v>
      </c>
      <c r="H71" s="60">
        <f t="shared" si="10"/>
        <v>0</v>
      </c>
      <c r="I71" s="33" t="s">
        <v>528</v>
      </c>
      <c r="J71" s="14" t="s">
        <v>346</v>
      </c>
      <c r="K71" s="34">
        <v>3.2059738E7</v>
      </c>
      <c r="L71" s="14" t="s">
        <v>69</v>
      </c>
      <c r="M71" s="34">
        <v>215242.0</v>
      </c>
      <c r="N71" s="14" t="s">
        <v>349</v>
      </c>
      <c r="S71" s="60">
        <f t="shared" si="13"/>
        <v>76</v>
      </c>
    </row>
    <row r="72">
      <c r="A72" s="14" t="s">
        <v>228</v>
      </c>
      <c r="B72" s="14">
        <v>3.1678649E7</v>
      </c>
      <c r="C72" s="14">
        <v>3.1781333E7</v>
      </c>
      <c r="D72" s="14" t="s">
        <v>69</v>
      </c>
      <c r="E72" s="109">
        <v>-102684.0</v>
      </c>
      <c r="F72" s="14" t="s">
        <v>236</v>
      </c>
      <c r="G72" s="60">
        <v>1.0</v>
      </c>
      <c r="H72" s="60">
        <f t="shared" si="10"/>
        <v>0</v>
      </c>
      <c r="I72" s="33" t="s">
        <v>528</v>
      </c>
      <c r="J72" s="14" t="s">
        <v>346</v>
      </c>
      <c r="K72" s="34">
        <v>3.2080415E7</v>
      </c>
      <c r="L72" s="14" t="s">
        <v>69</v>
      </c>
      <c r="M72" s="34">
        <v>102719.0</v>
      </c>
      <c r="N72" s="14" t="s">
        <v>350</v>
      </c>
      <c r="S72" s="60">
        <f t="shared" si="13"/>
        <v>35</v>
      </c>
    </row>
    <row r="73">
      <c r="A73" s="14" t="s">
        <v>228</v>
      </c>
      <c r="B73" s="14">
        <v>3.3639783E7</v>
      </c>
      <c r="C73" s="14">
        <v>3.3642627E7</v>
      </c>
      <c r="D73" s="14" t="s">
        <v>69</v>
      </c>
      <c r="E73" s="109">
        <v>-2844.0</v>
      </c>
      <c r="F73" s="14" t="s">
        <v>237</v>
      </c>
      <c r="G73" s="60">
        <v>1.0</v>
      </c>
      <c r="H73" s="60">
        <f t="shared" si="10"/>
        <v>0</v>
      </c>
      <c r="I73" s="33" t="s">
        <v>528</v>
      </c>
      <c r="J73" s="14" t="s">
        <v>346</v>
      </c>
      <c r="K73" s="34">
        <v>3.4041661E7</v>
      </c>
      <c r="L73" s="14" t="s">
        <v>69</v>
      </c>
      <c r="M73" s="34">
        <v>2927.0</v>
      </c>
      <c r="N73" s="14" t="s">
        <v>351</v>
      </c>
      <c r="S73" s="60">
        <f t="shared" si="13"/>
        <v>83</v>
      </c>
    </row>
    <row r="74">
      <c r="G74" s="60">
        <f t="shared" ref="G74:H74" si="14">SUM(G3:G73)</f>
        <v>41</v>
      </c>
      <c r="H74" s="60">
        <f t="shared" si="14"/>
        <v>8</v>
      </c>
    </row>
  </sheetData>
  <mergeCells count="3">
    <mergeCell ref="A2:E2"/>
    <mergeCell ref="G2:I2"/>
    <mergeCell ref="O3:Q3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12.25"/>
    <col customWidth="1" min="3" max="3" width="11.88"/>
    <col customWidth="1" min="4" max="4" width="12.25"/>
    <col customWidth="1" min="5" max="5" width="11.88"/>
    <col customWidth="1" min="6" max="6" width="27.63"/>
    <col customWidth="1" min="7" max="7" width="66.0"/>
    <col customWidth="1" min="8" max="8" width="17.75"/>
  </cols>
  <sheetData>
    <row r="1">
      <c r="A1" s="20" t="s">
        <v>539</v>
      </c>
      <c r="B1" s="7"/>
      <c r="C1" s="7"/>
      <c r="D1" s="7"/>
      <c r="E1" s="11"/>
      <c r="F1" s="7"/>
      <c r="G1" s="7"/>
      <c r="H1" s="110"/>
      <c r="I1" s="110"/>
      <c r="J1" s="87"/>
    </row>
    <row r="2">
      <c r="A2" s="21" t="s">
        <v>63</v>
      </c>
      <c r="B2" s="4" t="s">
        <v>64</v>
      </c>
      <c r="D2" s="4" t="s">
        <v>65</v>
      </c>
      <c r="F2" s="7"/>
      <c r="G2" s="7"/>
      <c r="H2" s="110"/>
      <c r="I2" s="110"/>
      <c r="J2" s="87"/>
    </row>
    <row r="3">
      <c r="A3" s="5"/>
      <c r="B3" s="22" t="s">
        <v>66</v>
      </c>
      <c r="C3" s="22" t="s">
        <v>67</v>
      </c>
      <c r="D3" s="22" t="s">
        <v>66</v>
      </c>
      <c r="E3" s="22" t="s">
        <v>67</v>
      </c>
      <c r="F3" s="7"/>
      <c r="G3" s="7"/>
      <c r="H3" s="110"/>
      <c r="I3" s="110"/>
      <c r="J3" s="87"/>
    </row>
    <row r="4">
      <c r="A4" s="7" t="s">
        <v>68</v>
      </c>
      <c r="B4" s="32">
        <v>16069.0</v>
      </c>
      <c r="C4" s="25">
        <f t="shared" ref="C4:C8" si="1">B4/$B$9</f>
        <v>0.5251135584</v>
      </c>
      <c r="D4" s="34">
        <v>15435.0</v>
      </c>
      <c r="E4" s="89">
        <f t="shared" ref="E4:E8" si="2">D4/$D$9</f>
        <v>0.4879243852</v>
      </c>
      <c r="F4" s="7"/>
      <c r="G4" s="7"/>
      <c r="H4" s="110"/>
      <c r="I4" s="110"/>
      <c r="J4" s="87"/>
    </row>
    <row r="5">
      <c r="A5" s="7" t="s">
        <v>69</v>
      </c>
      <c r="B5" s="32">
        <v>14288.0</v>
      </c>
      <c r="C5" s="25">
        <f t="shared" si="1"/>
        <v>0.466912846</v>
      </c>
      <c r="D5" s="34">
        <v>15718.0</v>
      </c>
      <c r="E5" s="89">
        <f t="shared" si="2"/>
        <v>0.4968704558</v>
      </c>
      <c r="F5" s="7"/>
      <c r="G5" s="7"/>
      <c r="H5" s="110"/>
      <c r="I5" s="110"/>
      <c r="J5" s="87"/>
    </row>
    <row r="6">
      <c r="A6" s="7" t="s">
        <v>70</v>
      </c>
      <c r="B6" s="32">
        <v>37.0</v>
      </c>
      <c r="C6" s="25">
        <f t="shared" si="1"/>
        <v>0.001209110813</v>
      </c>
      <c r="D6" s="34">
        <v>328.0</v>
      </c>
      <c r="E6" s="89">
        <f t="shared" si="2"/>
        <v>0.01036859076</v>
      </c>
      <c r="F6" s="7"/>
      <c r="G6" s="7"/>
      <c r="H6" s="110"/>
      <c r="I6" s="110"/>
      <c r="J6" s="87"/>
    </row>
    <row r="7">
      <c r="A7" s="7" t="s">
        <v>71</v>
      </c>
      <c r="B7" s="32">
        <v>77.0</v>
      </c>
      <c r="C7" s="25">
        <f t="shared" si="1"/>
        <v>0.002516257639</v>
      </c>
      <c r="D7" s="34">
        <v>153.0</v>
      </c>
      <c r="E7" s="89">
        <f t="shared" si="2"/>
        <v>0.004836568249</v>
      </c>
      <c r="F7" s="7"/>
      <c r="G7" s="7"/>
      <c r="H7" s="110"/>
      <c r="I7" s="110"/>
      <c r="J7" s="87"/>
    </row>
    <row r="8">
      <c r="A8" s="7" t="s">
        <v>72</v>
      </c>
      <c r="B8" s="32">
        <v>130.0</v>
      </c>
      <c r="C8" s="25">
        <f t="shared" si="1"/>
        <v>0.004248227182</v>
      </c>
      <c r="D8" s="34">
        <v>0.0</v>
      </c>
      <c r="E8" s="89">
        <f t="shared" si="2"/>
        <v>0</v>
      </c>
      <c r="F8" s="7"/>
      <c r="G8" s="7"/>
      <c r="H8" s="110"/>
      <c r="I8" s="110"/>
      <c r="J8" s="87"/>
    </row>
    <row r="9">
      <c r="A9" s="26" t="s">
        <v>73</v>
      </c>
      <c r="B9" s="27">
        <f t="shared" ref="B9:E9" si="3">SUM(B4:B8)</f>
        <v>30601</v>
      </c>
      <c r="C9" s="29">
        <f t="shared" si="3"/>
        <v>1</v>
      </c>
      <c r="D9" s="27">
        <f t="shared" si="3"/>
        <v>31634</v>
      </c>
      <c r="E9" s="29">
        <f t="shared" si="3"/>
        <v>1</v>
      </c>
      <c r="F9" s="7"/>
      <c r="G9" s="7"/>
      <c r="H9" s="110"/>
      <c r="I9" s="110"/>
      <c r="J9" s="87"/>
    </row>
    <row r="10">
      <c r="A10" s="23"/>
      <c r="B10" s="7"/>
      <c r="C10" s="7"/>
      <c r="D10" s="7"/>
      <c r="E10" s="11"/>
      <c r="F10" s="7"/>
      <c r="G10" s="7"/>
      <c r="H10" s="110"/>
      <c r="I10" s="110"/>
      <c r="J10" s="87"/>
    </row>
    <row r="11">
      <c r="A11" s="23"/>
      <c r="B11" s="7"/>
      <c r="C11" s="7"/>
      <c r="D11" s="7"/>
      <c r="E11" s="11"/>
      <c r="F11" s="7"/>
      <c r="G11" s="7"/>
      <c r="H11" s="110"/>
      <c r="I11" s="110"/>
      <c r="J11" s="87"/>
    </row>
    <row r="12">
      <c r="A12" s="20" t="s">
        <v>540</v>
      </c>
      <c r="B12" s="7"/>
      <c r="C12" s="7"/>
      <c r="D12" s="7"/>
      <c r="E12" s="11"/>
      <c r="F12" s="7"/>
      <c r="G12" s="7"/>
      <c r="H12" s="110"/>
      <c r="I12" s="110"/>
      <c r="J12" s="87"/>
    </row>
    <row r="13">
      <c r="A13" s="7" t="s">
        <v>75</v>
      </c>
      <c r="B13" s="7" t="s">
        <v>76</v>
      </c>
      <c r="C13" s="7" t="s">
        <v>77</v>
      </c>
      <c r="D13" s="7" t="s">
        <v>63</v>
      </c>
      <c r="E13" s="11" t="s">
        <v>78</v>
      </c>
      <c r="F13" s="7" t="s">
        <v>79</v>
      </c>
      <c r="G13" s="7" t="s">
        <v>80</v>
      </c>
      <c r="H13" s="111" t="s">
        <v>81</v>
      </c>
      <c r="J13" s="87"/>
    </row>
    <row r="14">
      <c r="A14" s="7" t="s">
        <v>82</v>
      </c>
      <c r="B14" s="7">
        <v>2.07807886E8</v>
      </c>
      <c r="C14" s="7">
        <v>2.07841474E8</v>
      </c>
      <c r="D14" s="7" t="s">
        <v>69</v>
      </c>
      <c r="E14" s="11">
        <v>-33588.0</v>
      </c>
      <c r="F14" s="14" t="s">
        <v>541</v>
      </c>
      <c r="G14" s="95" t="s">
        <v>542</v>
      </c>
      <c r="H14" s="102" t="s">
        <v>85</v>
      </c>
      <c r="I14" s="110"/>
      <c r="J14" s="87"/>
    </row>
    <row r="15">
      <c r="A15" s="7" t="s">
        <v>82</v>
      </c>
      <c r="B15" s="7">
        <v>2.24458901E8</v>
      </c>
      <c r="C15" s="7">
        <v>2.24612419E8</v>
      </c>
      <c r="D15" s="7" t="s">
        <v>70</v>
      </c>
      <c r="E15" s="11">
        <v>153518.0</v>
      </c>
      <c r="F15" s="14" t="s">
        <v>543</v>
      </c>
      <c r="G15" s="95" t="s">
        <v>544</v>
      </c>
      <c r="H15" s="102" t="s">
        <v>85</v>
      </c>
      <c r="I15" s="110"/>
      <c r="J15" s="87"/>
    </row>
    <row r="16">
      <c r="A16" s="7" t="s">
        <v>82</v>
      </c>
      <c r="B16" s="7">
        <v>2.24595102E8</v>
      </c>
      <c r="C16" s="7">
        <v>2.24598323E8</v>
      </c>
      <c r="D16" s="7" t="s">
        <v>69</v>
      </c>
      <c r="E16" s="11">
        <v>-3221.0</v>
      </c>
      <c r="F16" s="14" t="s">
        <v>545</v>
      </c>
      <c r="G16" s="95" t="s">
        <v>546</v>
      </c>
      <c r="H16" s="102" t="s">
        <v>85</v>
      </c>
      <c r="I16" s="110"/>
      <c r="J16" s="87"/>
    </row>
    <row r="17">
      <c r="A17" s="7" t="s">
        <v>82</v>
      </c>
      <c r="B17" s="7">
        <v>2.36097142E8</v>
      </c>
      <c r="C17" s="7">
        <v>2.36097142E8</v>
      </c>
      <c r="D17" s="7" t="s">
        <v>68</v>
      </c>
      <c r="E17" s="11">
        <v>11260.0</v>
      </c>
      <c r="F17" s="14" t="s">
        <v>547</v>
      </c>
      <c r="G17" s="95" t="s">
        <v>548</v>
      </c>
      <c r="H17" s="102" t="s">
        <v>85</v>
      </c>
      <c r="I17" s="110"/>
      <c r="J17" s="87"/>
    </row>
    <row r="18">
      <c r="A18" s="7" t="s">
        <v>91</v>
      </c>
      <c r="B18" s="7">
        <v>2.4523615E7</v>
      </c>
      <c r="C18" s="7">
        <v>2.4524688E7</v>
      </c>
      <c r="D18" s="7" t="s">
        <v>71</v>
      </c>
      <c r="E18" s="11">
        <v>1073.0</v>
      </c>
      <c r="F18" s="14" t="s">
        <v>549</v>
      </c>
      <c r="G18" s="95" t="s">
        <v>550</v>
      </c>
      <c r="H18" s="102" t="s">
        <v>85</v>
      </c>
      <c r="I18" s="110"/>
      <c r="J18" s="87"/>
    </row>
    <row r="19">
      <c r="A19" s="7" t="s">
        <v>91</v>
      </c>
      <c r="B19" s="7">
        <v>2.6622427E7</v>
      </c>
      <c r="C19" s="7">
        <v>2.6623001E7</v>
      </c>
      <c r="D19" s="7" t="s">
        <v>71</v>
      </c>
      <c r="E19" s="11">
        <v>574.0</v>
      </c>
      <c r="F19" s="14" t="s">
        <v>551</v>
      </c>
      <c r="G19" s="95" t="s">
        <v>552</v>
      </c>
      <c r="H19" s="112" t="s">
        <v>96</v>
      </c>
      <c r="I19" s="102" t="s">
        <v>508</v>
      </c>
      <c r="J19" s="96"/>
    </row>
    <row r="20">
      <c r="A20" s="7" t="s">
        <v>91</v>
      </c>
      <c r="B20" s="7">
        <v>6.0147027E7</v>
      </c>
      <c r="C20" s="7">
        <v>6.0218836E7</v>
      </c>
      <c r="D20" s="7" t="s">
        <v>69</v>
      </c>
      <c r="E20" s="11">
        <v>-71809.0</v>
      </c>
      <c r="F20" s="14" t="s">
        <v>553</v>
      </c>
      <c r="G20" s="95" t="s">
        <v>554</v>
      </c>
      <c r="H20" s="112" t="s">
        <v>100</v>
      </c>
      <c r="I20" s="102" t="s">
        <v>101</v>
      </c>
      <c r="J20" s="96"/>
    </row>
    <row r="21">
      <c r="A21" s="7" t="s">
        <v>91</v>
      </c>
      <c r="B21" s="7">
        <v>6.0886452E7</v>
      </c>
      <c r="C21" s="7">
        <v>6.1027543E7</v>
      </c>
      <c r="D21" s="7" t="s">
        <v>69</v>
      </c>
      <c r="E21" s="11">
        <v>-141091.0</v>
      </c>
      <c r="F21" s="14" t="s">
        <v>555</v>
      </c>
      <c r="G21" s="95" t="s">
        <v>556</v>
      </c>
      <c r="H21" s="110"/>
      <c r="I21" s="110"/>
      <c r="J21" s="87"/>
    </row>
    <row r="22">
      <c r="A22" s="7" t="s">
        <v>102</v>
      </c>
      <c r="B22" s="7">
        <v>6.5346239E7</v>
      </c>
      <c r="C22" s="7">
        <v>6.5346319E7</v>
      </c>
      <c r="D22" s="7" t="s">
        <v>70</v>
      </c>
      <c r="E22" s="11">
        <v>80.0</v>
      </c>
      <c r="F22" s="14" t="s">
        <v>557</v>
      </c>
      <c r="G22" s="95" t="s">
        <v>558</v>
      </c>
      <c r="H22" s="110"/>
      <c r="I22" s="102"/>
      <c r="J22" s="87"/>
    </row>
    <row r="23">
      <c r="A23" s="7" t="s">
        <v>102</v>
      </c>
      <c r="B23" s="7">
        <v>1.87075166E8</v>
      </c>
      <c r="C23" s="7">
        <v>1.87075166E8</v>
      </c>
      <c r="D23" s="7" t="s">
        <v>68</v>
      </c>
      <c r="E23" s="11">
        <v>62.0</v>
      </c>
      <c r="F23" s="14" t="s">
        <v>559</v>
      </c>
      <c r="G23" s="95" t="s">
        <v>560</v>
      </c>
      <c r="H23" s="110"/>
      <c r="I23" s="102"/>
      <c r="J23" s="87"/>
    </row>
    <row r="24">
      <c r="A24" s="7" t="s">
        <v>109</v>
      </c>
      <c r="B24" s="7">
        <v>2.878789E7</v>
      </c>
      <c r="C24" s="7">
        <v>2.8962989E7</v>
      </c>
      <c r="D24" s="7" t="s">
        <v>69</v>
      </c>
      <c r="E24" s="11">
        <v>-175099.0</v>
      </c>
      <c r="F24" s="14" t="s">
        <v>561</v>
      </c>
      <c r="G24" s="95" t="s">
        <v>562</v>
      </c>
      <c r="H24" s="102" t="s">
        <v>85</v>
      </c>
      <c r="I24" s="102"/>
      <c r="J24" s="87"/>
    </row>
    <row r="25">
      <c r="A25" s="7" t="s">
        <v>112</v>
      </c>
      <c r="B25" s="7">
        <v>5.7403872E7</v>
      </c>
      <c r="C25" s="7">
        <v>5.7436401E7</v>
      </c>
      <c r="D25" s="7" t="s">
        <v>69</v>
      </c>
      <c r="E25" s="11">
        <v>-32529.0</v>
      </c>
      <c r="F25" s="14" t="s">
        <v>563</v>
      </c>
      <c r="G25" s="95" t="s">
        <v>564</v>
      </c>
      <c r="H25" s="102" t="s">
        <v>85</v>
      </c>
      <c r="I25" s="102"/>
      <c r="J25" s="87"/>
    </row>
    <row r="26">
      <c r="A26" s="7" t="s">
        <v>112</v>
      </c>
      <c r="B26" s="7">
        <v>7.559525E7</v>
      </c>
      <c r="C26" s="7">
        <v>7.559525E7</v>
      </c>
      <c r="D26" s="7" t="s">
        <v>68</v>
      </c>
      <c r="E26" s="11">
        <v>54.0</v>
      </c>
      <c r="F26" s="14" t="s">
        <v>565</v>
      </c>
      <c r="G26" s="95" t="s">
        <v>566</v>
      </c>
      <c r="H26" s="112" t="s">
        <v>567</v>
      </c>
      <c r="I26" s="102" t="s">
        <v>106</v>
      </c>
      <c r="J26" s="96"/>
    </row>
    <row r="27">
      <c r="A27" s="7" t="s">
        <v>112</v>
      </c>
      <c r="B27" s="7">
        <v>7.8352523E7</v>
      </c>
      <c r="C27" s="7">
        <v>7.8452932E7</v>
      </c>
      <c r="D27" s="7" t="s">
        <v>69</v>
      </c>
      <c r="E27" s="11">
        <v>-100409.0</v>
      </c>
      <c r="F27" s="14" t="s">
        <v>568</v>
      </c>
      <c r="G27" s="95" t="s">
        <v>569</v>
      </c>
      <c r="H27" s="112" t="s">
        <v>121</v>
      </c>
      <c r="I27" s="102" t="s">
        <v>470</v>
      </c>
      <c r="J27" s="96"/>
    </row>
    <row r="28">
      <c r="A28" s="7" t="s">
        <v>112</v>
      </c>
      <c r="B28" s="7">
        <v>7.8560891E7</v>
      </c>
      <c r="C28" s="7">
        <v>7.8628371E7</v>
      </c>
      <c r="D28" s="7" t="s">
        <v>69</v>
      </c>
      <c r="E28" s="11">
        <v>-67480.0</v>
      </c>
      <c r="F28" s="14" t="s">
        <v>570</v>
      </c>
      <c r="G28" s="95" t="s">
        <v>571</v>
      </c>
      <c r="H28" s="112" t="s">
        <v>121</v>
      </c>
      <c r="I28" s="102" t="s">
        <v>470</v>
      </c>
      <c r="J28" s="87"/>
    </row>
    <row r="29">
      <c r="A29" s="7" t="s">
        <v>112</v>
      </c>
      <c r="B29" s="7">
        <v>8.6215351E7</v>
      </c>
      <c r="C29" s="7">
        <v>8.6224384E7</v>
      </c>
      <c r="D29" s="7" t="s">
        <v>70</v>
      </c>
      <c r="E29" s="11">
        <v>9033.0</v>
      </c>
      <c r="F29" s="14" t="s">
        <v>572</v>
      </c>
      <c r="G29" s="95" t="s">
        <v>573</v>
      </c>
      <c r="H29" s="110"/>
      <c r="I29" s="102"/>
      <c r="J29" s="87"/>
    </row>
    <row r="30">
      <c r="A30" s="7" t="s">
        <v>112</v>
      </c>
      <c r="B30" s="7">
        <v>1.0484462E8</v>
      </c>
      <c r="C30" s="7">
        <v>1.04971856E8</v>
      </c>
      <c r="D30" s="7" t="s">
        <v>70</v>
      </c>
      <c r="E30" s="11">
        <v>127236.0</v>
      </c>
      <c r="F30" s="14" t="s">
        <v>574</v>
      </c>
      <c r="G30" s="95" t="s">
        <v>575</v>
      </c>
      <c r="H30" s="112" t="s">
        <v>126</v>
      </c>
      <c r="I30" s="102" t="s">
        <v>508</v>
      </c>
      <c r="J30" s="96"/>
    </row>
    <row r="31">
      <c r="A31" s="7" t="s">
        <v>112</v>
      </c>
      <c r="B31" s="7">
        <v>1.10753275E8</v>
      </c>
      <c r="C31" s="7">
        <v>1.10754402E8</v>
      </c>
      <c r="D31" s="7" t="s">
        <v>69</v>
      </c>
      <c r="E31" s="11">
        <v>-1127.0</v>
      </c>
      <c r="F31" s="14" t="s">
        <v>576</v>
      </c>
      <c r="G31" s="95" t="s">
        <v>577</v>
      </c>
      <c r="H31" s="112" t="s">
        <v>129</v>
      </c>
      <c r="I31" s="102" t="s">
        <v>508</v>
      </c>
      <c r="J31" s="96"/>
    </row>
    <row r="32">
      <c r="A32" s="7" t="s">
        <v>112</v>
      </c>
      <c r="B32" s="7">
        <v>1.2610607E8</v>
      </c>
      <c r="C32" s="7">
        <v>1.26526847E8</v>
      </c>
      <c r="D32" s="7" t="s">
        <v>69</v>
      </c>
      <c r="E32" s="11">
        <v>-420777.0</v>
      </c>
      <c r="F32" s="14" t="s">
        <v>578</v>
      </c>
      <c r="G32" s="95" t="s">
        <v>579</v>
      </c>
      <c r="H32" s="112" t="s">
        <v>133</v>
      </c>
      <c r="I32" s="102" t="s">
        <v>130</v>
      </c>
      <c r="J32" s="96"/>
    </row>
    <row r="33">
      <c r="A33" s="7" t="s">
        <v>112</v>
      </c>
      <c r="B33" s="7">
        <v>1.26458434E8</v>
      </c>
      <c r="C33" s="7">
        <v>1.26527387E8</v>
      </c>
      <c r="D33" s="7" t="s">
        <v>71</v>
      </c>
      <c r="E33" s="11">
        <v>68953.0</v>
      </c>
      <c r="F33" s="14" t="s">
        <v>580</v>
      </c>
      <c r="G33" s="95" t="s">
        <v>581</v>
      </c>
      <c r="H33" s="112" t="s">
        <v>133</v>
      </c>
      <c r="I33" s="102" t="s">
        <v>130</v>
      </c>
      <c r="J33" s="87"/>
    </row>
    <row r="34">
      <c r="A34" s="7" t="s">
        <v>112</v>
      </c>
      <c r="B34" s="7">
        <v>1.44262134E8</v>
      </c>
      <c r="C34" s="7">
        <v>1.44391701E8</v>
      </c>
      <c r="D34" s="7" t="s">
        <v>69</v>
      </c>
      <c r="E34" s="11">
        <v>-129567.0</v>
      </c>
      <c r="F34" s="14" t="s">
        <v>582</v>
      </c>
      <c r="G34" s="95" t="s">
        <v>583</v>
      </c>
      <c r="H34" s="102" t="s">
        <v>85</v>
      </c>
      <c r="I34" s="102"/>
      <c r="J34" s="87"/>
    </row>
    <row r="35">
      <c r="A35" s="7" t="s">
        <v>112</v>
      </c>
      <c r="B35" s="7">
        <v>1.51049571E8</v>
      </c>
      <c r="C35" s="7" t="s">
        <v>139</v>
      </c>
      <c r="D35" s="7" t="s">
        <v>72</v>
      </c>
      <c r="E35" s="11">
        <v>1.0</v>
      </c>
      <c r="F35" s="14" t="s">
        <v>584</v>
      </c>
      <c r="G35" s="95" t="s">
        <v>585</v>
      </c>
      <c r="H35" s="112" t="s">
        <v>142</v>
      </c>
      <c r="I35" s="102" t="s">
        <v>138</v>
      </c>
      <c r="J35" s="96"/>
    </row>
    <row r="36">
      <c r="A36" s="7" t="s">
        <v>112</v>
      </c>
      <c r="B36" s="7">
        <v>1.58335304E8</v>
      </c>
      <c r="C36" s="7">
        <v>1.58335489E8</v>
      </c>
      <c r="D36" s="7" t="s">
        <v>69</v>
      </c>
      <c r="E36" s="11">
        <v>-185.0</v>
      </c>
      <c r="F36" s="14" t="s">
        <v>586</v>
      </c>
      <c r="G36" s="95" t="s">
        <v>587</v>
      </c>
      <c r="H36" s="112" t="s">
        <v>588</v>
      </c>
      <c r="I36" s="102" t="s">
        <v>106</v>
      </c>
      <c r="J36" s="96"/>
    </row>
    <row r="37">
      <c r="A37" s="7" t="s">
        <v>146</v>
      </c>
      <c r="B37" s="7">
        <v>1.3023587E8</v>
      </c>
      <c r="C37" s="7">
        <v>1.30262401E8</v>
      </c>
      <c r="D37" s="7" t="s">
        <v>70</v>
      </c>
      <c r="E37" s="11">
        <v>26531.0</v>
      </c>
      <c r="F37" s="14" t="s">
        <v>589</v>
      </c>
      <c r="G37" s="95" t="s">
        <v>590</v>
      </c>
      <c r="H37" s="110"/>
      <c r="I37" s="110"/>
      <c r="J37" s="87"/>
    </row>
    <row r="38">
      <c r="A38" s="7" t="s">
        <v>151</v>
      </c>
      <c r="B38" s="7">
        <v>2.8031837E7</v>
      </c>
      <c r="C38" s="7">
        <v>2.8031837E7</v>
      </c>
      <c r="D38" s="7" t="s">
        <v>71</v>
      </c>
      <c r="E38" s="11">
        <v>27305.0</v>
      </c>
      <c r="F38" s="14" t="s">
        <v>591</v>
      </c>
      <c r="G38" s="95" t="s">
        <v>592</v>
      </c>
      <c r="H38" s="112" t="s">
        <v>154</v>
      </c>
      <c r="I38" s="102" t="s">
        <v>106</v>
      </c>
      <c r="J38" s="87"/>
    </row>
    <row r="39">
      <c r="A39" s="7" t="s">
        <v>151</v>
      </c>
      <c r="B39" s="7">
        <v>2.8031865E7</v>
      </c>
      <c r="C39" s="7">
        <v>2.8034469E7</v>
      </c>
      <c r="D39" s="7" t="s">
        <v>71</v>
      </c>
      <c r="E39" s="11">
        <v>2604.0</v>
      </c>
      <c r="F39" s="14" t="s">
        <v>593</v>
      </c>
      <c r="G39" s="95" t="s">
        <v>594</v>
      </c>
      <c r="H39" s="112" t="s">
        <v>154</v>
      </c>
      <c r="I39" s="102" t="s">
        <v>106</v>
      </c>
      <c r="J39" s="96"/>
    </row>
    <row r="40">
      <c r="A40" s="7" t="s">
        <v>151</v>
      </c>
      <c r="B40" s="7">
        <v>2.8034301E7</v>
      </c>
      <c r="C40" s="7">
        <v>2.8157694E7</v>
      </c>
      <c r="D40" s="7" t="s">
        <v>69</v>
      </c>
      <c r="E40" s="11">
        <v>-123393.0</v>
      </c>
      <c r="F40" s="14" t="s">
        <v>595</v>
      </c>
      <c r="G40" s="95" t="s">
        <v>596</v>
      </c>
      <c r="H40" s="110"/>
      <c r="I40" s="102"/>
      <c r="J40" s="87"/>
    </row>
    <row r="41">
      <c r="A41" s="7" t="s">
        <v>159</v>
      </c>
      <c r="B41" s="7">
        <v>7090915.0</v>
      </c>
      <c r="C41" s="7" t="s">
        <v>160</v>
      </c>
      <c r="D41" s="7" t="s">
        <v>72</v>
      </c>
      <c r="E41" s="11">
        <v>1.0</v>
      </c>
      <c r="F41" s="14" t="s">
        <v>597</v>
      </c>
      <c r="G41" s="95" t="s">
        <v>598</v>
      </c>
      <c r="H41" s="112" t="s">
        <v>163</v>
      </c>
      <c r="I41" s="102" t="s">
        <v>106</v>
      </c>
      <c r="J41" s="96"/>
    </row>
    <row r="42">
      <c r="A42" s="7" t="s">
        <v>159</v>
      </c>
      <c r="B42" s="7">
        <v>7592410.0</v>
      </c>
      <c r="C42" s="7" t="s">
        <v>164</v>
      </c>
      <c r="D42" s="7" t="s">
        <v>72</v>
      </c>
      <c r="E42" s="11">
        <v>1.0</v>
      </c>
      <c r="F42" s="14" t="s">
        <v>599</v>
      </c>
      <c r="G42" s="95" t="s">
        <v>600</v>
      </c>
      <c r="H42" s="112" t="s">
        <v>601</v>
      </c>
      <c r="I42" s="102" t="s">
        <v>508</v>
      </c>
      <c r="J42" s="96"/>
    </row>
    <row r="43">
      <c r="A43" s="7" t="s">
        <v>159</v>
      </c>
      <c r="B43" s="7">
        <v>8.7940543E7</v>
      </c>
      <c r="C43" s="7">
        <v>8.7952372E7</v>
      </c>
      <c r="D43" s="7" t="s">
        <v>69</v>
      </c>
      <c r="E43" s="11">
        <v>-11829.0</v>
      </c>
      <c r="F43" s="14" t="s">
        <v>602</v>
      </c>
      <c r="G43" s="95" t="s">
        <v>603</v>
      </c>
      <c r="H43" s="112" t="s">
        <v>171</v>
      </c>
      <c r="I43" s="102" t="s">
        <v>508</v>
      </c>
      <c r="J43" s="96"/>
    </row>
    <row r="44">
      <c r="A44" s="7" t="s">
        <v>172</v>
      </c>
      <c r="B44" s="7">
        <v>8.107456E7</v>
      </c>
      <c r="C44" s="7">
        <v>8.1382737E7</v>
      </c>
      <c r="D44" s="7" t="s">
        <v>69</v>
      </c>
      <c r="E44" s="11">
        <v>-308177.0</v>
      </c>
      <c r="F44" s="14" t="s">
        <v>604</v>
      </c>
      <c r="G44" s="95" t="s">
        <v>605</v>
      </c>
      <c r="H44" s="102" t="s">
        <v>85</v>
      </c>
      <c r="I44" s="102"/>
      <c r="J44" s="87"/>
    </row>
    <row r="45">
      <c r="A45" s="7" t="s">
        <v>175</v>
      </c>
      <c r="B45" s="7">
        <v>1.29287231E8</v>
      </c>
      <c r="C45" s="7">
        <v>1.29287231E8</v>
      </c>
      <c r="D45" s="7" t="s">
        <v>68</v>
      </c>
      <c r="E45" s="11">
        <v>267.0</v>
      </c>
      <c r="F45" s="14" t="s">
        <v>606</v>
      </c>
      <c r="G45" s="95" t="s">
        <v>607</v>
      </c>
      <c r="H45" s="112" t="s">
        <v>178</v>
      </c>
      <c r="I45" s="102" t="s">
        <v>179</v>
      </c>
      <c r="J45" s="96"/>
    </row>
    <row r="46">
      <c r="A46" s="7" t="s">
        <v>180</v>
      </c>
      <c r="B46" s="7">
        <v>3.4545553E7</v>
      </c>
      <c r="C46" s="7">
        <v>3.4545553E7</v>
      </c>
      <c r="D46" s="7" t="s">
        <v>68</v>
      </c>
      <c r="E46" s="11">
        <v>2397.0</v>
      </c>
      <c r="F46" s="14" t="s">
        <v>608</v>
      </c>
      <c r="G46" s="95" t="s">
        <v>609</v>
      </c>
      <c r="H46" s="102" t="s">
        <v>610</v>
      </c>
      <c r="I46" s="102"/>
      <c r="J46" s="87"/>
    </row>
    <row r="47">
      <c r="A47" s="7" t="s">
        <v>180</v>
      </c>
      <c r="B47" s="7">
        <v>7.254794E7</v>
      </c>
      <c r="C47" s="7">
        <v>7.254794E7</v>
      </c>
      <c r="D47" s="7" t="s">
        <v>68</v>
      </c>
      <c r="E47" s="11">
        <v>97.0</v>
      </c>
      <c r="F47" s="14" t="s">
        <v>611</v>
      </c>
      <c r="G47" s="95" t="s">
        <v>612</v>
      </c>
      <c r="H47" s="112" t="s">
        <v>185</v>
      </c>
      <c r="I47" s="102" t="s">
        <v>186</v>
      </c>
      <c r="J47" s="96"/>
    </row>
    <row r="48">
      <c r="A48" s="7" t="s">
        <v>180</v>
      </c>
      <c r="B48" s="7">
        <v>1.04093751E8</v>
      </c>
      <c r="C48" s="7">
        <v>1.04093806E8</v>
      </c>
      <c r="D48" s="7" t="s">
        <v>69</v>
      </c>
      <c r="E48" s="11">
        <v>-55.0</v>
      </c>
      <c r="F48" s="14" t="s">
        <v>613</v>
      </c>
      <c r="G48" s="95" t="s">
        <v>614</v>
      </c>
      <c r="H48" s="110"/>
      <c r="I48" s="102"/>
      <c r="J48" s="87"/>
    </row>
    <row r="49">
      <c r="A49" s="7" t="s">
        <v>180</v>
      </c>
      <c r="B49" s="7">
        <v>1.05230166E8</v>
      </c>
      <c r="C49" s="7">
        <v>1.05230166E8</v>
      </c>
      <c r="D49" s="7" t="s">
        <v>68</v>
      </c>
      <c r="E49" s="11">
        <v>199.0</v>
      </c>
      <c r="F49" s="14" t="s">
        <v>615</v>
      </c>
      <c r="G49" s="95" t="s">
        <v>616</v>
      </c>
      <c r="H49" s="110"/>
      <c r="I49" s="102"/>
      <c r="J49" s="87"/>
    </row>
    <row r="50">
      <c r="A50" s="7" t="s">
        <v>187</v>
      </c>
      <c r="B50" s="7">
        <v>2.344046E7</v>
      </c>
      <c r="C50" s="7">
        <v>2.3461733E7</v>
      </c>
      <c r="D50" s="7" t="s">
        <v>71</v>
      </c>
      <c r="E50" s="11">
        <v>21273.0</v>
      </c>
      <c r="F50" s="14" t="s">
        <v>617</v>
      </c>
      <c r="G50" s="95" t="s">
        <v>618</v>
      </c>
      <c r="H50" s="110"/>
      <c r="I50" s="102"/>
      <c r="J50" s="87"/>
    </row>
    <row r="51">
      <c r="A51" s="7" t="s">
        <v>187</v>
      </c>
      <c r="B51" s="7">
        <v>2.3467456E7</v>
      </c>
      <c r="C51" s="113">
        <v>2.3472023E7</v>
      </c>
      <c r="D51" s="7" t="s">
        <v>69</v>
      </c>
      <c r="E51" s="11">
        <v>-4567.0</v>
      </c>
      <c r="F51" s="14" t="s">
        <v>619</v>
      </c>
      <c r="G51" s="95" t="s">
        <v>620</v>
      </c>
      <c r="H51" s="110"/>
      <c r="I51" s="110"/>
      <c r="J51" s="87"/>
    </row>
    <row r="52">
      <c r="A52" s="14" t="s">
        <v>187</v>
      </c>
      <c r="B52" s="14">
        <v>2.3586515E7</v>
      </c>
      <c r="C52" s="14">
        <v>2.3747557E7</v>
      </c>
      <c r="D52" s="14" t="s">
        <v>71</v>
      </c>
      <c r="E52" s="33">
        <v>161042.0</v>
      </c>
      <c r="F52" s="14" t="s">
        <v>621</v>
      </c>
      <c r="G52" s="95" t="s">
        <v>622</v>
      </c>
      <c r="H52" s="112" t="s">
        <v>623</v>
      </c>
      <c r="I52" s="102" t="s">
        <v>624</v>
      </c>
      <c r="J52" s="96"/>
    </row>
    <row r="53">
      <c r="A53" s="14" t="s">
        <v>187</v>
      </c>
      <c r="B53" s="14">
        <v>4.1329096E7</v>
      </c>
      <c r="C53" s="14">
        <v>4.1336308E7</v>
      </c>
      <c r="D53" s="14" t="s">
        <v>70</v>
      </c>
      <c r="E53" s="33">
        <v>7212.0</v>
      </c>
      <c r="F53" s="14" t="s">
        <v>625</v>
      </c>
      <c r="G53" s="95" t="s">
        <v>626</v>
      </c>
      <c r="H53" s="110"/>
      <c r="I53" s="110"/>
      <c r="J53" s="87"/>
    </row>
    <row r="54">
      <c r="A54" s="14" t="s">
        <v>197</v>
      </c>
      <c r="B54" s="14">
        <v>5.8590638E7</v>
      </c>
      <c r="C54" s="14">
        <v>5.8629419E7</v>
      </c>
      <c r="D54" s="14" t="s">
        <v>69</v>
      </c>
      <c r="E54" s="33">
        <v>-38781.0</v>
      </c>
      <c r="F54" s="14" t="s">
        <v>627</v>
      </c>
      <c r="G54" s="95" t="s">
        <v>548</v>
      </c>
      <c r="H54" s="110"/>
      <c r="I54" s="110"/>
      <c r="J54" s="87"/>
    </row>
    <row r="55">
      <c r="A55" s="14" t="s">
        <v>197</v>
      </c>
      <c r="B55" s="14">
        <v>7.8894743E7</v>
      </c>
      <c r="C55" s="14">
        <v>7.9061104E7</v>
      </c>
      <c r="D55" s="14" t="s">
        <v>69</v>
      </c>
      <c r="E55" s="33">
        <v>-166361.0</v>
      </c>
      <c r="F55" s="14" t="s">
        <v>628</v>
      </c>
      <c r="G55" s="95" t="s">
        <v>629</v>
      </c>
      <c r="H55" s="112" t="s">
        <v>201</v>
      </c>
      <c r="I55" s="102" t="s">
        <v>508</v>
      </c>
      <c r="J55" s="96"/>
    </row>
    <row r="56">
      <c r="A56" s="14" t="s">
        <v>202</v>
      </c>
      <c r="B56" s="14">
        <v>6.8712223E7</v>
      </c>
      <c r="C56" s="14">
        <v>6.8715587E7</v>
      </c>
      <c r="D56" s="14" t="s">
        <v>69</v>
      </c>
      <c r="E56" s="33">
        <v>-3364.0</v>
      </c>
      <c r="F56" s="14" t="s">
        <v>630</v>
      </c>
      <c r="G56" s="95" t="s">
        <v>631</v>
      </c>
      <c r="H56" s="112" t="s">
        <v>209</v>
      </c>
      <c r="I56" s="102" t="s">
        <v>210</v>
      </c>
      <c r="J56" s="96"/>
    </row>
    <row r="57">
      <c r="A57" s="14" t="s">
        <v>211</v>
      </c>
      <c r="B57" s="14">
        <v>1.7286003E7</v>
      </c>
      <c r="C57" s="14" t="s">
        <v>212</v>
      </c>
      <c r="D57" s="14" t="s">
        <v>72</v>
      </c>
      <c r="E57" s="33">
        <v>1.0</v>
      </c>
      <c r="F57" s="14" t="s">
        <v>632</v>
      </c>
      <c r="G57" s="95" t="s">
        <v>633</v>
      </c>
      <c r="H57" s="112" t="s">
        <v>163</v>
      </c>
      <c r="I57" s="102" t="s">
        <v>106</v>
      </c>
      <c r="J57" s="87"/>
    </row>
    <row r="58">
      <c r="A58" s="14" t="s">
        <v>215</v>
      </c>
      <c r="B58" s="14">
        <v>1.3180079E7</v>
      </c>
      <c r="C58" s="14">
        <v>1.3183451E7</v>
      </c>
      <c r="D58" s="14" t="s">
        <v>69</v>
      </c>
      <c r="E58" s="33">
        <v>-3372.0</v>
      </c>
      <c r="F58" s="14" t="s">
        <v>634</v>
      </c>
      <c r="G58" s="95" t="s">
        <v>635</v>
      </c>
      <c r="H58" s="102" t="s">
        <v>85</v>
      </c>
      <c r="I58" s="110"/>
      <c r="J58" s="87"/>
    </row>
    <row r="59">
      <c r="A59" s="14" t="s">
        <v>215</v>
      </c>
      <c r="B59" s="14">
        <v>1.4982313E7</v>
      </c>
      <c r="C59" s="14">
        <v>1.5033302E7</v>
      </c>
      <c r="D59" s="14" t="s">
        <v>69</v>
      </c>
      <c r="E59" s="33">
        <v>-50989.0</v>
      </c>
      <c r="F59" s="14" t="s">
        <v>636</v>
      </c>
      <c r="G59" s="95" t="s">
        <v>637</v>
      </c>
      <c r="H59" s="112" t="s">
        <v>220</v>
      </c>
      <c r="I59" s="102" t="s">
        <v>638</v>
      </c>
      <c r="J59" s="96"/>
    </row>
    <row r="60">
      <c r="A60" s="14" t="s">
        <v>215</v>
      </c>
      <c r="B60" s="14">
        <v>1.5019976E7</v>
      </c>
      <c r="C60" s="14">
        <v>1.5033194E7</v>
      </c>
      <c r="D60" s="14" t="s">
        <v>69</v>
      </c>
      <c r="E60" s="33">
        <v>-13218.0</v>
      </c>
      <c r="F60" s="14" t="s">
        <v>639</v>
      </c>
      <c r="G60" s="95" t="s">
        <v>640</v>
      </c>
      <c r="H60" s="112" t="s">
        <v>220</v>
      </c>
      <c r="I60" s="102" t="s">
        <v>638</v>
      </c>
      <c r="J60" s="96"/>
    </row>
    <row r="61">
      <c r="A61" s="14" t="s">
        <v>223</v>
      </c>
      <c r="B61" s="14">
        <v>3.3363264E7</v>
      </c>
      <c r="C61" s="14">
        <v>3.3442413E7</v>
      </c>
      <c r="D61" s="14" t="s">
        <v>69</v>
      </c>
      <c r="E61" s="14">
        <v>-79149.0</v>
      </c>
      <c r="F61" s="14" t="s">
        <v>641</v>
      </c>
      <c r="G61" s="95" t="s">
        <v>642</v>
      </c>
      <c r="H61" s="112" t="s">
        <v>226</v>
      </c>
      <c r="I61" s="102" t="s">
        <v>643</v>
      </c>
      <c r="J61" s="96"/>
    </row>
    <row r="62">
      <c r="A62" s="14" t="s">
        <v>228</v>
      </c>
      <c r="B62" s="14">
        <v>3.1178824E7</v>
      </c>
      <c r="C62" s="14">
        <v>3.1198083E7</v>
      </c>
      <c r="D62" s="14" t="s">
        <v>69</v>
      </c>
      <c r="E62" s="33">
        <v>-19259.0</v>
      </c>
      <c r="F62" s="14" t="s">
        <v>644</v>
      </c>
      <c r="G62" s="95" t="s">
        <v>645</v>
      </c>
      <c r="H62" s="112" t="s">
        <v>231</v>
      </c>
      <c r="I62" s="102" t="s">
        <v>106</v>
      </c>
      <c r="J62" s="96"/>
    </row>
    <row r="63">
      <c r="A63" s="14" t="s">
        <v>228</v>
      </c>
      <c r="B63" s="14">
        <v>3.1283087E7</v>
      </c>
      <c r="C63" s="14">
        <v>3.2020633E7</v>
      </c>
      <c r="D63" s="14" t="s">
        <v>69</v>
      </c>
      <c r="E63" s="33">
        <v>-737546.0</v>
      </c>
      <c r="F63" s="14" t="s">
        <v>646</v>
      </c>
      <c r="G63" s="95" t="s">
        <v>647</v>
      </c>
      <c r="H63" s="112" t="s">
        <v>231</v>
      </c>
      <c r="I63" s="102" t="s">
        <v>106</v>
      </c>
      <c r="J63" s="87"/>
    </row>
    <row r="64">
      <c r="A64" s="14" t="s">
        <v>228</v>
      </c>
      <c r="B64" s="14">
        <v>3.2059739E7</v>
      </c>
      <c r="C64" s="14">
        <v>3.227498E7</v>
      </c>
      <c r="D64" s="14" t="s">
        <v>69</v>
      </c>
      <c r="E64" s="33">
        <v>-215241.0</v>
      </c>
      <c r="F64" s="14" t="s">
        <v>648</v>
      </c>
      <c r="G64" s="95" t="s">
        <v>649</v>
      </c>
      <c r="H64" s="112" t="s">
        <v>231</v>
      </c>
      <c r="I64" s="102" t="s">
        <v>106</v>
      </c>
      <c r="J64" s="87"/>
    </row>
    <row r="65">
      <c r="A65" s="14" t="s">
        <v>228</v>
      </c>
      <c r="B65" s="14">
        <v>3.2080417E7</v>
      </c>
      <c r="C65" s="14">
        <v>3.2183134E7</v>
      </c>
      <c r="D65" s="14" t="s">
        <v>69</v>
      </c>
      <c r="E65" s="33">
        <v>-102717.0</v>
      </c>
      <c r="F65" s="14" t="s">
        <v>650</v>
      </c>
      <c r="G65" s="95" t="s">
        <v>614</v>
      </c>
      <c r="H65" s="112" t="s">
        <v>231</v>
      </c>
      <c r="I65" s="102" t="s">
        <v>106</v>
      </c>
      <c r="J65" s="87"/>
    </row>
    <row r="66">
      <c r="A66" s="14" t="s">
        <v>228</v>
      </c>
      <c r="B66" s="14">
        <v>3.404166E7</v>
      </c>
      <c r="C66" s="14">
        <v>3.4044502E7</v>
      </c>
      <c r="D66" s="14" t="s">
        <v>69</v>
      </c>
      <c r="E66" s="33">
        <v>-2842.0</v>
      </c>
      <c r="F66" s="14" t="s">
        <v>651</v>
      </c>
      <c r="G66" s="95" t="s">
        <v>652</v>
      </c>
      <c r="H66" s="102" t="s">
        <v>85</v>
      </c>
      <c r="I66" s="110"/>
      <c r="J66" s="87"/>
    </row>
    <row r="67">
      <c r="E67" s="61"/>
      <c r="H67" s="110"/>
      <c r="I67" s="110"/>
      <c r="J67" s="87"/>
    </row>
    <row r="68">
      <c r="E68" s="61"/>
      <c r="H68" s="110"/>
      <c r="I68" s="110"/>
      <c r="J68" s="87"/>
    </row>
    <row r="69">
      <c r="E69" s="61"/>
      <c r="H69" s="110"/>
      <c r="I69" s="110"/>
      <c r="J69" s="87"/>
    </row>
    <row r="70">
      <c r="E70" s="33"/>
      <c r="H70" s="110"/>
      <c r="I70" s="110"/>
      <c r="J70" s="87"/>
    </row>
    <row r="71">
      <c r="E71" s="114"/>
      <c r="F71" s="7"/>
      <c r="H71" s="110"/>
      <c r="I71" s="110"/>
      <c r="J71" s="96"/>
    </row>
    <row r="72">
      <c r="E72" s="114"/>
      <c r="F72" s="7"/>
      <c r="H72" s="110"/>
      <c r="I72" s="110"/>
      <c r="J72" s="96"/>
    </row>
    <row r="73">
      <c r="E73" s="114"/>
      <c r="F73" s="7"/>
      <c r="H73" s="110"/>
      <c r="I73" s="110"/>
      <c r="J73" s="96"/>
    </row>
    <row r="74">
      <c r="E74" s="114"/>
      <c r="F74" s="7"/>
      <c r="H74" s="110"/>
      <c r="I74" s="110"/>
      <c r="J74" s="96"/>
    </row>
    <row r="75">
      <c r="E75" s="114"/>
      <c r="F75" s="7"/>
      <c r="H75" s="110"/>
      <c r="I75" s="110"/>
      <c r="J75" s="96"/>
    </row>
    <row r="76">
      <c r="E76" s="114"/>
      <c r="F76" s="7"/>
      <c r="H76" s="110"/>
      <c r="I76" s="110"/>
      <c r="J76" s="96"/>
    </row>
    <row r="77">
      <c r="E77" s="114"/>
      <c r="F77" s="7"/>
      <c r="H77" s="110"/>
      <c r="I77" s="110"/>
      <c r="J77" s="96"/>
    </row>
    <row r="78">
      <c r="E78" s="114"/>
      <c r="F78" s="7"/>
      <c r="H78" s="110"/>
      <c r="I78" s="110"/>
      <c r="J78" s="96"/>
    </row>
    <row r="79">
      <c r="E79" s="114"/>
      <c r="F79" s="7"/>
      <c r="H79" s="110"/>
      <c r="I79" s="110"/>
      <c r="J79" s="96"/>
    </row>
    <row r="80">
      <c r="E80" s="114"/>
      <c r="F80" s="7"/>
      <c r="H80" s="110"/>
      <c r="I80" s="110"/>
      <c r="J80" s="96"/>
    </row>
    <row r="81">
      <c r="E81" s="114"/>
      <c r="F81" s="7"/>
      <c r="H81" s="110"/>
      <c r="I81" s="110"/>
      <c r="J81" s="96"/>
    </row>
    <row r="82">
      <c r="E82" s="114"/>
      <c r="F82" s="7"/>
      <c r="H82" s="110"/>
      <c r="I82" s="110"/>
      <c r="J82" s="96"/>
    </row>
    <row r="83">
      <c r="E83" s="114"/>
      <c r="F83" s="7"/>
      <c r="H83" s="110"/>
      <c r="I83" s="110"/>
      <c r="J83" s="96"/>
    </row>
    <row r="84">
      <c r="E84" s="114"/>
      <c r="F84" s="7"/>
      <c r="H84" s="110"/>
      <c r="I84" s="110"/>
      <c r="J84" s="96"/>
    </row>
    <row r="85">
      <c r="E85" s="114"/>
      <c r="F85" s="7"/>
      <c r="H85" s="110"/>
      <c r="I85" s="110"/>
      <c r="J85" s="96"/>
    </row>
    <row r="86">
      <c r="E86" s="114"/>
      <c r="F86" s="7"/>
      <c r="H86" s="110"/>
      <c r="I86" s="110"/>
      <c r="J86" s="96"/>
    </row>
    <row r="87">
      <c r="E87" s="114"/>
      <c r="F87" s="7"/>
      <c r="H87" s="110"/>
      <c r="I87" s="110"/>
      <c r="J87" s="96"/>
    </row>
    <row r="88">
      <c r="E88" s="114"/>
      <c r="F88" s="7"/>
      <c r="H88" s="110"/>
      <c r="I88" s="110"/>
      <c r="J88" s="96"/>
    </row>
    <row r="89">
      <c r="E89" s="114"/>
      <c r="F89" s="7"/>
      <c r="H89" s="110"/>
      <c r="I89" s="110"/>
      <c r="J89" s="96"/>
    </row>
    <row r="90">
      <c r="E90" s="114"/>
      <c r="F90" s="7"/>
      <c r="H90" s="110"/>
      <c r="I90" s="110"/>
      <c r="J90" s="96"/>
    </row>
    <row r="91">
      <c r="E91" s="114"/>
      <c r="F91" s="7"/>
      <c r="H91" s="110"/>
      <c r="I91" s="110"/>
      <c r="J91" s="96"/>
    </row>
    <row r="92">
      <c r="E92" s="114"/>
      <c r="F92" s="7"/>
      <c r="H92" s="110"/>
      <c r="I92" s="110"/>
      <c r="J92" s="96"/>
    </row>
    <row r="93">
      <c r="E93" s="114"/>
      <c r="F93" s="7"/>
      <c r="H93" s="110"/>
      <c r="I93" s="110"/>
      <c r="J93" s="96"/>
    </row>
    <row r="94">
      <c r="E94" s="114"/>
      <c r="F94" s="7"/>
      <c r="H94" s="110"/>
      <c r="I94" s="110"/>
      <c r="J94" s="96"/>
    </row>
    <row r="95">
      <c r="E95" s="114"/>
      <c r="F95" s="7"/>
      <c r="H95" s="110"/>
      <c r="I95" s="110"/>
      <c r="J95" s="96"/>
    </row>
    <row r="96">
      <c r="E96" s="114"/>
      <c r="F96" s="7"/>
      <c r="H96" s="110"/>
      <c r="I96" s="110"/>
      <c r="J96" s="96"/>
    </row>
    <row r="97">
      <c r="E97" s="114"/>
      <c r="F97" s="7"/>
      <c r="H97" s="110"/>
      <c r="I97" s="110"/>
      <c r="J97" s="96"/>
    </row>
    <row r="98">
      <c r="E98" s="114"/>
      <c r="F98" s="7"/>
      <c r="H98" s="110"/>
      <c r="I98" s="110"/>
      <c r="J98" s="96"/>
    </row>
    <row r="99">
      <c r="E99" s="114"/>
      <c r="F99" s="7"/>
      <c r="H99" s="110"/>
      <c r="I99" s="110"/>
      <c r="J99" s="96"/>
    </row>
    <row r="100">
      <c r="E100" s="114"/>
      <c r="F100" s="7"/>
      <c r="H100" s="110"/>
      <c r="I100" s="110"/>
      <c r="J100" s="96"/>
    </row>
    <row r="101">
      <c r="E101" s="114"/>
      <c r="F101" s="7"/>
      <c r="H101" s="110"/>
      <c r="I101" s="110"/>
      <c r="J101" s="96"/>
    </row>
    <row r="102">
      <c r="E102" s="114"/>
      <c r="H102" s="110"/>
      <c r="I102" s="110"/>
      <c r="J102" s="96"/>
    </row>
    <row r="103">
      <c r="E103" s="114"/>
      <c r="F103" s="7"/>
      <c r="H103" s="110"/>
      <c r="I103" s="110"/>
      <c r="J103" s="96"/>
    </row>
    <row r="104">
      <c r="E104" s="114"/>
      <c r="F104" s="7"/>
      <c r="H104" s="110"/>
      <c r="I104" s="110"/>
      <c r="J104" s="96"/>
    </row>
    <row r="105">
      <c r="E105" s="114"/>
      <c r="F105" s="7"/>
      <c r="H105" s="110"/>
      <c r="I105" s="110"/>
      <c r="J105" s="96"/>
    </row>
    <row r="106">
      <c r="E106" s="114"/>
      <c r="F106" s="7"/>
      <c r="H106" s="110"/>
      <c r="I106" s="110"/>
      <c r="J106" s="96"/>
    </row>
    <row r="107">
      <c r="E107" s="114"/>
      <c r="F107" s="7"/>
      <c r="H107" s="110"/>
      <c r="I107" s="110"/>
      <c r="J107" s="96"/>
    </row>
    <row r="108">
      <c r="E108" s="114"/>
      <c r="F108" s="7"/>
      <c r="H108" s="110"/>
      <c r="I108" s="110"/>
      <c r="J108" s="96"/>
    </row>
    <row r="109">
      <c r="E109" s="114"/>
      <c r="F109" s="7"/>
      <c r="H109" s="110"/>
      <c r="I109" s="110"/>
      <c r="J109" s="96"/>
    </row>
    <row r="110">
      <c r="E110" s="114"/>
      <c r="H110" s="110"/>
      <c r="I110" s="110"/>
      <c r="J110" s="96"/>
    </row>
    <row r="111">
      <c r="E111" s="114"/>
      <c r="H111" s="110"/>
      <c r="I111" s="110"/>
      <c r="J111" s="96"/>
    </row>
    <row r="112">
      <c r="E112" s="114"/>
      <c r="H112" s="110"/>
      <c r="I112" s="110"/>
      <c r="J112" s="96"/>
    </row>
    <row r="113">
      <c r="E113" s="114"/>
      <c r="H113" s="110"/>
      <c r="I113" s="110"/>
      <c r="J113" s="96"/>
    </row>
    <row r="114">
      <c r="E114" s="114"/>
      <c r="H114" s="110"/>
      <c r="I114" s="110"/>
      <c r="J114" s="96"/>
    </row>
    <row r="115">
      <c r="E115" s="114"/>
      <c r="H115" s="110"/>
      <c r="I115" s="110"/>
      <c r="J115" s="96"/>
    </row>
    <row r="116">
      <c r="E116" s="114"/>
      <c r="H116" s="110"/>
      <c r="I116" s="110"/>
      <c r="J116" s="96"/>
    </row>
    <row r="117">
      <c r="E117" s="114"/>
      <c r="H117" s="110"/>
      <c r="I117" s="110"/>
      <c r="J117" s="96"/>
    </row>
    <row r="118">
      <c r="E118" s="114"/>
      <c r="H118" s="110"/>
      <c r="I118" s="110"/>
      <c r="J118" s="96"/>
    </row>
    <row r="119">
      <c r="E119" s="114"/>
      <c r="H119" s="110"/>
      <c r="I119" s="110"/>
      <c r="J119" s="96"/>
    </row>
    <row r="120">
      <c r="E120" s="114"/>
      <c r="H120" s="110"/>
      <c r="I120" s="110"/>
      <c r="J120" s="96"/>
    </row>
    <row r="121">
      <c r="E121" s="114"/>
      <c r="H121" s="110"/>
      <c r="I121" s="110"/>
      <c r="J121" s="96"/>
    </row>
    <row r="122">
      <c r="E122" s="114"/>
      <c r="H122" s="110"/>
      <c r="I122" s="110"/>
      <c r="J122" s="96"/>
    </row>
    <row r="123">
      <c r="E123" s="114"/>
      <c r="H123" s="110"/>
      <c r="I123" s="110"/>
      <c r="J123" s="96"/>
    </row>
    <row r="124">
      <c r="E124" s="114"/>
      <c r="H124" s="110"/>
      <c r="I124" s="110"/>
      <c r="J124" s="96"/>
    </row>
    <row r="125">
      <c r="E125" s="33"/>
      <c r="F125" s="14" t="s">
        <v>653</v>
      </c>
      <c r="H125" s="110"/>
      <c r="I125" s="110"/>
      <c r="J125" s="87"/>
    </row>
    <row r="126">
      <c r="E126" s="61"/>
      <c r="H126" s="110"/>
      <c r="I126" s="110"/>
      <c r="J126" s="87"/>
    </row>
    <row r="127">
      <c r="E127" s="61"/>
      <c r="H127" s="110"/>
      <c r="I127" s="110"/>
      <c r="J127" s="87"/>
    </row>
    <row r="128">
      <c r="E128" s="61"/>
      <c r="H128" s="110"/>
      <c r="I128" s="110"/>
      <c r="J128" s="87"/>
    </row>
    <row r="129">
      <c r="E129" s="61"/>
      <c r="H129" s="110"/>
      <c r="I129" s="110"/>
      <c r="J129" s="87"/>
    </row>
    <row r="130">
      <c r="E130" s="61"/>
      <c r="H130" s="110"/>
      <c r="I130" s="110"/>
      <c r="J130" s="87"/>
    </row>
    <row r="131">
      <c r="E131" s="61"/>
      <c r="H131" s="110"/>
      <c r="I131" s="110"/>
      <c r="J131" s="87"/>
    </row>
    <row r="132">
      <c r="H132" s="110"/>
      <c r="I132" s="110"/>
      <c r="J132" s="87"/>
    </row>
    <row r="133">
      <c r="H133" s="110"/>
      <c r="I133" s="110"/>
      <c r="J133" s="87"/>
    </row>
    <row r="134">
      <c r="H134" s="110"/>
      <c r="I134" s="110"/>
      <c r="J134" s="87"/>
    </row>
    <row r="135">
      <c r="H135" s="110"/>
      <c r="I135" s="110"/>
      <c r="J135" s="87"/>
    </row>
    <row r="136">
      <c r="H136" s="110"/>
      <c r="I136" s="110"/>
      <c r="J136" s="87"/>
    </row>
    <row r="137">
      <c r="H137" s="110"/>
      <c r="I137" s="110"/>
      <c r="J137" s="87"/>
    </row>
    <row r="138">
      <c r="E138" s="61"/>
      <c r="H138" s="110"/>
      <c r="I138" s="110"/>
      <c r="J138" s="87"/>
    </row>
    <row r="139">
      <c r="E139" s="61"/>
      <c r="H139" s="110"/>
      <c r="I139" s="110"/>
      <c r="J139" s="87"/>
    </row>
    <row r="140">
      <c r="E140" s="61"/>
      <c r="H140" s="110"/>
      <c r="I140" s="110"/>
      <c r="J140" s="87"/>
    </row>
    <row r="141">
      <c r="E141" s="61"/>
      <c r="H141" s="110"/>
      <c r="I141" s="110"/>
      <c r="J141" s="87"/>
    </row>
    <row r="142">
      <c r="E142" s="61"/>
      <c r="H142" s="110"/>
      <c r="I142" s="110"/>
      <c r="J142" s="87"/>
    </row>
    <row r="143">
      <c r="E143" s="61"/>
      <c r="H143" s="110"/>
      <c r="I143" s="110"/>
      <c r="J143" s="87"/>
    </row>
    <row r="144">
      <c r="E144" s="61"/>
      <c r="H144" s="110"/>
      <c r="I144" s="110"/>
      <c r="J144" s="87"/>
    </row>
    <row r="145">
      <c r="E145" s="61"/>
      <c r="H145" s="110"/>
      <c r="I145" s="110"/>
      <c r="J145" s="87"/>
    </row>
    <row r="146">
      <c r="E146" s="61"/>
      <c r="H146" s="110"/>
      <c r="I146" s="110"/>
      <c r="J146" s="87"/>
    </row>
    <row r="147">
      <c r="E147" s="61"/>
      <c r="H147" s="110"/>
      <c r="I147" s="110"/>
      <c r="J147" s="87"/>
    </row>
    <row r="148">
      <c r="E148" s="61"/>
      <c r="H148" s="110"/>
      <c r="I148" s="110"/>
      <c r="J148" s="87"/>
    </row>
    <row r="149">
      <c r="E149" s="61"/>
      <c r="H149" s="110"/>
      <c r="I149" s="110"/>
      <c r="J149" s="87"/>
    </row>
    <row r="150">
      <c r="E150" s="61"/>
      <c r="H150" s="110"/>
      <c r="I150" s="110"/>
      <c r="J150" s="87"/>
    </row>
    <row r="151">
      <c r="E151" s="61"/>
      <c r="H151" s="110"/>
      <c r="I151" s="110"/>
      <c r="J151" s="87"/>
    </row>
    <row r="152">
      <c r="E152" s="61"/>
      <c r="H152" s="110"/>
      <c r="I152" s="110"/>
      <c r="J152" s="87"/>
    </row>
    <row r="153">
      <c r="E153" s="61"/>
      <c r="H153" s="110"/>
      <c r="I153" s="110"/>
      <c r="J153" s="87"/>
    </row>
    <row r="154">
      <c r="E154" s="61"/>
      <c r="H154" s="110"/>
      <c r="I154" s="110"/>
      <c r="J154" s="87"/>
    </row>
    <row r="155">
      <c r="E155" s="61"/>
      <c r="H155" s="110"/>
      <c r="I155" s="110"/>
      <c r="J155" s="87"/>
    </row>
    <row r="156">
      <c r="E156" s="61"/>
      <c r="H156" s="110"/>
      <c r="I156" s="110"/>
      <c r="J156" s="87"/>
    </row>
    <row r="157">
      <c r="E157" s="61"/>
      <c r="H157" s="110"/>
      <c r="I157" s="110"/>
      <c r="J157" s="87"/>
    </row>
    <row r="158">
      <c r="E158" s="61"/>
      <c r="H158" s="110"/>
      <c r="I158" s="110"/>
      <c r="J158" s="87"/>
    </row>
    <row r="159">
      <c r="E159" s="61"/>
      <c r="H159" s="110"/>
      <c r="I159" s="110"/>
      <c r="J159" s="87"/>
    </row>
    <row r="160">
      <c r="E160" s="61"/>
      <c r="H160" s="110"/>
      <c r="I160" s="110"/>
      <c r="J160" s="87"/>
    </row>
    <row r="161">
      <c r="E161" s="61"/>
      <c r="H161" s="110"/>
      <c r="I161" s="110"/>
      <c r="J161" s="87"/>
    </row>
    <row r="162">
      <c r="E162" s="61"/>
      <c r="H162" s="110"/>
      <c r="I162" s="110"/>
      <c r="J162" s="87"/>
    </row>
    <row r="163">
      <c r="E163" s="61"/>
      <c r="H163" s="110"/>
      <c r="I163" s="110"/>
      <c r="J163" s="87"/>
    </row>
    <row r="164">
      <c r="E164" s="61"/>
      <c r="H164" s="110"/>
      <c r="I164" s="110"/>
      <c r="J164" s="87"/>
    </row>
    <row r="165">
      <c r="E165" s="61"/>
      <c r="H165" s="110"/>
      <c r="I165" s="110"/>
      <c r="J165" s="87"/>
    </row>
    <row r="166">
      <c r="E166" s="61"/>
      <c r="H166" s="110"/>
      <c r="I166" s="110"/>
      <c r="J166" s="87"/>
    </row>
    <row r="167">
      <c r="E167" s="61"/>
      <c r="H167" s="110"/>
      <c r="I167" s="110"/>
      <c r="J167" s="87"/>
    </row>
    <row r="168">
      <c r="E168" s="61"/>
      <c r="H168" s="110"/>
      <c r="I168" s="110"/>
      <c r="J168" s="87"/>
    </row>
    <row r="169">
      <c r="E169" s="61"/>
      <c r="H169" s="110"/>
      <c r="I169" s="110"/>
      <c r="J169" s="87"/>
    </row>
    <row r="170">
      <c r="E170" s="61"/>
      <c r="H170" s="110"/>
      <c r="I170" s="110"/>
      <c r="J170" s="87"/>
    </row>
    <row r="171">
      <c r="E171" s="61"/>
      <c r="H171" s="110"/>
      <c r="I171" s="110"/>
      <c r="J171" s="87"/>
    </row>
    <row r="172">
      <c r="E172" s="61"/>
      <c r="H172" s="110"/>
      <c r="I172" s="110"/>
      <c r="J172" s="87"/>
    </row>
    <row r="173">
      <c r="E173" s="61"/>
      <c r="H173" s="110"/>
      <c r="I173" s="110"/>
      <c r="J173" s="87"/>
    </row>
    <row r="174">
      <c r="E174" s="61"/>
      <c r="H174" s="110"/>
      <c r="I174" s="110"/>
      <c r="J174" s="87"/>
    </row>
    <row r="175">
      <c r="E175" s="61"/>
      <c r="H175" s="110"/>
      <c r="I175" s="110"/>
      <c r="J175" s="87"/>
    </row>
    <row r="176">
      <c r="E176" s="61"/>
      <c r="H176" s="110"/>
      <c r="I176" s="110"/>
      <c r="J176" s="87"/>
    </row>
    <row r="177">
      <c r="E177" s="61"/>
      <c r="H177" s="110"/>
      <c r="I177" s="110"/>
      <c r="J177" s="87"/>
    </row>
    <row r="178">
      <c r="E178" s="61"/>
      <c r="H178" s="110"/>
      <c r="I178" s="110"/>
      <c r="J178" s="87"/>
    </row>
    <row r="179">
      <c r="E179" s="61"/>
      <c r="H179" s="110"/>
      <c r="I179" s="110"/>
      <c r="J179" s="87"/>
    </row>
    <row r="180">
      <c r="E180" s="61"/>
      <c r="H180" s="110"/>
      <c r="I180" s="110"/>
      <c r="J180" s="87"/>
    </row>
    <row r="181">
      <c r="E181" s="61"/>
      <c r="H181" s="110"/>
      <c r="I181" s="110"/>
      <c r="J181" s="87"/>
    </row>
    <row r="182">
      <c r="E182" s="61"/>
      <c r="H182" s="110"/>
      <c r="I182" s="110"/>
      <c r="J182" s="87"/>
    </row>
    <row r="183">
      <c r="E183" s="61"/>
      <c r="H183" s="110"/>
      <c r="I183" s="110"/>
      <c r="J183" s="87"/>
    </row>
    <row r="184">
      <c r="E184" s="61"/>
      <c r="H184" s="110"/>
      <c r="I184" s="110"/>
      <c r="J184" s="87"/>
    </row>
    <row r="185">
      <c r="E185" s="61"/>
      <c r="H185" s="110"/>
      <c r="I185" s="110"/>
      <c r="J185" s="87"/>
    </row>
    <row r="186">
      <c r="E186" s="61"/>
      <c r="H186" s="110"/>
      <c r="I186" s="110"/>
      <c r="J186" s="87"/>
    </row>
    <row r="187">
      <c r="E187" s="61"/>
      <c r="H187" s="110"/>
      <c r="I187" s="110"/>
      <c r="J187" s="87"/>
    </row>
    <row r="188">
      <c r="E188" s="61"/>
      <c r="H188" s="110"/>
      <c r="I188" s="110"/>
      <c r="J188" s="87"/>
    </row>
    <row r="189">
      <c r="E189" s="61"/>
      <c r="H189" s="110"/>
      <c r="I189" s="110"/>
      <c r="J189" s="87"/>
    </row>
    <row r="190">
      <c r="E190" s="61"/>
      <c r="H190" s="110"/>
      <c r="I190" s="110"/>
      <c r="J190" s="87"/>
    </row>
    <row r="191">
      <c r="E191" s="61"/>
      <c r="H191" s="110"/>
      <c r="I191" s="110"/>
      <c r="J191" s="87"/>
    </row>
    <row r="192">
      <c r="E192" s="61"/>
      <c r="H192" s="110"/>
      <c r="I192" s="110"/>
      <c r="J192" s="87"/>
    </row>
    <row r="193">
      <c r="E193" s="61"/>
      <c r="H193" s="110"/>
      <c r="I193" s="110"/>
      <c r="J193" s="87"/>
    </row>
    <row r="194">
      <c r="E194" s="61"/>
      <c r="H194" s="110"/>
      <c r="I194" s="110"/>
      <c r="J194" s="87"/>
    </row>
    <row r="195">
      <c r="E195" s="61"/>
      <c r="H195" s="110"/>
      <c r="I195" s="110"/>
      <c r="J195" s="87"/>
    </row>
    <row r="196">
      <c r="E196" s="61"/>
      <c r="H196" s="110"/>
      <c r="I196" s="110"/>
      <c r="J196" s="87"/>
    </row>
    <row r="197">
      <c r="E197" s="61"/>
      <c r="H197" s="110"/>
      <c r="I197" s="110"/>
      <c r="J197" s="87"/>
    </row>
    <row r="198">
      <c r="E198" s="61"/>
      <c r="H198" s="110"/>
      <c r="I198" s="110"/>
      <c r="J198" s="87"/>
    </row>
    <row r="199">
      <c r="E199" s="61"/>
      <c r="H199" s="110"/>
      <c r="I199" s="110"/>
      <c r="J199" s="87"/>
    </row>
    <row r="200">
      <c r="E200" s="61"/>
      <c r="H200" s="110"/>
      <c r="I200" s="110"/>
      <c r="J200" s="87"/>
    </row>
    <row r="201">
      <c r="E201" s="61"/>
      <c r="H201" s="110"/>
      <c r="I201" s="110"/>
      <c r="J201" s="87"/>
    </row>
    <row r="202">
      <c r="E202" s="61"/>
      <c r="H202" s="110"/>
      <c r="I202" s="110"/>
      <c r="J202" s="87"/>
    </row>
    <row r="203">
      <c r="E203" s="61"/>
      <c r="H203" s="110"/>
      <c r="I203" s="110"/>
      <c r="J203" s="87"/>
    </row>
    <row r="204">
      <c r="E204" s="61"/>
      <c r="H204" s="110"/>
      <c r="I204" s="110"/>
      <c r="J204" s="87"/>
    </row>
    <row r="205">
      <c r="E205" s="61"/>
      <c r="H205" s="110"/>
      <c r="I205" s="110"/>
      <c r="J205" s="87"/>
    </row>
    <row r="206">
      <c r="E206" s="61"/>
      <c r="H206" s="110"/>
      <c r="I206" s="110"/>
      <c r="J206" s="87"/>
    </row>
    <row r="207">
      <c r="E207" s="61"/>
      <c r="H207" s="110"/>
      <c r="I207" s="110"/>
      <c r="J207" s="87"/>
    </row>
    <row r="208">
      <c r="E208" s="61"/>
      <c r="H208" s="110"/>
      <c r="I208" s="110"/>
      <c r="J208" s="87"/>
    </row>
    <row r="209">
      <c r="E209" s="61"/>
      <c r="H209" s="110"/>
      <c r="I209" s="110"/>
      <c r="J209" s="87"/>
    </row>
    <row r="210">
      <c r="E210" s="61"/>
      <c r="H210" s="110"/>
      <c r="I210" s="110"/>
      <c r="J210" s="87"/>
    </row>
    <row r="211">
      <c r="E211" s="61"/>
      <c r="H211" s="110"/>
      <c r="I211" s="110"/>
      <c r="J211" s="87"/>
    </row>
    <row r="212">
      <c r="E212" s="61"/>
      <c r="H212" s="110"/>
      <c r="I212" s="110"/>
      <c r="J212" s="87"/>
    </row>
    <row r="213">
      <c r="E213" s="61"/>
      <c r="H213" s="110"/>
      <c r="I213" s="110"/>
      <c r="J213" s="87"/>
    </row>
    <row r="214">
      <c r="E214" s="61"/>
      <c r="H214" s="110"/>
      <c r="I214" s="110"/>
      <c r="J214" s="87"/>
    </row>
    <row r="215">
      <c r="E215" s="61"/>
      <c r="H215" s="110"/>
      <c r="I215" s="110"/>
      <c r="J215" s="87"/>
    </row>
    <row r="216">
      <c r="E216" s="61"/>
      <c r="H216" s="110"/>
      <c r="I216" s="110"/>
      <c r="J216" s="87"/>
    </row>
    <row r="217">
      <c r="E217" s="61"/>
      <c r="H217" s="110"/>
      <c r="I217" s="110"/>
      <c r="J217" s="87"/>
    </row>
    <row r="218">
      <c r="E218" s="61"/>
      <c r="H218" s="110"/>
      <c r="I218" s="110"/>
      <c r="J218" s="87"/>
    </row>
    <row r="219">
      <c r="E219" s="61"/>
      <c r="H219" s="110"/>
      <c r="I219" s="110"/>
      <c r="J219" s="87"/>
    </row>
    <row r="220">
      <c r="E220" s="61"/>
      <c r="H220" s="110"/>
      <c r="I220" s="110"/>
      <c r="J220" s="87"/>
    </row>
    <row r="221">
      <c r="E221" s="61"/>
      <c r="H221" s="110"/>
      <c r="I221" s="110"/>
      <c r="J221" s="87"/>
    </row>
    <row r="222">
      <c r="E222" s="61"/>
      <c r="H222" s="110"/>
      <c r="I222" s="110"/>
      <c r="J222" s="87"/>
    </row>
    <row r="223">
      <c r="E223" s="61"/>
      <c r="H223" s="110"/>
      <c r="I223" s="110"/>
      <c r="J223" s="87"/>
    </row>
    <row r="224">
      <c r="E224" s="61"/>
      <c r="H224" s="110"/>
      <c r="I224" s="110"/>
      <c r="J224" s="87"/>
    </row>
    <row r="225">
      <c r="E225" s="61"/>
      <c r="H225" s="110"/>
      <c r="I225" s="110"/>
      <c r="J225" s="87"/>
    </row>
    <row r="226">
      <c r="E226" s="61"/>
      <c r="H226" s="110"/>
      <c r="I226" s="110"/>
      <c r="J226" s="87"/>
    </row>
    <row r="227">
      <c r="E227" s="61"/>
      <c r="H227" s="110"/>
      <c r="I227" s="110"/>
      <c r="J227" s="87"/>
    </row>
    <row r="228">
      <c r="E228" s="61"/>
      <c r="H228" s="110"/>
      <c r="I228" s="110"/>
      <c r="J228" s="87"/>
    </row>
    <row r="229">
      <c r="E229" s="61"/>
      <c r="H229" s="110"/>
      <c r="I229" s="110"/>
      <c r="J229" s="87"/>
    </row>
    <row r="230">
      <c r="E230" s="61"/>
      <c r="H230" s="110"/>
      <c r="I230" s="110"/>
      <c r="J230" s="87"/>
    </row>
    <row r="231">
      <c r="E231" s="61"/>
      <c r="H231" s="110"/>
      <c r="I231" s="110"/>
      <c r="J231" s="87"/>
    </row>
    <row r="232">
      <c r="E232" s="61"/>
      <c r="H232" s="110"/>
      <c r="I232" s="110"/>
      <c r="J232" s="87"/>
    </row>
    <row r="233">
      <c r="E233" s="61"/>
      <c r="H233" s="110"/>
      <c r="I233" s="110"/>
      <c r="J233" s="87"/>
    </row>
    <row r="234">
      <c r="E234" s="61"/>
      <c r="H234" s="110"/>
      <c r="I234" s="110"/>
      <c r="J234" s="87"/>
    </row>
    <row r="235">
      <c r="E235" s="61"/>
      <c r="H235" s="110"/>
      <c r="I235" s="110"/>
      <c r="J235" s="87"/>
    </row>
    <row r="236">
      <c r="E236" s="61"/>
      <c r="H236" s="110"/>
      <c r="I236" s="110"/>
      <c r="J236" s="87"/>
    </row>
    <row r="237">
      <c r="E237" s="61"/>
      <c r="H237" s="110"/>
      <c r="I237" s="110"/>
      <c r="J237" s="87"/>
    </row>
    <row r="238">
      <c r="E238" s="61"/>
      <c r="H238" s="110"/>
      <c r="I238" s="110"/>
      <c r="J238" s="87"/>
    </row>
    <row r="239">
      <c r="E239" s="61"/>
      <c r="H239" s="110"/>
      <c r="I239" s="110"/>
      <c r="J239" s="87"/>
    </row>
    <row r="240">
      <c r="E240" s="61"/>
      <c r="H240" s="110"/>
      <c r="I240" s="110"/>
      <c r="J240" s="87"/>
    </row>
    <row r="241">
      <c r="E241" s="61"/>
      <c r="H241" s="110"/>
      <c r="I241" s="110"/>
      <c r="J241" s="87"/>
    </row>
    <row r="242">
      <c r="E242" s="61"/>
      <c r="H242" s="110"/>
      <c r="I242" s="110"/>
      <c r="J242" s="87"/>
    </row>
    <row r="243">
      <c r="E243" s="61"/>
      <c r="H243" s="110"/>
      <c r="I243" s="110"/>
      <c r="J243" s="87"/>
    </row>
    <row r="244">
      <c r="E244" s="61"/>
      <c r="H244" s="110"/>
      <c r="I244" s="110"/>
      <c r="J244" s="87"/>
    </row>
    <row r="245">
      <c r="E245" s="61"/>
      <c r="H245" s="110"/>
      <c r="I245" s="110"/>
      <c r="J245" s="87"/>
    </row>
    <row r="246">
      <c r="E246" s="61"/>
      <c r="H246" s="110"/>
      <c r="I246" s="110"/>
      <c r="J246" s="87"/>
    </row>
    <row r="247">
      <c r="E247" s="61"/>
      <c r="H247" s="110"/>
      <c r="I247" s="110"/>
      <c r="J247" s="87"/>
    </row>
    <row r="248">
      <c r="E248" s="61"/>
      <c r="H248" s="110"/>
      <c r="I248" s="110"/>
      <c r="J248" s="87"/>
    </row>
    <row r="249">
      <c r="E249" s="61"/>
      <c r="H249" s="110"/>
      <c r="I249" s="110"/>
      <c r="J249" s="87"/>
    </row>
    <row r="250">
      <c r="E250" s="61"/>
      <c r="H250" s="110"/>
      <c r="I250" s="110"/>
      <c r="J250" s="87"/>
    </row>
    <row r="251">
      <c r="E251" s="61"/>
      <c r="H251" s="110"/>
      <c r="I251" s="110"/>
      <c r="J251" s="87"/>
    </row>
    <row r="252">
      <c r="E252" s="61"/>
      <c r="H252" s="110"/>
      <c r="I252" s="110"/>
      <c r="J252" s="87"/>
    </row>
    <row r="253">
      <c r="E253" s="61"/>
      <c r="H253" s="110"/>
      <c r="I253" s="110"/>
      <c r="J253" s="87"/>
    </row>
    <row r="254">
      <c r="E254" s="61"/>
      <c r="H254" s="110"/>
      <c r="I254" s="110"/>
      <c r="J254" s="87"/>
    </row>
    <row r="255">
      <c r="E255" s="61"/>
      <c r="H255" s="110"/>
      <c r="I255" s="110"/>
      <c r="J255" s="87"/>
    </row>
    <row r="256">
      <c r="E256" s="61"/>
      <c r="H256" s="110"/>
      <c r="I256" s="110"/>
      <c r="J256" s="87"/>
    </row>
    <row r="257">
      <c r="E257" s="61"/>
      <c r="H257" s="110"/>
      <c r="I257" s="110"/>
      <c r="J257" s="87"/>
    </row>
    <row r="258">
      <c r="E258" s="61"/>
      <c r="H258" s="110"/>
      <c r="I258" s="110"/>
      <c r="J258" s="87"/>
    </row>
    <row r="259">
      <c r="E259" s="61"/>
      <c r="H259" s="110"/>
      <c r="I259" s="110"/>
      <c r="J259" s="87"/>
    </row>
    <row r="260">
      <c r="E260" s="61"/>
      <c r="H260" s="110"/>
      <c r="I260" s="110"/>
      <c r="J260" s="87"/>
    </row>
    <row r="261">
      <c r="E261" s="61"/>
      <c r="H261" s="110"/>
      <c r="I261" s="110"/>
      <c r="J261" s="87"/>
    </row>
    <row r="262">
      <c r="E262" s="61"/>
      <c r="H262" s="110"/>
      <c r="I262" s="110"/>
      <c r="J262" s="87"/>
    </row>
    <row r="263">
      <c r="E263" s="61"/>
      <c r="H263" s="110"/>
      <c r="I263" s="110"/>
      <c r="J263" s="87"/>
    </row>
    <row r="264">
      <c r="E264" s="61"/>
      <c r="H264" s="110"/>
      <c r="I264" s="110"/>
      <c r="J264" s="87"/>
    </row>
    <row r="265">
      <c r="E265" s="61"/>
      <c r="H265" s="110"/>
      <c r="I265" s="110"/>
      <c r="J265" s="87"/>
    </row>
    <row r="266">
      <c r="E266" s="61"/>
      <c r="H266" s="110"/>
      <c r="I266" s="110"/>
      <c r="J266" s="87"/>
    </row>
    <row r="267">
      <c r="E267" s="61"/>
      <c r="H267" s="110"/>
      <c r="I267" s="110"/>
      <c r="J267" s="87"/>
    </row>
    <row r="268">
      <c r="E268" s="61"/>
      <c r="H268" s="110"/>
      <c r="I268" s="110"/>
      <c r="J268" s="87"/>
    </row>
    <row r="269">
      <c r="E269" s="61"/>
      <c r="H269" s="110"/>
      <c r="I269" s="110"/>
      <c r="J269" s="87"/>
    </row>
    <row r="270">
      <c r="E270" s="61"/>
      <c r="H270" s="110"/>
      <c r="I270" s="110"/>
      <c r="J270" s="87"/>
    </row>
    <row r="271">
      <c r="E271" s="61"/>
      <c r="H271" s="110"/>
      <c r="I271" s="110"/>
      <c r="J271" s="87"/>
    </row>
    <row r="272">
      <c r="E272" s="61"/>
      <c r="H272" s="110"/>
      <c r="I272" s="110"/>
      <c r="J272" s="87"/>
    </row>
    <row r="273">
      <c r="E273" s="61"/>
      <c r="H273" s="110"/>
      <c r="I273" s="110"/>
      <c r="J273" s="87"/>
    </row>
    <row r="274">
      <c r="E274" s="61"/>
      <c r="H274" s="110"/>
      <c r="I274" s="110"/>
      <c r="J274" s="87"/>
    </row>
    <row r="275">
      <c r="E275" s="61"/>
      <c r="H275" s="110"/>
      <c r="I275" s="110"/>
      <c r="J275" s="87"/>
    </row>
    <row r="276">
      <c r="E276" s="61"/>
      <c r="H276" s="110"/>
      <c r="I276" s="110"/>
      <c r="J276" s="87"/>
    </row>
    <row r="277">
      <c r="E277" s="61"/>
      <c r="H277" s="110"/>
      <c r="I277" s="110"/>
      <c r="J277" s="87"/>
    </row>
    <row r="278">
      <c r="E278" s="61"/>
      <c r="H278" s="110"/>
      <c r="I278" s="110"/>
      <c r="J278" s="87"/>
    </row>
    <row r="279">
      <c r="E279" s="61"/>
      <c r="H279" s="110"/>
      <c r="I279" s="110"/>
      <c r="J279" s="87"/>
    </row>
    <row r="280">
      <c r="E280" s="61"/>
      <c r="H280" s="110"/>
      <c r="I280" s="110"/>
      <c r="J280" s="87"/>
    </row>
    <row r="281">
      <c r="E281" s="61"/>
      <c r="H281" s="110"/>
      <c r="I281" s="110"/>
      <c r="J281" s="87"/>
    </row>
    <row r="282">
      <c r="E282" s="61"/>
      <c r="H282" s="110"/>
      <c r="I282" s="110"/>
      <c r="J282" s="87"/>
    </row>
    <row r="283">
      <c r="E283" s="61"/>
      <c r="H283" s="110"/>
      <c r="I283" s="110"/>
      <c r="J283" s="87"/>
    </row>
    <row r="284">
      <c r="E284" s="61"/>
      <c r="H284" s="110"/>
      <c r="I284" s="110"/>
      <c r="J284" s="87"/>
    </row>
    <row r="285">
      <c r="E285" s="61"/>
      <c r="H285" s="110"/>
      <c r="I285" s="110"/>
      <c r="J285" s="87"/>
    </row>
    <row r="286">
      <c r="E286" s="61"/>
      <c r="H286" s="110"/>
      <c r="I286" s="110"/>
      <c r="J286" s="87"/>
    </row>
    <row r="287">
      <c r="E287" s="61"/>
      <c r="H287" s="110"/>
      <c r="I287" s="110"/>
      <c r="J287" s="87"/>
    </row>
    <row r="288">
      <c r="E288" s="61"/>
      <c r="H288" s="110"/>
      <c r="I288" s="110"/>
      <c r="J288" s="87"/>
    </row>
    <row r="289">
      <c r="E289" s="61"/>
      <c r="H289" s="110"/>
      <c r="I289" s="110"/>
      <c r="J289" s="87"/>
    </row>
    <row r="290">
      <c r="E290" s="61"/>
      <c r="H290" s="110"/>
      <c r="I290" s="110"/>
      <c r="J290" s="87"/>
    </row>
    <row r="291">
      <c r="E291" s="61"/>
      <c r="H291" s="110"/>
      <c r="I291" s="110"/>
      <c r="J291" s="87"/>
    </row>
    <row r="292">
      <c r="E292" s="61"/>
      <c r="H292" s="110"/>
      <c r="I292" s="110"/>
      <c r="J292" s="87"/>
    </row>
    <row r="293">
      <c r="E293" s="61"/>
      <c r="H293" s="110"/>
      <c r="I293" s="110"/>
      <c r="J293" s="87"/>
    </row>
    <row r="294">
      <c r="E294" s="61"/>
      <c r="H294" s="110"/>
      <c r="I294" s="110"/>
      <c r="J294" s="87"/>
    </row>
    <row r="295">
      <c r="E295" s="61"/>
      <c r="H295" s="110"/>
      <c r="I295" s="110"/>
      <c r="J295" s="87"/>
    </row>
    <row r="296">
      <c r="E296" s="61"/>
      <c r="H296" s="110"/>
      <c r="I296" s="110"/>
      <c r="J296" s="87"/>
    </row>
    <row r="297">
      <c r="E297" s="61"/>
      <c r="H297" s="110"/>
      <c r="I297" s="110"/>
      <c r="J297" s="87"/>
    </row>
    <row r="298">
      <c r="E298" s="61"/>
      <c r="H298" s="110"/>
      <c r="I298" s="110"/>
      <c r="J298" s="87"/>
    </row>
    <row r="299">
      <c r="E299" s="61"/>
      <c r="H299" s="110"/>
      <c r="I299" s="110"/>
      <c r="J299" s="87"/>
    </row>
    <row r="300">
      <c r="E300" s="61"/>
      <c r="H300" s="110"/>
      <c r="I300" s="110"/>
      <c r="J300" s="87"/>
    </row>
    <row r="301">
      <c r="E301" s="61"/>
      <c r="H301" s="110"/>
      <c r="I301" s="110"/>
      <c r="J301" s="87"/>
    </row>
    <row r="302">
      <c r="E302" s="61"/>
      <c r="H302" s="110"/>
      <c r="I302" s="110"/>
      <c r="J302" s="87"/>
    </row>
    <row r="303">
      <c r="E303" s="61"/>
      <c r="H303" s="110"/>
      <c r="I303" s="110"/>
      <c r="J303" s="87"/>
    </row>
    <row r="304">
      <c r="E304" s="61"/>
      <c r="H304" s="110"/>
      <c r="I304" s="110"/>
      <c r="J304" s="87"/>
    </row>
    <row r="305">
      <c r="E305" s="61"/>
      <c r="H305" s="110"/>
      <c r="I305" s="110"/>
      <c r="J305" s="87"/>
    </row>
    <row r="306">
      <c r="E306" s="61"/>
      <c r="H306" s="110"/>
      <c r="I306" s="110"/>
      <c r="J306" s="87"/>
    </row>
    <row r="307">
      <c r="E307" s="61"/>
      <c r="H307" s="110"/>
      <c r="I307" s="110"/>
      <c r="J307" s="87"/>
    </row>
    <row r="308">
      <c r="E308" s="61"/>
      <c r="H308" s="110"/>
      <c r="I308" s="110"/>
      <c r="J308" s="87"/>
    </row>
    <row r="309">
      <c r="E309" s="61"/>
      <c r="H309" s="110"/>
      <c r="I309" s="110"/>
      <c r="J309" s="87"/>
    </row>
    <row r="310">
      <c r="E310" s="61"/>
      <c r="H310" s="110"/>
      <c r="I310" s="110"/>
      <c r="J310" s="87"/>
    </row>
    <row r="311">
      <c r="E311" s="61"/>
      <c r="H311" s="110"/>
      <c r="I311" s="110"/>
      <c r="J311" s="87"/>
    </row>
    <row r="312">
      <c r="E312" s="61"/>
      <c r="H312" s="110"/>
      <c r="I312" s="110"/>
      <c r="J312" s="87"/>
    </row>
    <row r="313">
      <c r="E313" s="61"/>
      <c r="H313" s="110"/>
      <c r="I313" s="110"/>
      <c r="J313" s="87"/>
    </row>
    <row r="314">
      <c r="E314" s="61"/>
      <c r="H314" s="110"/>
      <c r="I314" s="110"/>
      <c r="J314" s="87"/>
    </row>
    <row r="315">
      <c r="E315" s="61"/>
      <c r="H315" s="110"/>
      <c r="I315" s="110"/>
      <c r="J315" s="87"/>
    </row>
    <row r="316">
      <c r="E316" s="61"/>
      <c r="H316" s="110"/>
      <c r="I316" s="110"/>
      <c r="J316" s="87"/>
    </row>
    <row r="317">
      <c r="E317" s="61"/>
      <c r="H317" s="110"/>
      <c r="I317" s="110"/>
      <c r="J317" s="87"/>
    </row>
    <row r="318">
      <c r="E318" s="61"/>
      <c r="H318" s="110"/>
      <c r="I318" s="110"/>
      <c r="J318" s="87"/>
    </row>
    <row r="319">
      <c r="E319" s="61"/>
      <c r="H319" s="110"/>
      <c r="I319" s="110"/>
      <c r="J319" s="87"/>
    </row>
    <row r="320">
      <c r="E320" s="61"/>
      <c r="H320" s="110"/>
      <c r="I320" s="110"/>
      <c r="J320" s="87"/>
    </row>
    <row r="321">
      <c r="E321" s="61"/>
      <c r="H321" s="110"/>
      <c r="I321" s="110"/>
      <c r="J321" s="87"/>
    </row>
    <row r="322">
      <c r="E322" s="61"/>
      <c r="H322" s="110"/>
      <c r="I322" s="110"/>
      <c r="J322" s="87"/>
    </row>
    <row r="323">
      <c r="E323" s="61"/>
      <c r="H323" s="110"/>
      <c r="I323" s="110"/>
      <c r="J323" s="87"/>
    </row>
    <row r="324">
      <c r="E324" s="61"/>
      <c r="H324" s="110"/>
      <c r="I324" s="110"/>
      <c r="J324" s="87"/>
    </row>
    <row r="325">
      <c r="E325" s="61"/>
      <c r="H325" s="110"/>
      <c r="I325" s="110"/>
      <c r="J325" s="87"/>
    </row>
    <row r="326">
      <c r="E326" s="61"/>
      <c r="H326" s="110"/>
      <c r="I326" s="110"/>
      <c r="J326" s="87"/>
    </row>
    <row r="327">
      <c r="E327" s="61"/>
      <c r="H327" s="110"/>
      <c r="I327" s="110"/>
      <c r="J327" s="87"/>
    </row>
    <row r="328">
      <c r="E328" s="61"/>
      <c r="H328" s="110"/>
      <c r="I328" s="110"/>
      <c r="J328" s="87"/>
    </row>
    <row r="329">
      <c r="E329" s="61"/>
      <c r="H329" s="110"/>
      <c r="I329" s="110"/>
      <c r="J329" s="87"/>
    </row>
    <row r="330">
      <c r="E330" s="61"/>
      <c r="H330" s="110"/>
      <c r="I330" s="110"/>
      <c r="J330" s="87"/>
    </row>
    <row r="331">
      <c r="E331" s="61"/>
      <c r="H331" s="110"/>
      <c r="I331" s="110"/>
      <c r="J331" s="87"/>
    </row>
    <row r="332">
      <c r="E332" s="61"/>
      <c r="H332" s="110"/>
      <c r="I332" s="110"/>
      <c r="J332" s="87"/>
    </row>
    <row r="333">
      <c r="E333" s="61"/>
      <c r="H333" s="110"/>
      <c r="I333" s="110"/>
      <c r="J333" s="87"/>
    </row>
    <row r="334">
      <c r="E334" s="61"/>
      <c r="H334" s="110"/>
      <c r="I334" s="110"/>
      <c r="J334" s="87"/>
    </row>
    <row r="335">
      <c r="E335" s="61"/>
      <c r="H335" s="110"/>
      <c r="I335" s="110"/>
      <c r="J335" s="87"/>
    </row>
    <row r="336">
      <c r="E336" s="61"/>
      <c r="H336" s="110"/>
      <c r="I336" s="110"/>
      <c r="J336" s="87"/>
    </row>
    <row r="337">
      <c r="E337" s="61"/>
      <c r="H337" s="110"/>
      <c r="I337" s="110"/>
      <c r="J337" s="87"/>
    </row>
    <row r="338">
      <c r="E338" s="61"/>
      <c r="H338" s="110"/>
      <c r="I338" s="110"/>
      <c r="J338" s="87"/>
    </row>
    <row r="339">
      <c r="E339" s="61"/>
      <c r="H339" s="110"/>
      <c r="I339" s="110"/>
      <c r="J339" s="87"/>
    </row>
    <row r="340">
      <c r="E340" s="61"/>
      <c r="H340" s="110"/>
      <c r="I340" s="110"/>
      <c r="J340" s="87"/>
    </row>
    <row r="341">
      <c r="E341" s="61"/>
      <c r="H341" s="110"/>
      <c r="I341" s="110"/>
      <c r="J341" s="87"/>
    </row>
    <row r="342">
      <c r="E342" s="61"/>
      <c r="H342" s="110"/>
      <c r="I342" s="110"/>
      <c r="J342" s="87"/>
    </row>
    <row r="343">
      <c r="E343" s="61"/>
      <c r="H343" s="110"/>
      <c r="I343" s="110"/>
      <c r="J343" s="87"/>
    </row>
    <row r="344">
      <c r="E344" s="61"/>
      <c r="H344" s="110"/>
      <c r="I344" s="110"/>
      <c r="J344" s="87"/>
    </row>
    <row r="345">
      <c r="E345" s="61"/>
      <c r="H345" s="110"/>
      <c r="I345" s="110"/>
      <c r="J345" s="87"/>
    </row>
    <row r="346">
      <c r="E346" s="61"/>
      <c r="H346" s="110"/>
      <c r="I346" s="110"/>
      <c r="J346" s="87"/>
    </row>
    <row r="347">
      <c r="E347" s="61"/>
      <c r="H347" s="110"/>
      <c r="I347" s="110"/>
      <c r="J347" s="87"/>
    </row>
    <row r="348">
      <c r="E348" s="61"/>
      <c r="H348" s="110"/>
      <c r="I348" s="110"/>
      <c r="J348" s="87"/>
    </row>
    <row r="349">
      <c r="E349" s="61"/>
      <c r="H349" s="110"/>
      <c r="I349" s="110"/>
      <c r="J349" s="87"/>
    </row>
    <row r="350">
      <c r="E350" s="61"/>
      <c r="H350" s="110"/>
      <c r="I350" s="110"/>
      <c r="J350" s="87"/>
    </row>
    <row r="351">
      <c r="E351" s="61"/>
      <c r="H351" s="110"/>
      <c r="I351" s="110"/>
      <c r="J351" s="87"/>
    </row>
    <row r="352">
      <c r="E352" s="61"/>
      <c r="H352" s="110"/>
      <c r="I352" s="110"/>
      <c r="J352" s="87"/>
    </row>
    <row r="353">
      <c r="E353" s="61"/>
      <c r="H353" s="110"/>
      <c r="I353" s="110"/>
      <c r="J353" s="87"/>
    </row>
    <row r="354">
      <c r="E354" s="61"/>
      <c r="H354" s="110"/>
      <c r="I354" s="110"/>
      <c r="J354" s="87"/>
    </row>
    <row r="355">
      <c r="E355" s="61"/>
      <c r="H355" s="110"/>
      <c r="I355" s="110"/>
      <c r="J355" s="87"/>
    </row>
    <row r="356">
      <c r="E356" s="61"/>
      <c r="H356" s="110"/>
      <c r="I356" s="110"/>
      <c r="J356" s="87"/>
    </row>
    <row r="357">
      <c r="E357" s="61"/>
      <c r="H357" s="110"/>
      <c r="I357" s="110"/>
      <c r="J357" s="87"/>
    </row>
    <row r="358">
      <c r="E358" s="61"/>
      <c r="H358" s="110"/>
      <c r="I358" s="110"/>
      <c r="J358" s="87"/>
    </row>
    <row r="359">
      <c r="E359" s="61"/>
      <c r="H359" s="110"/>
      <c r="I359" s="110"/>
      <c r="J359" s="87"/>
    </row>
    <row r="360">
      <c r="E360" s="61"/>
      <c r="H360" s="110"/>
      <c r="I360" s="110"/>
      <c r="J360" s="87"/>
    </row>
    <row r="361">
      <c r="E361" s="61"/>
      <c r="H361" s="110"/>
      <c r="I361" s="110"/>
      <c r="J361" s="87"/>
    </row>
    <row r="362">
      <c r="E362" s="61"/>
      <c r="H362" s="110"/>
      <c r="I362" s="110"/>
      <c r="J362" s="87"/>
    </row>
    <row r="363">
      <c r="E363" s="61"/>
      <c r="H363" s="110"/>
      <c r="I363" s="110"/>
      <c r="J363" s="87"/>
    </row>
    <row r="364">
      <c r="E364" s="61"/>
      <c r="H364" s="110"/>
      <c r="I364" s="110"/>
      <c r="J364" s="87"/>
    </row>
    <row r="365">
      <c r="E365" s="61"/>
      <c r="H365" s="110"/>
      <c r="I365" s="110"/>
      <c r="J365" s="87"/>
    </row>
    <row r="366">
      <c r="E366" s="61"/>
      <c r="H366" s="110"/>
      <c r="I366" s="110"/>
      <c r="J366" s="87"/>
    </row>
    <row r="367">
      <c r="E367" s="61"/>
      <c r="H367" s="110"/>
      <c r="I367" s="110"/>
      <c r="J367" s="87"/>
    </row>
    <row r="368">
      <c r="E368" s="61"/>
      <c r="H368" s="110"/>
      <c r="I368" s="110"/>
      <c r="J368" s="87"/>
    </row>
    <row r="369">
      <c r="E369" s="61"/>
      <c r="H369" s="110"/>
      <c r="I369" s="110"/>
      <c r="J369" s="87"/>
    </row>
    <row r="370">
      <c r="E370" s="61"/>
      <c r="H370" s="110"/>
      <c r="I370" s="110"/>
      <c r="J370" s="87"/>
    </row>
    <row r="371">
      <c r="E371" s="61"/>
      <c r="H371" s="110"/>
      <c r="I371" s="110"/>
      <c r="J371" s="87"/>
    </row>
    <row r="372">
      <c r="E372" s="61"/>
      <c r="H372" s="110"/>
      <c r="I372" s="110"/>
      <c r="J372" s="87"/>
    </row>
    <row r="373">
      <c r="E373" s="61"/>
      <c r="H373" s="110"/>
      <c r="I373" s="110"/>
      <c r="J373" s="87"/>
    </row>
    <row r="374">
      <c r="E374" s="61"/>
      <c r="H374" s="110"/>
      <c r="I374" s="110"/>
      <c r="J374" s="87"/>
    </row>
    <row r="375">
      <c r="E375" s="61"/>
      <c r="H375" s="110"/>
      <c r="I375" s="110"/>
      <c r="J375" s="87"/>
    </row>
    <row r="376">
      <c r="E376" s="61"/>
      <c r="H376" s="110"/>
      <c r="I376" s="110"/>
      <c r="J376" s="87"/>
    </row>
    <row r="377">
      <c r="E377" s="61"/>
      <c r="H377" s="110"/>
      <c r="I377" s="110"/>
      <c r="J377" s="87"/>
    </row>
    <row r="378">
      <c r="E378" s="61"/>
      <c r="H378" s="110"/>
      <c r="I378" s="110"/>
      <c r="J378" s="87"/>
    </row>
    <row r="379">
      <c r="E379" s="61"/>
      <c r="H379" s="110"/>
      <c r="I379" s="110"/>
      <c r="J379" s="87"/>
    </row>
    <row r="380">
      <c r="E380" s="61"/>
      <c r="H380" s="110"/>
      <c r="I380" s="110"/>
      <c r="J380" s="87"/>
    </row>
    <row r="381">
      <c r="E381" s="61"/>
      <c r="H381" s="110"/>
      <c r="I381" s="110"/>
      <c r="J381" s="87"/>
    </row>
    <row r="382">
      <c r="E382" s="61"/>
      <c r="H382" s="110"/>
      <c r="I382" s="110"/>
      <c r="J382" s="87"/>
    </row>
    <row r="383">
      <c r="E383" s="61"/>
      <c r="H383" s="110"/>
      <c r="I383" s="110"/>
      <c r="J383" s="87"/>
    </row>
    <row r="384">
      <c r="E384" s="61"/>
      <c r="H384" s="110"/>
      <c r="I384" s="110"/>
      <c r="J384" s="87"/>
    </row>
    <row r="385">
      <c r="E385" s="61"/>
      <c r="H385" s="110"/>
      <c r="I385" s="110"/>
      <c r="J385" s="87"/>
    </row>
    <row r="386">
      <c r="E386" s="61"/>
      <c r="H386" s="110"/>
      <c r="I386" s="110"/>
      <c r="J386" s="87"/>
    </row>
    <row r="387">
      <c r="E387" s="61"/>
      <c r="H387" s="110"/>
      <c r="I387" s="110"/>
      <c r="J387" s="87"/>
    </row>
    <row r="388">
      <c r="E388" s="61"/>
      <c r="H388" s="110"/>
      <c r="I388" s="110"/>
      <c r="J388" s="87"/>
    </row>
    <row r="389">
      <c r="E389" s="61"/>
      <c r="H389" s="110"/>
      <c r="I389" s="110"/>
      <c r="J389" s="87"/>
    </row>
    <row r="390">
      <c r="E390" s="61"/>
      <c r="H390" s="110"/>
      <c r="I390" s="110"/>
      <c r="J390" s="87"/>
    </row>
    <row r="391">
      <c r="E391" s="61"/>
      <c r="H391" s="110"/>
      <c r="I391" s="110"/>
      <c r="J391" s="87"/>
    </row>
    <row r="392">
      <c r="E392" s="61"/>
      <c r="H392" s="110"/>
      <c r="I392" s="110"/>
      <c r="J392" s="87"/>
    </row>
    <row r="393">
      <c r="E393" s="61"/>
      <c r="H393" s="110"/>
      <c r="I393" s="110"/>
      <c r="J393" s="87"/>
    </row>
    <row r="394">
      <c r="E394" s="61"/>
      <c r="H394" s="110"/>
      <c r="I394" s="110"/>
      <c r="J394" s="87"/>
    </row>
    <row r="395">
      <c r="E395" s="61"/>
      <c r="H395" s="110"/>
      <c r="I395" s="110"/>
      <c r="J395" s="87"/>
    </row>
    <row r="396">
      <c r="E396" s="61"/>
      <c r="H396" s="110"/>
      <c r="I396" s="110"/>
      <c r="J396" s="87"/>
    </row>
    <row r="397">
      <c r="E397" s="61"/>
      <c r="H397" s="110"/>
      <c r="I397" s="110"/>
      <c r="J397" s="87"/>
    </row>
    <row r="398">
      <c r="E398" s="61"/>
      <c r="H398" s="110"/>
      <c r="I398" s="110"/>
      <c r="J398" s="87"/>
    </row>
    <row r="399">
      <c r="E399" s="61"/>
      <c r="H399" s="110"/>
      <c r="I399" s="110"/>
      <c r="J399" s="87"/>
    </row>
    <row r="400">
      <c r="E400" s="61"/>
      <c r="H400" s="110"/>
      <c r="I400" s="110"/>
      <c r="J400" s="87"/>
    </row>
    <row r="401">
      <c r="E401" s="61"/>
      <c r="H401" s="110"/>
      <c r="I401" s="110"/>
      <c r="J401" s="87"/>
    </row>
    <row r="402">
      <c r="E402" s="61"/>
      <c r="H402" s="110"/>
      <c r="I402" s="110"/>
      <c r="J402" s="87"/>
    </row>
    <row r="403">
      <c r="E403" s="61"/>
      <c r="H403" s="110"/>
      <c r="I403" s="110"/>
      <c r="J403" s="87"/>
    </row>
    <row r="404">
      <c r="E404" s="61"/>
      <c r="H404" s="110"/>
      <c r="I404" s="110"/>
      <c r="J404" s="87"/>
    </row>
    <row r="405">
      <c r="E405" s="61"/>
      <c r="H405" s="110"/>
      <c r="I405" s="110"/>
      <c r="J405" s="87"/>
    </row>
    <row r="406">
      <c r="E406" s="61"/>
      <c r="H406" s="110"/>
      <c r="I406" s="110"/>
      <c r="J406" s="87"/>
    </row>
    <row r="407">
      <c r="E407" s="61"/>
      <c r="H407" s="110"/>
      <c r="I407" s="110"/>
      <c r="J407" s="87"/>
    </row>
    <row r="408">
      <c r="E408" s="61"/>
      <c r="H408" s="110"/>
      <c r="I408" s="110"/>
      <c r="J408" s="87"/>
    </row>
    <row r="409">
      <c r="E409" s="61"/>
      <c r="H409" s="110"/>
      <c r="I409" s="110"/>
      <c r="J409" s="87"/>
    </row>
    <row r="410">
      <c r="E410" s="61"/>
      <c r="H410" s="110"/>
      <c r="I410" s="110"/>
      <c r="J410" s="87"/>
    </row>
    <row r="411">
      <c r="E411" s="61"/>
      <c r="H411" s="110"/>
      <c r="I411" s="110"/>
      <c r="J411" s="87"/>
    </row>
    <row r="412">
      <c r="E412" s="61"/>
      <c r="H412" s="110"/>
      <c r="I412" s="110"/>
      <c r="J412" s="87"/>
    </row>
    <row r="413">
      <c r="E413" s="61"/>
      <c r="H413" s="110"/>
      <c r="I413" s="110"/>
      <c r="J413" s="87"/>
    </row>
    <row r="414">
      <c r="E414" s="61"/>
      <c r="H414" s="110"/>
      <c r="I414" s="110"/>
      <c r="J414" s="87"/>
    </row>
    <row r="415">
      <c r="E415" s="61"/>
      <c r="H415" s="110"/>
      <c r="I415" s="110"/>
      <c r="J415" s="87"/>
    </row>
    <row r="416">
      <c r="E416" s="61"/>
      <c r="H416" s="110"/>
      <c r="I416" s="110"/>
      <c r="J416" s="87"/>
    </row>
    <row r="417">
      <c r="E417" s="61"/>
      <c r="H417" s="110"/>
      <c r="I417" s="110"/>
      <c r="J417" s="87"/>
    </row>
    <row r="418">
      <c r="E418" s="61"/>
      <c r="H418" s="110"/>
      <c r="I418" s="110"/>
      <c r="J418" s="87"/>
    </row>
    <row r="419">
      <c r="E419" s="61"/>
      <c r="H419" s="110"/>
      <c r="I419" s="110"/>
      <c r="J419" s="87"/>
    </row>
    <row r="420">
      <c r="E420" s="61"/>
      <c r="H420" s="110"/>
      <c r="I420" s="110"/>
      <c r="J420" s="87"/>
    </row>
    <row r="421">
      <c r="E421" s="61"/>
      <c r="H421" s="110"/>
      <c r="I421" s="110"/>
      <c r="J421" s="87"/>
    </row>
    <row r="422">
      <c r="E422" s="61"/>
      <c r="H422" s="110"/>
      <c r="I422" s="110"/>
      <c r="J422" s="87"/>
    </row>
    <row r="423">
      <c r="E423" s="61"/>
      <c r="H423" s="110"/>
      <c r="I423" s="110"/>
      <c r="J423" s="87"/>
    </row>
    <row r="424">
      <c r="E424" s="61"/>
      <c r="H424" s="110"/>
      <c r="I424" s="110"/>
      <c r="J424" s="87"/>
    </row>
    <row r="425">
      <c r="E425" s="61"/>
      <c r="H425" s="110"/>
      <c r="I425" s="110"/>
      <c r="J425" s="87"/>
    </row>
    <row r="426">
      <c r="E426" s="61"/>
      <c r="H426" s="110"/>
      <c r="I426" s="110"/>
      <c r="J426" s="87"/>
    </row>
    <row r="427">
      <c r="E427" s="61"/>
      <c r="H427" s="110"/>
      <c r="I427" s="110"/>
      <c r="J427" s="87"/>
    </row>
    <row r="428">
      <c r="E428" s="61"/>
      <c r="H428" s="110"/>
      <c r="I428" s="110"/>
      <c r="J428" s="87"/>
    </row>
    <row r="429">
      <c r="E429" s="61"/>
      <c r="H429" s="110"/>
      <c r="I429" s="110"/>
      <c r="J429" s="87"/>
    </row>
    <row r="430">
      <c r="E430" s="61"/>
      <c r="H430" s="110"/>
      <c r="I430" s="110"/>
      <c r="J430" s="87"/>
    </row>
    <row r="431">
      <c r="E431" s="61"/>
      <c r="H431" s="110"/>
      <c r="I431" s="110"/>
      <c r="J431" s="87"/>
    </row>
    <row r="432">
      <c r="E432" s="61"/>
      <c r="H432" s="110"/>
      <c r="I432" s="110"/>
      <c r="J432" s="87"/>
    </row>
    <row r="433">
      <c r="E433" s="61"/>
      <c r="H433" s="110"/>
      <c r="I433" s="110"/>
      <c r="J433" s="87"/>
    </row>
    <row r="434">
      <c r="E434" s="61"/>
      <c r="H434" s="110"/>
      <c r="I434" s="110"/>
      <c r="J434" s="87"/>
    </row>
    <row r="435">
      <c r="E435" s="61"/>
      <c r="H435" s="110"/>
      <c r="I435" s="110"/>
      <c r="J435" s="87"/>
    </row>
    <row r="436">
      <c r="E436" s="61"/>
      <c r="H436" s="110"/>
      <c r="I436" s="110"/>
      <c r="J436" s="87"/>
    </row>
    <row r="437">
      <c r="E437" s="61"/>
      <c r="H437" s="110"/>
      <c r="I437" s="110"/>
      <c r="J437" s="87"/>
    </row>
    <row r="438">
      <c r="E438" s="61"/>
      <c r="H438" s="110"/>
      <c r="I438" s="110"/>
      <c r="J438" s="87"/>
    </row>
    <row r="439">
      <c r="E439" s="61"/>
      <c r="H439" s="110"/>
      <c r="I439" s="110"/>
      <c r="J439" s="87"/>
    </row>
    <row r="440">
      <c r="E440" s="61"/>
      <c r="H440" s="110"/>
      <c r="I440" s="110"/>
      <c r="J440" s="87"/>
    </row>
    <row r="441">
      <c r="E441" s="61"/>
      <c r="H441" s="110"/>
      <c r="I441" s="110"/>
      <c r="J441" s="87"/>
    </row>
    <row r="442">
      <c r="E442" s="61"/>
      <c r="H442" s="110"/>
      <c r="I442" s="110"/>
      <c r="J442" s="87"/>
    </row>
    <row r="443">
      <c r="E443" s="61"/>
      <c r="H443" s="110"/>
      <c r="I443" s="110"/>
      <c r="J443" s="87"/>
    </row>
    <row r="444">
      <c r="E444" s="61"/>
      <c r="H444" s="110"/>
      <c r="I444" s="110"/>
      <c r="J444" s="87"/>
    </row>
    <row r="445">
      <c r="E445" s="61"/>
      <c r="H445" s="110"/>
      <c r="I445" s="110"/>
      <c r="J445" s="87"/>
    </row>
    <row r="446">
      <c r="E446" s="61"/>
      <c r="H446" s="110"/>
      <c r="I446" s="110"/>
      <c r="J446" s="87"/>
    </row>
    <row r="447">
      <c r="E447" s="61"/>
      <c r="H447" s="110"/>
      <c r="I447" s="110"/>
      <c r="J447" s="87"/>
    </row>
    <row r="448">
      <c r="E448" s="61"/>
      <c r="H448" s="110"/>
      <c r="I448" s="110"/>
      <c r="J448" s="87"/>
    </row>
    <row r="449">
      <c r="E449" s="61"/>
      <c r="H449" s="110"/>
      <c r="I449" s="110"/>
      <c r="J449" s="87"/>
    </row>
    <row r="450">
      <c r="E450" s="61"/>
      <c r="H450" s="110"/>
      <c r="I450" s="110"/>
      <c r="J450" s="87"/>
    </row>
    <row r="451">
      <c r="E451" s="61"/>
      <c r="H451" s="110"/>
      <c r="I451" s="110"/>
      <c r="J451" s="87"/>
    </row>
    <row r="452">
      <c r="E452" s="61"/>
      <c r="H452" s="110"/>
      <c r="I452" s="110"/>
      <c r="J452" s="87"/>
    </row>
    <row r="453">
      <c r="E453" s="61"/>
      <c r="H453" s="110"/>
      <c r="I453" s="110"/>
      <c r="J453" s="87"/>
    </row>
    <row r="454">
      <c r="E454" s="61"/>
      <c r="H454" s="110"/>
      <c r="I454" s="110"/>
      <c r="J454" s="87"/>
    </row>
    <row r="455">
      <c r="E455" s="61"/>
      <c r="H455" s="110"/>
      <c r="I455" s="110"/>
      <c r="J455" s="87"/>
    </row>
    <row r="456">
      <c r="E456" s="61"/>
      <c r="H456" s="110"/>
      <c r="I456" s="110"/>
      <c r="J456" s="87"/>
    </row>
    <row r="457">
      <c r="E457" s="61"/>
      <c r="H457" s="110"/>
      <c r="I457" s="110"/>
      <c r="J457" s="87"/>
    </row>
    <row r="458">
      <c r="E458" s="61"/>
      <c r="H458" s="110"/>
      <c r="I458" s="110"/>
      <c r="J458" s="87"/>
    </row>
    <row r="459">
      <c r="E459" s="61"/>
      <c r="H459" s="110"/>
      <c r="I459" s="110"/>
      <c r="J459" s="87"/>
    </row>
    <row r="460">
      <c r="E460" s="61"/>
      <c r="H460" s="110"/>
      <c r="I460" s="110"/>
      <c r="J460" s="87"/>
    </row>
    <row r="461">
      <c r="E461" s="61"/>
      <c r="H461" s="110"/>
      <c r="I461" s="110"/>
      <c r="J461" s="87"/>
    </row>
    <row r="462">
      <c r="E462" s="61"/>
      <c r="H462" s="110"/>
      <c r="I462" s="110"/>
      <c r="J462" s="87"/>
    </row>
    <row r="463">
      <c r="E463" s="61"/>
      <c r="H463" s="110"/>
      <c r="I463" s="110"/>
      <c r="J463" s="87"/>
    </row>
    <row r="464">
      <c r="E464" s="61"/>
      <c r="H464" s="110"/>
      <c r="I464" s="110"/>
      <c r="J464" s="87"/>
    </row>
    <row r="465">
      <c r="E465" s="61"/>
      <c r="H465" s="110"/>
      <c r="I465" s="110"/>
      <c r="J465" s="87"/>
    </row>
    <row r="466">
      <c r="E466" s="61"/>
      <c r="H466" s="110"/>
      <c r="I466" s="110"/>
      <c r="J466" s="87"/>
    </row>
    <row r="467">
      <c r="E467" s="61"/>
      <c r="H467" s="110"/>
      <c r="I467" s="110"/>
      <c r="J467" s="87"/>
    </row>
    <row r="468">
      <c r="E468" s="61"/>
      <c r="H468" s="110"/>
      <c r="I468" s="110"/>
      <c r="J468" s="87"/>
    </row>
    <row r="469">
      <c r="E469" s="61"/>
      <c r="H469" s="110"/>
      <c r="I469" s="110"/>
      <c r="J469" s="87"/>
    </row>
    <row r="470">
      <c r="E470" s="61"/>
      <c r="H470" s="110"/>
      <c r="I470" s="110"/>
      <c r="J470" s="87"/>
    </row>
    <row r="471">
      <c r="E471" s="61"/>
      <c r="H471" s="110"/>
      <c r="I471" s="110"/>
      <c r="J471" s="87"/>
    </row>
    <row r="472">
      <c r="E472" s="61"/>
      <c r="H472" s="110"/>
      <c r="I472" s="110"/>
      <c r="J472" s="87"/>
    </row>
    <row r="473">
      <c r="E473" s="61"/>
      <c r="H473" s="110"/>
      <c r="I473" s="110"/>
      <c r="J473" s="87"/>
    </row>
    <row r="474">
      <c r="E474" s="61"/>
      <c r="H474" s="110"/>
      <c r="I474" s="110"/>
      <c r="J474" s="87"/>
    </row>
    <row r="475">
      <c r="E475" s="61"/>
      <c r="H475" s="110"/>
      <c r="I475" s="110"/>
      <c r="J475" s="87"/>
    </row>
    <row r="476">
      <c r="E476" s="61"/>
      <c r="H476" s="110"/>
      <c r="I476" s="110"/>
      <c r="J476" s="87"/>
    </row>
    <row r="477">
      <c r="E477" s="61"/>
      <c r="H477" s="110"/>
      <c r="I477" s="110"/>
      <c r="J477" s="87"/>
    </row>
    <row r="478">
      <c r="E478" s="61"/>
      <c r="H478" s="110"/>
      <c r="I478" s="110"/>
      <c r="J478" s="87"/>
    </row>
    <row r="479">
      <c r="E479" s="61"/>
      <c r="H479" s="110"/>
      <c r="I479" s="110"/>
      <c r="J479" s="87"/>
    </row>
    <row r="480">
      <c r="E480" s="61"/>
      <c r="H480" s="110"/>
      <c r="I480" s="110"/>
      <c r="J480" s="87"/>
    </row>
    <row r="481">
      <c r="E481" s="61"/>
      <c r="H481" s="110"/>
      <c r="I481" s="110"/>
      <c r="J481" s="87"/>
    </row>
    <row r="482">
      <c r="E482" s="61"/>
      <c r="H482" s="110"/>
      <c r="I482" s="110"/>
      <c r="J482" s="87"/>
    </row>
    <row r="483">
      <c r="E483" s="61"/>
      <c r="H483" s="110"/>
      <c r="I483" s="110"/>
      <c r="J483" s="87"/>
    </row>
    <row r="484">
      <c r="E484" s="61"/>
      <c r="H484" s="110"/>
      <c r="I484" s="110"/>
      <c r="J484" s="87"/>
    </row>
    <row r="485">
      <c r="E485" s="61"/>
      <c r="H485" s="110"/>
      <c r="I485" s="110"/>
      <c r="J485" s="87"/>
    </row>
    <row r="486">
      <c r="E486" s="61"/>
      <c r="H486" s="110"/>
      <c r="I486" s="110"/>
      <c r="J486" s="87"/>
    </row>
    <row r="487">
      <c r="E487" s="61"/>
      <c r="H487" s="110"/>
      <c r="I487" s="110"/>
      <c r="J487" s="87"/>
    </row>
    <row r="488">
      <c r="E488" s="61"/>
      <c r="H488" s="110"/>
      <c r="I488" s="110"/>
      <c r="J488" s="87"/>
    </row>
    <row r="489">
      <c r="E489" s="61"/>
      <c r="H489" s="110"/>
      <c r="I489" s="110"/>
      <c r="J489" s="87"/>
    </row>
    <row r="490">
      <c r="E490" s="61"/>
      <c r="H490" s="110"/>
      <c r="I490" s="110"/>
      <c r="J490" s="87"/>
    </row>
    <row r="491">
      <c r="E491" s="61"/>
      <c r="H491" s="110"/>
      <c r="I491" s="110"/>
      <c r="J491" s="87"/>
    </row>
    <row r="492">
      <c r="E492" s="61"/>
      <c r="H492" s="110"/>
      <c r="I492" s="110"/>
      <c r="J492" s="87"/>
    </row>
    <row r="493">
      <c r="E493" s="61"/>
      <c r="H493" s="110"/>
      <c r="I493" s="110"/>
      <c r="J493" s="87"/>
    </row>
    <row r="494">
      <c r="E494" s="61"/>
      <c r="H494" s="110"/>
      <c r="I494" s="110"/>
      <c r="J494" s="87"/>
    </row>
    <row r="495">
      <c r="E495" s="61"/>
      <c r="H495" s="110"/>
      <c r="I495" s="110"/>
      <c r="J495" s="87"/>
    </row>
    <row r="496">
      <c r="E496" s="61"/>
      <c r="H496" s="110"/>
      <c r="I496" s="110"/>
      <c r="J496" s="87"/>
    </row>
    <row r="497">
      <c r="E497" s="61"/>
      <c r="H497" s="110"/>
      <c r="I497" s="110"/>
      <c r="J497" s="87"/>
    </row>
    <row r="498">
      <c r="E498" s="61"/>
      <c r="H498" s="110"/>
      <c r="I498" s="110"/>
      <c r="J498" s="87"/>
    </row>
    <row r="499">
      <c r="E499" s="61"/>
      <c r="H499" s="110"/>
      <c r="I499" s="110"/>
      <c r="J499" s="87"/>
    </row>
    <row r="500">
      <c r="E500" s="61"/>
      <c r="H500" s="110"/>
      <c r="I500" s="110"/>
      <c r="J500" s="87"/>
    </row>
    <row r="501">
      <c r="E501" s="61"/>
      <c r="H501" s="110"/>
      <c r="I501" s="110"/>
      <c r="J501" s="87"/>
    </row>
    <row r="502">
      <c r="E502" s="61"/>
      <c r="H502" s="110"/>
      <c r="I502" s="110"/>
      <c r="J502" s="87"/>
    </row>
    <row r="503">
      <c r="E503" s="61"/>
      <c r="H503" s="110"/>
      <c r="I503" s="110"/>
      <c r="J503" s="87"/>
    </row>
    <row r="504">
      <c r="E504" s="61"/>
      <c r="H504" s="110"/>
      <c r="I504" s="110"/>
      <c r="J504" s="87"/>
    </row>
    <row r="505">
      <c r="E505" s="61"/>
      <c r="H505" s="110"/>
      <c r="I505" s="110"/>
      <c r="J505" s="87"/>
    </row>
    <row r="506">
      <c r="E506" s="61"/>
      <c r="H506" s="110"/>
      <c r="I506" s="110"/>
      <c r="J506" s="87"/>
    </row>
    <row r="507">
      <c r="E507" s="61"/>
      <c r="H507" s="110"/>
      <c r="I507" s="110"/>
      <c r="J507" s="87"/>
    </row>
    <row r="508">
      <c r="E508" s="61"/>
      <c r="H508" s="110"/>
      <c r="I508" s="110"/>
      <c r="J508" s="87"/>
    </row>
    <row r="509">
      <c r="E509" s="61"/>
      <c r="H509" s="110"/>
      <c r="I509" s="110"/>
      <c r="J509" s="87"/>
    </row>
    <row r="510">
      <c r="E510" s="61"/>
      <c r="H510" s="110"/>
      <c r="I510" s="110"/>
      <c r="J510" s="87"/>
    </row>
    <row r="511">
      <c r="E511" s="61"/>
      <c r="H511" s="110"/>
      <c r="I511" s="110"/>
      <c r="J511" s="87"/>
    </row>
    <row r="512">
      <c r="E512" s="61"/>
      <c r="H512" s="110"/>
      <c r="I512" s="110"/>
      <c r="J512" s="87"/>
    </row>
    <row r="513">
      <c r="E513" s="61"/>
      <c r="H513" s="110"/>
      <c r="I513" s="110"/>
      <c r="J513" s="87"/>
    </row>
    <row r="514">
      <c r="E514" s="61"/>
      <c r="H514" s="110"/>
      <c r="I514" s="110"/>
      <c r="J514" s="87"/>
    </row>
    <row r="515">
      <c r="E515" s="61"/>
      <c r="H515" s="110"/>
      <c r="I515" s="110"/>
      <c r="J515" s="87"/>
    </row>
    <row r="516">
      <c r="E516" s="61"/>
      <c r="H516" s="110"/>
      <c r="I516" s="110"/>
      <c r="J516" s="87"/>
    </row>
    <row r="517">
      <c r="E517" s="61"/>
      <c r="H517" s="110"/>
      <c r="I517" s="110"/>
      <c r="J517" s="87"/>
    </row>
    <row r="518">
      <c r="E518" s="61"/>
      <c r="H518" s="110"/>
      <c r="I518" s="110"/>
      <c r="J518" s="87"/>
    </row>
    <row r="519">
      <c r="E519" s="61"/>
      <c r="H519" s="110"/>
      <c r="I519" s="110"/>
      <c r="J519" s="87"/>
    </row>
    <row r="520">
      <c r="E520" s="61"/>
      <c r="H520" s="110"/>
      <c r="I520" s="110"/>
      <c r="J520" s="87"/>
    </row>
    <row r="521">
      <c r="E521" s="61"/>
      <c r="H521" s="110"/>
      <c r="I521" s="110"/>
      <c r="J521" s="87"/>
    </row>
    <row r="522">
      <c r="E522" s="61"/>
      <c r="H522" s="110"/>
      <c r="I522" s="110"/>
      <c r="J522" s="87"/>
    </row>
    <row r="523">
      <c r="E523" s="61"/>
      <c r="H523" s="110"/>
      <c r="I523" s="110"/>
      <c r="J523" s="87"/>
    </row>
    <row r="524">
      <c r="E524" s="61"/>
      <c r="H524" s="110"/>
      <c r="I524" s="110"/>
      <c r="J524" s="87"/>
    </row>
    <row r="525">
      <c r="E525" s="61"/>
      <c r="H525" s="110"/>
      <c r="I525" s="110"/>
      <c r="J525" s="87"/>
    </row>
    <row r="526">
      <c r="E526" s="61"/>
      <c r="H526" s="110"/>
      <c r="I526" s="110"/>
      <c r="J526" s="87"/>
    </row>
    <row r="527">
      <c r="E527" s="61"/>
      <c r="H527" s="110"/>
      <c r="I527" s="110"/>
      <c r="J527" s="87"/>
    </row>
    <row r="528">
      <c r="E528" s="61"/>
      <c r="H528" s="110"/>
      <c r="I528" s="110"/>
      <c r="J528" s="87"/>
    </row>
    <row r="529">
      <c r="E529" s="61"/>
      <c r="H529" s="110"/>
      <c r="I529" s="110"/>
      <c r="J529" s="87"/>
    </row>
    <row r="530">
      <c r="E530" s="61"/>
      <c r="H530" s="110"/>
      <c r="I530" s="110"/>
      <c r="J530" s="87"/>
    </row>
    <row r="531">
      <c r="E531" s="61"/>
      <c r="H531" s="110"/>
      <c r="I531" s="110"/>
      <c r="J531" s="87"/>
    </row>
    <row r="532">
      <c r="E532" s="61"/>
      <c r="H532" s="110"/>
      <c r="I532" s="110"/>
      <c r="J532" s="87"/>
    </row>
    <row r="533">
      <c r="E533" s="61"/>
      <c r="H533" s="110"/>
      <c r="I533" s="110"/>
      <c r="J533" s="87"/>
    </row>
    <row r="534">
      <c r="E534" s="61"/>
      <c r="H534" s="110"/>
      <c r="I534" s="110"/>
      <c r="J534" s="87"/>
    </row>
    <row r="535">
      <c r="E535" s="61"/>
      <c r="H535" s="110"/>
      <c r="I535" s="110"/>
      <c r="J535" s="87"/>
    </row>
    <row r="536">
      <c r="E536" s="61"/>
      <c r="H536" s="110"/>
      <c r="I536" s="110"/>
      <c r="J536" s="87"/>
    </row>
    <row r="537">
      <c r="E537" s="61"/>
      <c r="H537" s="110"/>
      <c r="I537" s="110"/>
      <c r="J537" s="87"/>
    </row>
    <row r="538">
      <c r="E538" s="61"/>
      <c r="H538" s="110"/>
      <c r="I538" s="110"/>
      <c r="J538" s="87"/>
    </row>
    <row r="539">
      <c r="E539" s="61"/>
      <c r="H539" s="110"/>
      <c r="I539" s="110"/>
      <c r="J539" s="87"/>
    </row>
    <row r="540">
      <c r="E540" s="61"/>
      <c r="H540" s="110"/>
      <c r="I540" s="110"/>
      <c r="J540" s="87"/>
    </row>
    <row r="541">
      <c r="E541" s="61"/>
      <c r="H541" s="110"/>
      <c r="I541" s="110"/>
      <c r="J541" s="87"/>
    </row>
    <row r="542">
      <c r="E542" s="61"/>
      <c r="H542" s="110"/>
      <c r="I542" s="110"/>
      <c r="J542" s="87"/>
    </row>
    <row r="543">
      <c r="E543" s="61"/>
      <c r="H543" s="110"/>
      <c r="I543" s="110"/>
      <c r="J543" s="87"/>
    </row>
    <row r="544">
      <c r="E544" s="61"/>
      <c r="H544" s="110"/>
      <c r="I544" s="110"/>
      <c r="J544" s="87"/>
    </row>
    <row r="545">
      <c r="E545" s="61"/>
      <c r="H545" s="110"/>
      <c r="I545" s="110"/>
      <c r="J545" s="87"/>
    </row>
    <row r="546">
      <c r="E546" s="61"/>
      <c r="H546" s="110"/>
      <c r="I546" s="110"/>
      <c r="J546" s="87"/>
    </row>
    <row r="547">
      <c r="E547" s="61"/>
      <c r="H547" s="110"/>
      <c r="I547" s="110"/>
      <c r="J547" s="87"/>
    </row>
    <row r="548">
      <c r="E548" s="61"/>
      <c r="H548" s="110"/>
      <c r="I548" s="110"/>
      <c r="J548" s="87"/>
    </row>
    <row r="549">
      <c r="E549" s="61"/>
      <c r="H549" s="110"/>
      <c r="I549" s="110"/>
      <c r="J549" s="87"/>
    </row>
    <row r="550">
      <c r="E550" s="61"/>
      <c r="H550" s="110"/>
      <c r="I550" s="110"/>
      <c r="J550" s="87"/>
    </row>
    <row r="551">
      <c r="E551" s="61"/>
      <c r="H551" s="110"/>
      <c r="I551" s="110"/>
      <c r="J551" s="87"/>
    </row>
    <row r="552">
      <c r="E552" s="61"/>
      <c r="H552" s="110"/>
      <c r="I552" s="110"/>
      <c r="J552" s="87"/>
    </row>
    <row r="553">
      <c r="E553" s="61"/>
      <c r="H553" s="110"/>
      <c r="I553" s="110"/>
      <c r="J553" s="87"/>
    </row>
    <row r="554">
      <c r="E554" s="61"/>
      <c r="H554" s="110"/>
      <c r="I554" s="110"/>
      <c r="J554" s="87"/>
    </row>
    <row r="555">
      <c r="E555" s="61"/>
      <c r="H555" s="110"/>
      <c r="I555" s="110"/>
      <c r="J555" s="87"/>
    </row>
    <row r="556">
      <c r="E556" s="61"/>
      <c r="H556" s="110"/>
      <c r="I556" s="110"/>
      <c r="J556" s="87"/>
    </row>
    <row r="557">
      <c r="E557" s="61"/>
      <c r="H557" s="110"/>
      <c r="I557" s="110"/>
      <c r="J557" s="87"/>
    </row>
    <row r="558">
      <c r="E558" s="61"/>
      <c r="H558" s="110"/>
      <c r="I558" s="110"/>
      <c r="J558" s="87"/>
    </row>
    <row r="559">
      <c r="E559" s="61"/>
      <c r="H559" s="110"/>
      <c r="I559" s="110"/>
      <c r="J559" s="87"/>
    </row>
    <row r="560">
      <c r="E560" s="61"/>
      <c r="H560" s="110"/>
      <c r="I560" s="110"/>
      <c r="J560" s="87"/>
    </row>
    <row r="561">
      <c r="E561" s="61"/>
      <c r="H561" s="110"/>
      <c r="I561" s="110"/>
      <c r="J561" s="87"/>
    </row>
    <row r="562">
      <c r="E562" s="61"/>
      <c r="H562" s="110"/>
      <c r="I562" s="110"/>
      <c r="J562" s="87"/>
    </row>
    <row r="563">
      <c r="E563" s="61"/>
      <c r="H563" s="110"/>
      <c r="I563" s="110"/>
      <c r="J563" s="87"/>
    </row>
    <row r="564">
      <c r="E564" s="61"/>
      <c r="H564" s="110"/>
      <c r="I564" s="110"/>
      <c r="J564" s="87"/>
    </row>
    <row r="565">
      <c r="E565" s="61"/>
      <c r="H565" s="110"/>
      <c r="I565" s="110"/>
      <c r="J565" s="87"/>
    </row>
    <row r="566">
      <c r="E566" s="61"/>
      <c r="H566" s="110"/>
      <c r="I566" s="110"/>
      <c r="J566" s="87"/>
    </row>
    <row r="567">
      <c r="E567" s="61"/>
      <c r="H567" s="110"/>
      <c r="I567" s="110"/>
      <c r="J567" s="87"/>
    </row>
    <row r="568">
      <c r="E568" s="61"/>
      <c r="H568" s="110"/>
      <c r="I568" s="110"/>
      <c r="J568" s="87"/>
    </row>
    <row r="569">
      <c r="E569" s="61"/>
      <c r="H569" s="110"/>
      <c r="I569" s="110"/>
      <c r="J569" s="87"/>
    </row>
    <row r="570">
      <c r="E570" s="61"/>
      <c r="H570" s="110"/>
      <c r="I570" s="110"/>
      <c r="J570" s="87"/>
    </row>
    <row r="571">
      <c r="E571" s="61"/>
      <c r="H571" s="110"/>
      <c r="I571" s="110"/>
      <c r="J571" s="87"/>
    </row>
    <row r="572">
      <c r="E572" s="61"/>
      <c r="H572" s="110"/>
      <c r="I572" s="110"/>
      <c r="J572" s="87"/>
    </row>
    <row r="573">
      <c r="E573" s="61"/>
      <c r="H573" s="110"/>
      <c r="I573" s="110"/>
      <c r="J573" s="87"/>
    </row>
    <row r="574">
      <c r="E574" s="61"/>
      <c r="H574" s="110"/>
      <c r="I574" s="110"/>
      <c r="J574" s="87"/>
    </row>
    <row r="575">
      <c r="E575" s="61"/>
      <c r="H575" s="110"/>
      <c r="I575" s="110"/>
      <c r="J575" s="87"/>
    </row>
    <row r="576">
      <c r="E576" s="61"/>
      <c r="H576" s="110"/>
      <c r="I576" s="110"/>
      <c r="J576" s="87"/>
    </row>
    <row r="577">
      <c r="E577" s="61"/>
      <c r="H577" s="110"/>
      <c r="I577" s="110"/>
      <c r="J577" s="87"/>
    </row>
    <row r="578">
      <c r="E578" s="61"/>
      <c r="H578" s="110"/>
      <c r="I578" s="110"/>
      <c r="J578" s="87"/>
    </row>
    <row r="579">
      <c r="E579" s="61"/>
      <c r="H579" s="110"/>
      <c r="I579" s="110"/>
      <c r="J579" s="87"/>
    </row>
    <row r="580">
      <c r="E580" s="61"/>
      <c r="H580" s="110"/>
      <c r="I580" s="110"/>
      <c r="J580" s="87"/>
    </row>
    <row r="581">
      <c r="E581" s="61"/>
      <c r="H581" s="110"/>
      <c r="I581" s="110"/>
      <c r="J581" s="87"/>
    </row>
    <row r="582">
      <c r="E582" s="61"/>
      <c r="H582" s="110"/>
      <c r="I582" s="110"/>
      <c r="J582" s="87"/>
    </row>
    <row r="583">
      <c r="E583" s="61"/>
      <c r="H583" s="110"/>
      <c r="I583" s="110"/>
      <c r="J583" s="87"/>
    </row>
    <row r="584">
      <c r="E584" s="61"/>
      <c r="H584" s="110"/>
      <c r="I584" s="110"/>
      <c r="J584" s="87"/>
    </row>
    <row r="585">
      <c r="E585" s="61"/>
      <c r="H585" s="110"/>
      <c r="I585" s="110"/>
      <c r="J585" s="87"/>
    </row>
    <row r="586">
      <c r="E586" s="61"/>
      <c r="H586" s="110"/>
      <c r="I586" s="110"/>
      <c r="J586" s="87"/>
    </row>
    <row r="587">
      <c r="E587" s="61"/>
      <c r="H587" s="110"/>
      <c r="I587" s="110"/>
      <c r="J587" s="87"/>
    </row>
    <row r="588">
      <c r="E588" s="61"/>
      <c r="H588" s="110"/>
      <c r="I588" s="110"/>
      <c r="J588" s="87"/>
    </row>
    <row r="589">
      <c r="E589" s="61"/>
      <c r="H589" s="110"/>
      <c r="I589" s="110"/>
      <c r="J589" s="87"/>
    </row>
    <row r="590">
      <c r="E590" s="61"/>
      <c r="H590" s="110"/>
      <c r="I590" s="110"/>
      <c r="J590" s="87"/>
    </row>
    <row r="591">
      <c r="E591" s="61"/>
      <c r="H591" s="110"/>
      <c r="I591" s="110"/>
      <c r="J591" s="87"/>
    </row>
    <row r="592">
      <c r="E592" s="61"/>
      <c r="H592" s="110"/>
      <c r="I592" s="110"/>
      <c r="J592" s="87"/>
    </row>
    <row r="593">
      <c r="E593" s="61"/>
      <c r="H593" s="110"/>
      <c r="I593" s="110"/>
      <c r="J593" s="87"/>
    </row>
    <row r="594">
      <c r="E594" s="61"/>
      <c r="H594" s="110"/>
      <c r="I594" s="110"/>
      <c r="J594" s="87"/>
    </row>
    <row r="595">
      <c r="E595" s="61"/>
      <c r="H595" s="110"/>
      <c r="I595" s="110"/>
      <c r="J595" s="87"/>
    </row>
    <row r="596">
      <c r="E596" s="61"/>
      <c r="H596" s="110"/>
      <c r="I596" s="110"/>
      <c r="J596" s="87"/>
    </row>
    <row r="597">
      <c r="E597" s="61"/>
      <c r="H597" s="110"/>
      <c r="I597" s="110"/>
      <c r="J597" s="87"/>
    </row>
    <row r="598">
      <c r="E598" s="61"/>
      <c r="H598" s="110"/>
      <c r="I598" s="110"/>
      <c r="J598" s="87"/>
    </row>
    <row r="599">
      <c r="E599" s="61"/>
      <c r="H599" s="110"/>
      <c r="I599" s="110"/>
      <c r="J599" s="87"/>
    </row>
    <row r="600">
      <c r="E600" s="61"/>
      <c r="H600" s="110"/>
      <c r="I600" s="110"/>
      <c r="J600" s="87"/>
    </row>
    <row r="601">
      <c r="E601" s="61"/>
      <c r="H601" s="110"/>
      <c r="I601" s="110"/>
      <c r="J601" s="87"/>
    </row>
    <row r="602">
      <c r="E602" s="61"/>
      <c r="H602" s="110"/>
      <c r="I602" s="110"/>
      <c r="J602" s="87"/>
    </row>
    <row r="603">
      <c r="E603" s="61"/>
      <c r="H603" s="110"/>
      <c r="I603" s="110"/>
      <c r="J603" s="87"/>
    </row>
    <row r="604">
      <c r="E604" s="61"/>
      <c r="H604" s="110"/>
      <c r="I604" s="110"/>
      <c r="J604" s="87"/>
    </row>
    <row r="605">
      <c r="E605" s="61"/>
      <c r="H605" s="110"/>
      <c r="I605" s="110"/>
      <c r="J605" s="87"/>
    </row>
    <row r="606">
      <c r="E606" s="61"/>
      <c r="H606" s="110"/>
      <c r="I606" s="110"/>
      <c r="J606" s="87"/>
    </row>
    <row r="607">
      <c r="E607" s="61"/>
      <c r="H607" s="110"/>
      <c r="I607" s="110"/>
      <c r="J607" s="87"/>
    </row>
    <row r="608">
      <c r="E608" s="61"/>
      <c r="H608" s="110"/>
      <c r="I608" s="110"/>
      <c r="J608" s="87"/>
    </row>
    <row r="609">
      <c r="E609" s="61"/>
      <c r="H609" s="110"/>
      <c r="I609" s="110"/>
      <c r="J609" s="87"/>
    </row>
    <row r="610">
      <c r="E610" s="61"/>
      <c r="H610" s="110"/>
      <c r="I610" s="110"/>
      <c r="J610" s="87"/>
    </row>
    <row r="611">
      <c r="E611" s="61"/>
      <c r="H611" s="110"/>
      <c r="I611" s="110"/>
      <c r="J611" s="87"/>
    </row>
    <row r="612">
      <c r="E612" s="61"/>
      <c r="H612" s="110"/>
      <c r="I612" s="110"/>
      <c r="J612" s="87"/>
    </row>
    <row r="613">
      <c r="E613" s="61"/>
      <c r="H613" s="110"/>
      <c r="I613" s="110"/>
      <c r="J613" s="87"/>
    </row>
    <row r="614">
      <c r="E614" s="61"/>
      <c r="H614" s="110"/>
      <c r="I614" s="110"/>
      <c r="J614" s="87"/>
    </row>
    <row r="615">
      <c r="E615" s="61"/>
      <c r="H615" s="110"/>
      <c r="I615" s="110"/>
      <c r="J615" s="87"/>
    </row>
    <row r="616">
      <c r="E616" s="61"/>
      <c r="H616" s="110"/>
      <c r="I616" s="110"/>
      <c r="J616" s="87"/>
    </row>
    <row r="617">
      <c r="E617" s="61"/>
      <c r="H617" s="110"/>
      <c r="I617" s="110"/>
      <c r="J617" s="87"/>
    </row>
    <row r="618">
      <c r="E618" s="61"/>
      <c r="H618" s="110"/>
      <c r="I618" s="110"/>
      <c r="J618" s="87"/>
    </row>
    <row r="619">
      <c r="E619" s="61"/>
      <c r="H619" s="110"/>
      <c r="I619" s="110"/>
      <c r="J619" s="87"/>
    </row>
    <row r="620">
      <c r="E620" s="61"/>
      <c r="H620" s="110"/>
      <c r="I620" s="110"/>
      <c r="J620" s="87"/>
    </row>
    <row r="621">
      <c r="E621" s="61"/>
      <c r="H621" s="110"/>
      <c r="I621" s="110"/>
      <c r="J621" s="87"/>
    </row>
    <row r="622">
      <c r="E622" s="61"/>
      <c r="H622" s="110"/>
      <c r="I622" s="110"/>
      <c r="J622" s="87"/>
    </row>
    <row r="623">
      <c r="E623" s="61"/>
      <c r="H623" s="110"/>
      <c r="I623" s="110"/>
      <c r="J623" s="87"/>
    </row>
    <row r="624">
      <c r="E624" s="61"/>
      <c r="H624" s="110"/>
      <c r="I624" s="110"/>
      <c r="J624" s="87"/>
    </row>
    <row r="625">
      <c r="E625" s="61"/>
      <c r="H625" s="110"/>
      <c r="I625" s="110"/>
      <c r="J625" s="87"/>
    </row>
    <row r="626">
      <c r="E626" s="61"/>
      <c r="H626" s="110"/>
      <c r="I626" s="110"/>
      <c r="J626" s="87"/>
    </row>
    <row r="627">
      <c r="E627" s="61"/>
      <c r="H627" s="110"/>
      <c r="I627" s="110"/>
      <c r="J627" s="87"/>
    </row>
    <row r="628">
      <c r="E628" s="61"/>
      <c r="H628" s="110"/>
      <c r="I628" s="110"/>
      <c r="J628" s="87"/>
    </row>
    <row r="629">
      <c r="E629" s="61"/>
      <c r="H629" s="110"/>
      <c r="I629" s="110"/>
      <c r="J629" s="87"/>
    </row>
    <row r="630">
      <c r="E630" s="61"/>
      <c r="H630" s="110"/>
      <c r="I630" s="110"/>
      <c r="J630" s="87"/>
    </row>
    <row r="631">
      <c r="E631" s="61"/>
      <c r="H631" s="110"/>
      <c r="I631" s="110"/>
      <c r="J631" s="87"/>
    </row>
    <row r="632">
      <c r="E632" s="61"/>
      <c r="H632" s="110"/>
      <c r="I632" s="110"/>
      <c r="J632" s="87"/>
    </row>
    <row r="633">
      <c r="E633" s="61"/>
      <c r="H633" s="110"/>
      <c r="I633" s="110"/>
      <c r="J633" s="87"/>
    </row>
    <row r="634">
      <c r="E634" s="61"/>
      <c r="H634" s="110"/>
      <c r="I634" s="110"/>
      <c r="J634" s="87"/>
    </row>
    <row r="635">
      <c r="E635" s="61"/>
      <c r="H635" s="110"/>
      <c r="I635" s="110"/>
      <c r="J635" s="87"/>
    </row>
    <row r="636">
      <c r="E636" s="61"/>
      <c r="H636" s="110"/>
      <c r="I636" s="110"/>
      <c r="J636" s="87"/>
    </row>
    <row r="637">
      <c r="E637" s="61"/>
      <c r="H637" s="110"/>
      <c r="I637" s="110"/>
      <c r="J637" s="87"/>
    </row>
    <row r="638">
      <c r="E638" s="61"/>
      <c r="H638" s="110"/>
      <c r="I638" s="110"/>
      <c r="J638" s="87"/>
    </row>
    <row r="639">
      <c r="E639" s="61"/>
      <c r="H639" s="110"/>
      <c r="I639" s="110"/>
      <c r="J639" s="87"/>
    </row>
    <row r="640">
      <c r="E640" s="61"/>
      <c r="H640" s="110"/>
      <c r="I640" s="110"/>
      <c r="J640" s="87"/>
    </row>
    <row r="641">
      <c r="E641" s="61"/>
      <c r="H641" s="110"/>
      <c r="I641" s="110"/>
      <c r="J641" s="87"/>
    </row>
    <row r="642">
      <c r="E642" s="61"/>
      <c r="H642" s="110"/>
      <c r="I642" s="110"/>
      <c r="J642" s="87"/>
    </row>
    <row r="643">
      <c r="E643" s="61"/>
      <c r="H643" s="110"/>
      <c r="I643" s="110"/>
      <c r="J643" s="87"/>
    </row>
    <row r="644">
      <c r="E644" s="61"/>
      <c r="H644" s="110"/>
      <c r="I644" s="110"/>
      <c r="J644" s="87"/>
    </row>
    <row r="645">
      <c r="E645" s="61"/>
      <c r="H645" s="110"/>
      <c r="I645" s="110"/>
      <c r="J645" s="87"/>
    </row>
    <row r="646">
      <c r="E646" s="61"/>
      <c r="H646" s="110"/>
      <c r="I646" s="110"/>
      <c r="J646" s="87"/>
    </row>
    <row r="647">
      <c r="E647" s="61"/>
      <c r="H647" s="110"/>
      <c r="I647" s="110"/>
      <c r="J647" s="87"/>
    </row>
    <row r="648">
      <c r="E648" s="61"/>
      <c r="H648" s="110"/>
      <c r="I648" s="110"/>
      <c r="J648" s="87"/>
    </row>
    <row r="649">
      <c r="E649" s="61"/>
      <c r="H649" s="110"/>
      <c r="I649" s="110"/>
      <c r="J649" s="87"/>
    </row>
    <row r="650">
      <c r="E650" s="61"/>
      <c r="H650" s="110"/>
      <c r="I650" s="110"/>
      <c r="J650" s="87"/>
    </row>
    <row r="651">
      <c r="E651" s="61"/>
      <c r="H651" s="110"/>
      <c r="I651" s="110"/>
      <c r="J651" s="87"/>
    </row>
    <row r="652">
      <c r="E652" s="61"/>
      <c r="H652" s="110"/>
      <c r="I652" s="110"/>
      <c r="J652" s="87"/>
    </row>
    <row r="653">
      <c r="E653" s="61"/>
      <c r="H653" s="110"/>
      <c r="I653" s="110"/>
      <c r="J653" s="87"/>
    </row>
    <row r="654">
      <c r="E654" s="61"/>
      <c r="H654" s="110"/>
      <c r="I654" s="110"/>
      <c r="J654" s="87"/>
    </row>
    <row r="655">
      <c r="E655" s="61"/>
      <c r="H655" s="110"/>
      <c r="I655" s="110"/>
      <c r="J655" s="87"/>
    </row>
    <row r="656">
      <c r="E656" s="61"/>
      <c r="H656" s="110"/>
      <c r="I656" s="110"/>
      <c r="J656" s="87"/>
    </row>
    <row r="657">
      <c r="E657" s="61"/>
      <c r="H657" s="110"/>
      <c r="I657" s="110"/>
      <c r="J657" s="87"/>
    </row>
    <row r="658">
      <c r="E658" s="61"/>
      <c r="H658" s="110"/>
      <c r="I658" s="110"/>
      <c r="J658" s="87"/>
    </row>
    <row r="659">
      <c r="E659" s="61"/>
      <c r="H659" s="110"/>
      <c r="I659" s="110"/>
      <c r="J659" s="87"/>
    </row>
    <row r="660">
      <c r="E660" s="61"/>
      <c r="H660" s="110"/>
      <c r="I660" s="110"/>
      <c r="J660" s="87"/>
    </row>
    <row r="661">
      <c r="E661" s="61"/>
      <c r="H661" s="110"/>
      <c r="I661" s="110"/>
      <c r="J661" s="87"/>
    </row>
    <row r="662">
      <c r="E662" s="61"/>
      <c r="H662" s="110"/>
      <c r="I662" s="110"/>
      <c r="J662" s="87"/>
    </row>
    <row r="663">
      <c r="E663" s="61"/>
      <c r="H663" s="110"/>
      <c r="I663" s="110"/>
      <c r="J663" s="87"/>
    </row>
    <row r="664">
      <c r="E664" s="61"/>
      <c r="H664" s="110"/>
      <c r="I664" s="110"/>
      <c r="J664" s="87"/>
    </row>
    <row r="665">
      <c r="E665" s="61"/>
      <c r="H665" s="110"/>
      <c r="I665" s="110"/>
      <c r="J665" s="87"/>
    </row>
    <row r="666">
      <c r="E666" s="61"/>
      <c r="H666" s="110"/>
      <c r="I666" s="110"/>
      <c r="J666" s="87"/>
    </row>
    <row r="667">
      <c r="E667" s="61"/>
      <c r="H667" s="110"/>
      <c r="I667" s="110"/>
      <c r="J667" s="87"/>
    </row>
    <row r="668">
      <c r="E668" s="61"/>
      <c r="H668" s="110"/>
      <c r="I668" s="110"/>
      <c r="J668" s="87"/>
    </row>
    <row r="669">
      <c r="E669" s="61"/>
      <c r="H669" s="110"/>
      <c r="I669" s="110"/>
      <c r="J669" s="87"/>
    </row>
    <row r="670">
      <c r="E670" s="61"/>
      <c r="H670" s="110"/>
      <c r="I670" s="110"/>
      <c r="J670" s="87"/>
    </row>
    <row r="671">
      <c r="E671" s="61"/>
      <c r="H671" s="110"/>
      <c r="I671" s="110"/>
      <c r="J671" s="87"/>
    </row>
    <row r="672">
      <c r="E672" s="61"/>
      <c r="H672" s="110"/>
      <c r="I672" s="110"/>
      <c r="J672" s="87"/>
    </row>
    <row r="673">
      <c r="E673" s="61"/>
      <c r="H673" s="110"/>
      <c r="I673" s="110"/>
      <c r="J673" s="87"/>
    </row>
    <row r="674">
      <c r="E674" s="61"/>
      <c r="H674" s="110"/>
      <c r="I674" s="110"/>
      <c r="J674" s="87"/>
    </row>
    <row r="675">
      <c r="E675" s="61"/>
      <c r="H675" s="110"/>
      <c r="I675" s="110"/>
      <c r="J675" s="87"/>
    </row>
    <row r="676">
      <c r="E676" s="61"/>
      <c r="H676" s="110"/>
      <c r="I676" s="110"/>
      <c r="J676" s="87"/>
    </row>
    <row r="677">
      <c r="E677" s="61"/>
      <c r="H677" s="110"/>
      <c r="I677" s="110"/>
      <c r="J677" s="87"/>
    </row>
    <row r="678">
      <c r="E678" s="61"/>
      <c r="H678" s="110"/>
      <c r="I678" s="110"/>
      <c r="J678" s="87"/>
    </row>
    <row r="679">
      <c r="E679" s="61"/>
      <c r="H679" s="110"/>
      <c r="I679" s="110"/>
      <c r="J679" s="87"/>
    </row>
    <row r="680">
      <c r="E680" s="61"/>
      <c r="H680" s="110"/>
      <c r="I680" s="110"/>
      <c r="J680" s="87"/>
    </row>
    <row r="681">
      <c r="E681" s="61"/>
      <c r="H681" s="110"/>
      <c r="I681" s="110"/>
      <c r="J681" s="87"/>
    </row>
    <row r="682">
      <c r="E682" s="61"/>
      <c r="H682" s="110"/>
      <c r="I682" s="110"/>
      <c r="J682" s="87"/>
    </row>
    <row r="683">
      <c r="E683" s="61"/>
      <c r="H683" s="110"/>
      <c r="I683" s="110"/>
      <c r="J683" s="87"/>
    </row>
    <row r="684">
      <c r="E684" s="61"/>
      <c r="H684" s="110"/>
      <c r="I684" s="110"/>
      <c r="J684" s="87"/>
    </row>
    <row r="685">
      <c r="E685" s="61"/>
      <c r="H685" s="110"/>
      <c r="I685" s="110"/>
      <c r="J685" s="87"/>
    </row>
    <row r="686">
      <c r="E686" s="61"/>
      <c r="H686" s="110"/>
      <c r="I686" s="110"/>
      <c r="J686" s="87"/>
    </row>
    <row r="687">
      <c r="E687" s="61"/>
      <c r="H687" s="110"/>
      <c r="I687" s="110"/>
      <c r="J687" s="87"/>
    </row>
    <row r="688">
      <c r="E688" s="61"/>
      <c r="H688" s="110"/>
      <c r="I688" s="110"/>
      <c r="J688" s="87"/>
    </row>
    <row r="689">
      <c r="E689" s="61"/>
      <c r="H689" s="110"/>
      <c r="I689" s="110"/>
      <c r="J689" s="87"/>
    </row>
    <row r="690">
      <c r="E690" s="61"/>
      <c r="H690" s="110"/>
      <c r="I690" s="110"/>
      <c r="J690" s="87"/>
    </row>
    <row r="691">
      <c r="E691" s="61"/>
      <c r="H691" s="110"/>
      <c r="I691" s="110"/>
      <c r="J691" s="87"/>
    </row>
    <row r="692">
      <c r="E692" s="61"/>
      <c r="H692" s="110"/>
      <c r="I692" s="110"/>
      <c r="J692" s="87"/>
    </row>
    <row r="693">
      <c r="E693" s="61"/>
      <c r="H693" s="110"/>
      <c r="I693" s="110"/>
      <c r="J693" s="87"/>
    </row>
    <row r="694">
      <c r="E694" s="61"/>
      <c r="H694" s="110"/>
      <c r="I694" s="110"/>
      <c r="J694" s="87"/>
    </row>
    <row r="695">
      <c r="E695" s="61"/>
      <c r="H695" s="110"/>
      <c r="I695" s="110"/>
      <c r="J695" s="87"/>
    </row>
    <row r="696">
      <c r="E696" s="61"/>
      <c r="H696" s="110"/>
      <c r="I696" s="110"/>
      <c r="J696" s="87"/>
    </row>
    <row r="697">
      <c r="E697" s="61"/>
      <c r="H697" s="110"/>
      <c r="I697" s="110"/>
      <c r="J697" s="87"/>
    </row>
    <row r="698">
      <c r="E698" s="61"/>
      <c r="H698" s="110"/>
      <c r="I698" s="110"/>
      <c r="J698" s="87"/>
    </row>
    <row r="699">
      <c r="E699" s="61"/>
      <c r="H699" s="110"/>
      <c r="I699" s="110"/>
      <c r="J699" s="87"/>
    </row>
    <row r="700">
      <c r="E700" s="61"/>
      <c r="H700" s="110"/>
      <c r="I700" s="110"/>
      <c r="J700" s="87"/>
    </row>
    <row r="701">
      <c r="E701" s="61"/>
      <c r="H701" s="110"/>
      <c r="I701" s="110"/>
      <c r="J701" s="87"/>
    </row>
    <row r="702">
      <c r="E702" s="61"/>
      <c r="H702" s="110"/>
      <c r="I702" s="110"/>
      <c r="J702" s="87"/>
    </row>
    <row r="703">
      <c r="E703" s="61"/>
      <c r="H703" s="110"/>
      <c r="I703" s="110"/>
      <c r="J703" s="87"/>
    </row>
    <row r="704">
      <c r="E704" s="61"/>
      <c r="H704" s="110"/>
      <c r="I704" s="110"/>
      <c r="J704" s="87"/>
    </row>
    <row r="705">
      <c r="E705" s="61"/>
      <c r="H705" s="110"/>
      <c r="I705" s="110"/>
      <c r="J705" s="87"/>
    </row>
    <row r="706">
      <c r="E706" s="61"/>
      <c r="H706" s="110"/>
      <c r="I706" s="110"/>
      <c r="J706" s="87"/>
    </row>
    <row r="707">
      <c r="E707" s="61"/>
      <c r="H707" s="110"/>
      <c r="I707" s="110"/>
      <c r="J707" s="87"/>
    </row>
    <row r="708">
      <c r="E708" s="61"/>
      <c r="H708" s="110"/>
      <c r="I708" s="110"/>
      <c r="J708" s="87"/>
    </row>
    <row r="709">
      <c r="E709" s="61"/>
      <c r="H709" s="110"/>
      <c r="I709" s="110"/>
      <c r="J709" s="87"/>
    </row>
    <row r="710">
      <c r="E710" s="61"/>
      <c r="H710" s="110"/>
      <c r="I710" s="110"/>
      <c r="J710" s="87"/>
    </row>
    <row r="711">
      <c r="E711" s="61"/>
      <c r="H711" s="110"/>
      <c r="I711" s="110"/>
      <c r="J711" s="87"/>
    </row>
    <row r="712">
      <c r="E712" s="61"/>
      <c r="H712" s="110"/>
      <c r="I712" s="110"/>
      <c r="J712" s="87"/>
    </row>
    <row r="713">
      <c r="E713" s="61"/>
      <c r="H713" s="110"/>
      <c r="I713" s="110"/>
      <c r="J713" s="87"/>
    </row>
    <row r="714">
      <c r="E714" s="61"/>
      <c r="H714" s="110"/>
      <c r="I714" s="110"/>
      <c r="J714" s="87"/>
    </row>
    <row r="715">
      <c r="E715" s="61"/>
      <c r="H715" s="110"/>
      <c r="I715" s="110"/>
      <c r="J715" s="87"/>
    </row>
    <row r="716">
      <c r="E716" s="61"/>
      <c r="H716" s="110"/>
      <c r="I716" s="110"/>
      <c r="J716" s="87"/>
    </row>
    <row r="717">
      <c r="E717" s="61"/>
      <c r="H717" s="110"/>
      <c r="I717" s="110"/>
      <c r="J717" s="87"/>
    </row>
    <row r="718">
      <c r="E718" s="61"/>
      <c r="H718" s="110"/>
      <c r="I718" s="110"/>
      <c r="J718" s="87"/>
    </row>
    <row r="719">
      <c r="E719" s="61"/>
      <c r="H719" s="110"/>
      <c r="I719" s="110"/>
      <c r="J719" s="87"/>
    </row>
    <row r="720">
      <c r="E720" s="61"/>
      <c r="H720" s="110"/>
      <c r="I720" s="110"/>
      <c r="J720" s="87"/>
    </row>
    <row r="721">
      <c r="E721" s="61"/>
      <c r="H721" s="110"/>
      <c r="I721" s="110"/>
      <c r="J721" s="87"/>
    </row>
    <row r="722">
      <c r="E722" s="61"/>
      <c r="H722" s="110"/>
      <c r="I722" s="110"/>
      <c r="J722" s="87"/>
    </row>
    <row r="723">
      <c r="E723" s="61"/>
      <c r="H723" s="110"/>
      <c r="I723" s="110"/>
      <c r="J723" s="87"/>
    </row>
    <row r="724">
      <c r="E724" s="61"/>
      <c r="H724" s="110"/>
      <c r="I724" s="110"/>
      <c r="J724" s="87"/>
    </row>
    <row r="725">
      <c r="E725" s="61"/>
      <c r="H725" s="110"/>
      <c r="I725" s="110"/>
      <c r="J725" s="87"/>
    </row>
    <row r="726">
      <c r="E726" s="61"/>
      <c r="H726" s="110"/>
      <c r="I726" s="110"/>
      <c r="J726" s="87"/>
    </row>
    <row r="727">
      <c r="E727" s="61"/>
      <c r="H727" s="110"/>
      <c r="I727" s="110"/>
      <c r="J727" s="87"/>
    </row>
    <row r="728">
      <c r="E728" s="61"/>
      <c r="H728" s="110"/>
      <c r="I728" s="110"/>
      <c r="J728" s="87"/>
    </row>
    <row r="729">
      <c r="E729" s="61"/>
      <c r="H729" s="110"/>
      <c r="I729" s="110"/>
      <c r="J729" s="87"/>
    </row>
    <row r="730">
      <c r="E730" s="61"/>
      <c r="H730" s="110"/>
      <c r="I730" s="110"/>
      <c r="J730" s="87"/>
    </row>
    <row r="731">
      <c r="E731" s="61"/>
      <c r="H731" s="110"/>
      <c r="I731" s="110"/>
      <c r="J731" s="87"/>
    </row>
    <row r="732">
      <c r="E732" s="61"/>
      <c r="H732" s="110"/>
      <c r="I732" s="110"/>
      <c r="J732" s="87"/>
    </row>
    <row r="733">
      <c r="E733" s="61"/>
      <c r="H733" s="110"/>
      <c r="I733" s="110"/>
      <c r="J733" s="87"/>
    </row>
    <row r="734">
      <c r="E734" s="61"/>
      <c r="H734" s="110"/>
      <c r="I734" s="110"/>
      <c r="J734" s="87"/>
    </row>
    <row r="735">
      <c r="E735" s="61"/>
      <c r="H735" s="110"/>
      <c r="I735" s="110"/>
      <c r="J735" s="87"/>
    </row>
    <row r="736">
      <c r="E736" s="61"/>
      <c r="H736" s="110"/>
      <c r="I736" s="110"/>
      <c r="J736" s="87"/>
    </row>
    <row r="737">
      <c r="E737" s="61"/>
      <c r="H737" s="110"/>
      <c r="I737" s="110"/>
      <c r="J737" s="87"/>
    </row>
    <row r="738">
      <c r="E738" s="61"/>
      <c r="H738" s="110"/>
      <c r="I738" s="110"/>
      <c r="J738" s="87"/>
    </row>
    <row r="739">
      <c r="E739" s="61"/>
      <c r="H739" s="110"/>
      <c r="I739" s="110"/>
      <c r="J739" s="87"/>
    </row>
    <row r="740">
      <c r="E740" s="61"/>
      <c r="H740" s="110"/>
      <c r="I740" s="110"/>
      <c r="J740" s="87"/>
    </row>
    <row r="741">
      <c r="E741" s="61"/>
      <c r="H741" s="110"/>
      <c r="I741" s="110"/>
      <c r="J741" s="87"/>
    </row>
    <row r="742">
      <c r="E742" s="61"/>
      <c r="H742" s="110"/>
      <c r="I742" s="110"/>
      <c r="J742" s="87"/>
    </row>
    <row r="743">
      <c r="E743" s="61"/>
      <c r="H743" s="110"/>
      <c r="I743" s="110"/>
      <c r="J743" s="87"/>
    </row>
    <row r="744">
      <c r="E744" s="61"/>
      <c r="H744" s="110"/>
      <c r="I744" s="110"/>
      <c r="J744" s="87"/>
    </row>
    <row r="745">
      <c r="E745" s="61"/>
      <c r="H745" s="110"/>
      <c r="I745" s="110"/>
      <c r="J745" s="87"/>
    </row>
    <row r="746">
      <c r="E746" s="61"/>
      <c r="H746" s="110"/>
      <c r="I746" s="110"/>
      <c r="J746" s="87"/>
    </row>
    <row r="747">
      <c r="E747" s="61"/>
      <c r="H747" s="110"/>
      <c r="I747" s="110"/>
      <c r="J747" s="87"/>
    </row>
    <row r="748">
      <c r="E748" s="61"/>
      <c r="H748" s="110"/>
      <c r="I748" s="110"/>
      <c r="J748" s="87"/>
    </row>
    <row r="749">
      <c r="E749" s="61"/>
      <c r="H749" s="110"/>
      <c r="I749" s="110"/>
      <c r="J749" s="87"/>
    </row>
    <row r="750">
      <c r="E750" s="61"/>
      <c r="H750" s="110"/>
      <c r="I750" s="110"/>
      <c r="J750" s="87"/>
    </row>
    <row r="751">
      <c r="E751" s="61"/>
      <c r="H751" s="110"/>
      <c r="I751" s="110"/>
      <c r="J751" s="87"/>
    </row>
    <row r="752">
      <c r="E752" s="61"/>
      <c r="H752" s="110"/>
      <c r="I752" s="110"/>
      <c r="J752" s="87"/>
    </row>
    <row r="753">
      <c r="E753" s="61"/>
      <c r="H753" s="110"/>
      <c r="I753" s="110"/>
      <c r="J753" s="87"/>
    </row>
    <row r="754">
      <c r="E754" s="61"/>
      <c r="H754" s="110"/>
      <c r="I754" s="110"/>
      <c r="J754" s="87"/>
    </row>
    <row r="755">
      <c r="E755" s="61"/>
      <c r="H755" s="110"/>
      <c r="I755" s="110"/>
      <c r="J755" s="87"/>
    </row>
    <row r="756">
      <c r="E756" s="61"/>
      <c r="H756" s="110"/>
      <c r="I756" s="110"/>
      <c r="J756" s="87"/>
    </row>
    <row r="757">
      <c r="E757" s="61"/>
      <c r="H757" s="110"/>
      <c r="I757" s="110"/>
      <c r="J757" s="87"/>
    </row>
    <row r="758">
      <c r="E758" s="61"/>
      <c r="H758" s="110"/>
      <c r="I758" s="110"/>
      <c r="J758" s="87"/>
    </row>
    <row r="759">
      <c r="E759" s="61"/>
      <c r="H759" s="110"/>
      <c r="I759" s="110"/>
      <c r="J759" s="87"/>
    </row>
    <row r="760">
      <c r="E760" s="61"/>
      <c r="H760" s="110"/>
      <c r="I760" s="110"/>
      <c r="J760" s="87"/>
    </row>
    <row r="761">
      <c r="E761" s="61"/>
      <c r="H761" s="110"/>
      <c r="I761" s="110"/>
      <c r="J761" s="87"/>
    </row>
    <row r="762">
      <c r="E762" s="61"/>
      <c r="H762" s="110"/>
      <c r="I762" s="110"/>
      <c r="J762" s="87"/>
    </row>
    <row r="763">
      <c r="E763" s="61"/>
      <c r="H763" s="110"/>
      <c r="I763" s="110"/>
      <c r="J763" s="87"/>
    </row>
    <row r="764">
      <c r="E764" s="61"/>
      <c r="H764" s="110"/>
      <c r="I764" s="110"/>
      <c r="J764" s="87"/>
    </row>
    <row r="765">
      <c r="E765" s="61"/>
      <c r="H765" s="110"/>
      <c r="I765" s="110"/>
      <c r="J765" s="87"/>
    </row>
    <row r="766">
      <c r="E766" s="61"/>
      <c r="H766" s="110"/>
      <c r="I766" s="110"/>
      <c r="J766" s="87"/>
    </row>
    <row r="767">
      <c r="E767" s="61"/>
      <c r="H767" s="110"/>
      <c r="I767" s="110"/>
      <c r="J767" s="87"/>
    </row>
    <row r="768">
      <c r="E768" s="61"/>
      <c r="H768" s="110"/>
      <c r="I768" s="110"/>
      <c r="J768" s="87"/>
    </row>
    <row r="769">
      <c r="E769" s="61"/>
      <c r="H769" s="110"/>
      <c r="I769" s="110"/>
      <c r="J769" s="87"/>
    </row>
    <row r="770">
      <c r="E770" s="61"/>
      <c r="H770" s="110"/>
      <c r="I770" s="110"/>
      <c r="J770" s="87"/>
    </row>
    <row r="771">
      <c r="E771" s="61"/>
      <c r="H771" s="110"/>
      <c r="I771" s="110"/>
      <c r="J771" s="87"/>
    </row>
    <row r="772">
      <c r="E772" s="61"/>
      <c r="H772" s="110"/>
      <c r="I772" s="110"/>
      <c r="J772" s="87"/>
    </row>
    <row r="773">
      <c r="E773" s="61"/>
      <c r="H773" s="110"/>
      <c r="I773" s="110"/>
      <c r="J773" s="87"/>
    </row>
    <row r="774">
      <c r="E774" s="61"/>
      <c r="H774" s="110"/>
      <c r="I774" s="110"/>
      <c r="J774" s="87"/>
    </row>
    <row r="775">
      <c r="E775" s="61"/>
      <c r="H775" s="110"/>
      <c r="I775" s="110"/>
      <c r="J775" s="87"/>
    </row>
    <row r="776">
      <c r="E776" s="61"/>
      <c r="H776" s="110"/>
      <c r="I776" s="110"/>
      <c r="J776" s="87"/>
    </row>
    <row r="777">
      <c r="E777" s="61"/>
      <c r="H777" s="110"/>
      <c r="I777" s="110"/>
      <c r="J777" s="87"/>
    </row>
    <row r="778">
      <c r="E778" s="61"/>
      <c r="H778" s="110"/>
      <c r="I778" s="110"/>
      <c r="J778" s="87"/>
    </row>
    <row r="779">
      <c r="E779" s="61"/>
      <c r="H779" s="110"/>
      <c r="I779" s="110"/>
      <c r="J779" s="87"/>
    </row>
    <row r="780">
      <c r="E780" s="61"/>
      <c r="H780" s="110"/>
      <c r="I780" s="110"/>
      <c r="J780" s="87"/>
    </row>
    <row r="781">
      <c r="E781" s="61"/>
      <c r="H781" s="110"/>
      <c r="I781" s="110"/>
      <c r="J781" s="87"/>
    </row>
    <row r="782">
      <c r="E782" s="61"/>
      <c r="H782" s="110"/>
      <c r="I782" s="110"/>
      <c r="J782" s="87"/>
    </row>
    <row r="783">
      <c r="E783" s="61"/>
      <c r="H783" s="110"/>
      <c r="I783" s="110"/>
      <c r="J783" s="87"/>
    </row>
    <row r="784">
      <c r="E784" s="61"/>
      <c r="H784" s="110"/>
      <c r="I784" s="110"/>
      <c r="J784" s="87"/>
    </row>
    <row r="785">
      <c r="E785" s="61"/>
      <c r="H785" s="110"/>
      <c r="I785" s="110"/>
      <c r="J785" s="87"/>
    </row>
    <row r="786">
      <c r="E786" s="61"/>
      <c r="H786" s="110"/>
      <c r="I786" s="110"/>
      <c r="J786" s="87"/>
    </row>
    <row r="787">
      <c r="E787" s="61"/>
      <c r="H787" s="110"/>
      <c r="I787" s="110"/>
      <c r="J787" s="87"/>
    </row>
    <row r="788">
      <c r="E788" s="61"/>
      <c r="H788" s="110"/>
      <c r="I788" s="110"/>
      <c r="J788" s="87"/>
    </row>
    <row r="789">
      <c r="E789" s="61"/>
      <c r="H789" s="110"/>
      <c r="I789" s="110"/>
      <c r="J789" s="87"/>
    </row>
    <row r="790">
      <c r="E790" s="61"/>
      <c r="H790" s="110"/>
      <c r="I790" s="110"/>
      <c r="J790" s="87"/>
    </row>
    <row r="791">
      <c r="E791" s="61"/>
      <c r="H791" s="110"/>
      <c r="I791" s="110"/>
      <c r="J791" s="87"/>
    </row>
    <row r="792">
      <c r="E792" s="61"/>
      <c r="H792" s="110"/>
      <c r="I792" s="110"/>
      <c r="J792" s="87"/>
    </row>
    <row r="793">
      <c r="E793" s="61"/>
      <c r="H793" s="110"/>
      <c r="I793" s="110"/>
      <c r="J793" s="87"/>
    </row>
    <row r="794">
      <c r="E794" s="61"/>
      <c r="H794" s="110"/>
      <c r="I794" s="110"/>
      <c r="J794" s="87"/>
    </row>
    <row r="795">
      <c r="E795" s="61"/>
      <c r="H795" s="110"/>
      <c r="I795" s="110"/>
      <c r="J795" s="87"/>
    </row>
    <row r="796">
      <c r="E796" s="61"/>
      <c r="H796" s="110"/>
      <c r="I796" s="110"/>
      <c r="J796" s="87"/>
    </row>
    <row r="797">
      <c r="E797" s="61"/>
      <c r="H797" s="110"/>
      <c r="I797" s="110"/>
      <c r="J797" s="87"/>
    </row>
    <row r="798">
      <c r="E798" s="61"/>
      <c r="H798" s="110"/>
      <c r="I798" s="110"/>
      <c r="J798" s="87"/>
    </row>
    <row r="799">
      <c r="E799" s="61"/>
      <c r="H799" s="110"/>
      <c r="I799" s="110"/>
      <c r="J799" s="87"/>
    </row>
    <row r="800">
      <c r="E800" s="61"/>
      <c r="H800" s="110"/>
      <c r="I800" s="110"/>
      <c r="J800" s="87"/>
    </row>
    <row r="801">
      <c r="E801" s="61"/>
      <c r="H801" s="110"/>
      <c r="I801" s="110"/>
      <c r="J801" s="87"/>
    </row>
    <row r="802">
      <c r="E802" s="61"/>
      <c r="H802" s="110"/>
      <c r="I802" s="110"/>
      <c r="J802" s="87"/>
    </row>
    <row r="803">
      <c r="E803" s="61"/>
      <c r="H803" s="110"/>
      <c r="I803" s="110"/>
      <c r="J803" s="87"/>
    </row>
    <row r="804">
      <c r="E804" s="61"/>
      <c r="H804" s="110"/>
      <c r="I804" s="110"/>
      <c r="J804" s="87"/>
    </row>
    <row r="805">
      <c r="E805" s="61"/>
      <c r="H805" s="110"/>
      <c r="I805" s="110"/>
      <c r="J805" s="87"/>
    </row>
    <row r="806">
      <c r="E806" s="61"/>
      <c r="H806" s="110"/>
      <c r="I806" s="110"/>
      <c r="J806" s="87"/>
    </row>
    <row r="807">
      <c r="E807" s="61"/>
      <c r="H807" s="110"/>
      <c r="I807" s="110"/>
      <c r="J807" s="87"/>
    </row>
    <row r="808">
      <c r="E808" s="61"/>
      <c r="H808" s="110"/>
      <c r="I808" s="110"/>
      <c r="J808" s="87"/>
    </row>
    <row r="809">
      <c r="E809" s="61"/>
      <c r="H809" s="110"/>
      <c r="I809" s="110"/>
      <c r="J809" s="87"/>
    </row>
    <row r="810">
      <c r="E810" s="61"/>
      <c r="H810" s="110"/>
      <c r="I810" s="110"/>
      <c r="J810" s="87"/>
    </row>
    <row r="811">
      <c r="E811" s="61"/>
      <c r="H811" s="110"/>
      <c r="I811" s="110"/>
      <c r="J811" s="87"/>
    </row>
    <row r="812">
      <c r="E812" s="61"/>
      <c r="H812" s="110"/>
      <c r="I812" s="110"/>
      <c r="J812" s="87"/>
    </row>
    <row r="813">
      <c r="E813" s="61"/>
      <c r="H813" s="110"/>
      <c r="I813" s="110"/>
      <c r="J813" s="87"/>
    </row>
    <row r="814">
      <c r="E814" s="61"/>
      <c r="H814" s="110"/>
      <c r="I814" s="110"/>
      <c r="J814" s="87"/>
    </row>
    <row r="815">
      <c r="E815" s="61"/>
      <c r="H815" s="110"/>
      <c r="I815" s="110"/>
      <c r="J815" s="87"/>
    </row>
    <row r="816">
      <c r="E816" s="61"/>
      <c r="H816" s="110"/>
      <c r="I816" s="110"/>
      <c r="J816" s="87"/>
    </row>
    <row r="817">
      <c r="E817" s="61"/>
      <c r="H817" s="110"/>
      <c r="I817" s="110"/>
      <c r="J817" s="87"/>
    </row>
    <row r="818">
      <c r="E818" s="61"/>
      <c r="H818" s="110"/>
      <c r="I818" s="110"/>
      <c r="J818" s="87"/>
    </row>
    <row r="819">
      <c r="E819" s="61"/>
      <c r="H819" s="110"/>
      <c r="I819" s="110"/>
      <c r="J819" s="87"/>
    </row>
    <row r="820">
      <c r="E820" s="61"/>
      <c r="H820" s="110"/>
      <c r="I820" s="110"/>
      <c r="J820" s="87"/>
    </row>
    <row r="821">
      <c r="E821" s="61"/>
      <c r="H821" s="110"/>
      <c r="I821" s="110"/>
      <c r="J821" s="87"/>
    </row>
    <row r="822">
      <c r="E822" s="61"/>
      <c r="H822" s="110"/>
      <c r="I822" s="110"/>
      <c r="J822" s="87"/>
    </row>
    <row r="823">
      <c r="E823" s="61"/>
      <c r="H823" s="110"/>
      <c r="I823" s="110"/>
      <c r="J823" s="87"/>
    </row>
    <row r="824">
      <c r="E824" s="61"/>
      <c r="H824" s="110"/>
      <c r="I824" s="110"/>
      <c r="J824" s="87"/>
    </row>
    <row r="825">
      <c r="E825" s="61"/>
      <c r="H825" s="110"/>
      <c r="I825" s="110"/>
      <c r="J825" s="87"/>
    </row>
    <row r="826">
      <c r="E826" s="61"/>
      <c r="H826" s="110"/>
      <c r="I826" s="110"/>
      <c r="J826" s="87"/>
    </row>
    <row r="827">
      <c r="E827" s="61"/>
      <c r="H827" s="110"/>
      <c r="I827" s="110"/>
      <c r="J827" s="87"/>
    </row>
    <row r="828">
      <c r="E828" s="61"/>
      <c r="H828" s="110"/>
      <c r="I828" s="110"/>
      <c r="J828" s="87"/>
    </row>
    <row r="829">
      <c r="E829" s="61"/>
      <c r="H829" s="110"/>
      <c r="I829" s="110"/>
      <c r="J829" s="87"/>
    </row>
    <row r="830">
      <c r="E830" s="61"/>
      <c r="H830" s="110"/>
      <c r="I830" s="110"/>
      <c r="J830" s="87"/>
    </row>
    <row r="831">
      <c r="E831" s="61"/>
      <c r="H831" s="110"/>
      <c r="I831" s="110"/>
      <c r="J831" s="87"/>
    </row>
    <row r="832">
      <c r="E832" s="61"/>
      <c r="H832" s="110"/>
      <c r="I832" s="110"/>
      <c r="J832" s="87"/>
    </row>
    <row r="833">
      <c r="E833" s="61"/>
      <c r="H833" s="110"/>
      <c r="I833" s="110"/>
      <c r="J833" s="87"/>
    </row>
    <row r="834">
      <c r="E834" s="61"/>
      <c r="H834" s="110"/>
      <c r="I834" s="110"/>
      <c r="J834" s="87"/>
    </row>
    <row r="835">
      <c r="E835" s="61"/>
      <c r="H835" s="110"/>
      <c r="I835" s="110"/>
      <c r="J835" s="87"/>
    </row>
    <row r="836">
      <c r="E836" s="61"/>
      <c r="H836" s="110"/>
      <c r="I836" s="110"/>
      <c r="J836" s="87"/>
    </row>
    <row r="837">
      <c r="E837" s="61"/>
      <c r="H837" s="110"/>
      <c r="I837" s="110"/>
      <c r="J837" s="87"/>
    </row>
    <row r="838">
      <c r="E838" s="61"/>
      <c r="H838" s="110"/>
      <c r="I838" s="110"/>
      <c r="J838" s="87"/>
    </row>
    <row r="839">
      <c r="E839" s="61"/>
      <c r="H839" s="110"/>
      <c r="I839" s="110"/>
      <c r="J839" s="87"/>
    </row>
    <row r="840">
      <c r="E840" s="61"/>
      <c r="H840" s="110"/>
      <c r="I840" s="110"/>
      <c r="J840" s="87"/>
    </row>
    <row r="841">
      <c r="E841" s="61"/>
      <c r="H841" s="110"/>
      <c r="I841" s="110"/>
      <c r="J841" s="87"/>
    </row>
    <row r="842">
      <c r="E842" s="61"/>
      <c r="H842" s="110"/>
      <c r="I842" s="110"/>
      <c r="J842" s="87"/>
    </row>
    <row r="843">
      <c r="E843" s="61"/>
      <c r="H843" s="110"/>
      <c r="I843" s="110"/>
      <c r="J843" s="87"/>
    </row>
    <row r="844">
      <c r="E844" s="61"/>
      <c r="H844" s="110"/>
      <c r="I844" s="110"/>
      <c r="J844" s="87"/>
    </row>
    <row r="845">
      <c r="E845" s="61"/>
      <c r="H845" s="110"/>
      <c r="I845" s="110"/>
      <c r="J845" s="87"/>
    </row>
    <row r="846">
      <c r="E846" s="61"/>
      <c r="H846" s="110"/>
      <c r="I846" s="110"/>
      <c r="J846" s="87"/>
    </row>
    <row r="847">
      <c r="E847" s="61"/>
      <c r="H847" s="110"/>
      <c r="I847" s="110"/>
      <c r="J847" s="87"/>
    </row>
    <row r="848">
      <c r="E848" s="61"/>
      <c r="H848" s="110"/>
      <c r="I848" s="110"/>
      <c r="J848" s="87"/>
    </row>
    <row r="849">
      <c r="E849" s="61"/>
      <c r="H849" s="110"/>
      <c r="I849" s="110"/>
      <c r="J849" s="87"/>
    </row>
    <row r="850">
      <c r="E850" s="61"/>
      <c r="H850" s="110"/>
      <c r="I850" s="110"/>
      <c r="J850" s="87"/>
    </row>
    <row r="851">
      <c r="E851" s="61"/>
      <c r="H851" s="110"/>
      <c r="I851" s="110"/>
      <c r="J851" s="87"/>
    </row>
    <row r="852">
      <c r="E852" s="61"/>
      <c r="H852" s="110"/>
      <c r="I852" s="110"/>
      <c r="J852" s="87"/>
    </row>
    <row r="853">
      <c r="E853" s="61"/>
      <c r="H853" s="110"/>
      <c r="I853" s="110"/>
      <c r="J853" s="87"/>
    </row>
    <row r="854">
      <c r="E854" s="61"/>
      <c r="H854" s="110"/>
      <c r="I854" s="110"/>
      <c r="J854" s="87"/>
    </row>
    <row r="855">
      <c r="E855" s="61"/>
      <c r="H855" s="110"/>
      <c r="I855" s="110"/>
      <c r="J855" s="87"/>
    </row>
    <row r="856">
      <c r="E856" s="61"/>
      <c r="H856" s="110"/>
      <c r="I856" s="110"/>
      <c r="J856" s="87"/>
    </row>
    <row r="857">
      <c r="E857" s="61"/>
      <c r="H857" s="110"/>
      <c r="I857" s="110"/>
      <c r="J857" s="87"/>
    </row>
    <row r="858">
      <c r="E858" s="61"/>
      <c r="H858" s="110"/>
      <c r="I858" s="110"/>
      <c r="J858" s="87"/>
    </row>
    <row r="859">
      <c r="E859" s="61"/>
      <c r="H859" s="110"/>
      <c r="I859" s="110"/>
      <c r="J859" s="87"/>
    </row>
    <row r="860">
      <c r="E860" s="61"/>
      <c r="H860" s="110"/>
      <c r="I860" s="110"/>
      <c r="J860" s="87"/>
    </row>
    <row r="861">
      <c r="E861" s="61"/>
      <c r="H861" s="110"/>
      <c r="I861" s="110"/>
      <c r="J861" s="87"/>
    </row>
    <row r="862">
      <c r="E862" s="61"/>
      <c r="H862" s="110"/>
      <c r="I862" s="110"/>
      <c r="J862" s="87"/>
    </row>
    <row r="863">
      <c r="E863" s="61"/>
      <c r="H863" s="110"/>
      <c r="I863" s="110"/>
      <c r="J863" s="87"/>
    </row>
    <row r="864">
      <c r="E864" s="61"/>
      <c r="H864" s="110"/>
      <c r="I864" s="110"/>
      <c r="J864" s="87"/>
    </row>
    <row r="865">
      <c r="E865" s="61"/>
      <c r="H865" s="110"/>
      <c r="I865" s="110"/>
      <c r="J865" s="87"/>
    </row>
    <row r="866">
      <c r="E866" s="61"/>
      <c r="H866" s="110"/>
      <c r="I866" s="110"/>
      <c r="J866" s="87"/>
    </row>
    <row r="867">
      <c r="E867" s="61"/>
      <c r="H867" s="110"/>
      <c r="I867" s="110"/>
      <c r="J867" s="87"/>
    </row>
    <row r="868">
      <c r="E868" s="61"/>
      <c r="H868" s="110"/>
      <c r="I868" s="110"/>
      <c r="J868" s="87"/>
    </row>
    <row r="869">
      <c r="E869" s="61"/>
      <c r="H869" s="110"/>
      <c r="I869" s="110"/>
      <c r="J869" s="87"/>
    </row>
    <row r="870">
      <c r="E870" s="61"/>
      <c r="H870" s="110"/>
      <c r="I870" s="110"/>
      <c r="J870" s="87"/>
    </row>
    <row r="871">
      <c r="E871" s="61"/>
      <c r="H871" s="110"/>
      <c r="I871" s="110"/>
      <c r="J871" s="87"/>
    </row>
    <row r="872">
      <c r="E872" s="61"/>
      <c r="H872" s="110"/>
      <c r="I872" s="110"/>
      <c r="J872" s="87"/>
    </row>
    <row r="873">
      <c r="E873" s="61"/>
      <c r="H873" s="110"/>
      <c r="I873" s="110"/>
      <c r="J873" s="87"/>
    </row>
    <row r="874">
      <c r="E874" s="61"/>
      <c r="H874" s="110"/>
      <c r="I874" s="110"/>
      <c r="J874" s="87"/>
    </row>
    <row r="875">
      <c r="E875" s="61"/>
      <c r="H875" s="110"/>
      <c r="I875" s="110"/>
      <c r="J875" s="87"/>
    </row>
    <row r="876">
      <c r="E876" s="61"/>
      <c r="H876" s="110"/>
      <c r="I876" s="110"/>
      <c r="J876" s="87"/>
    </row>
    <row r="877">
      <c r="E877" s="61"/>
      <c r="H877" s="110"/>
      <c r="I877" s="110"/>
      <c r="J877" s="87"/>
    </row>
    <row r="878">
      <c r="E878" s="61"/>
      <c r="H878" s="110"/>
      <c r="I878" s="110"/>
      <c r="J878" s="87"/>
    </row>
    <row r="879">
      <c r="E879" s="61"/>
      <c r="H879" s="110"/>
      <c r="I879" s="110"/>
      <c r="J879" s="87"/>
    </row>
    <row r="880">
      <c r="E880" s="61"/>
      <c r="H880" s="110"/>
      <c r="I880" s="110"/>
      <c r="J880" s="87"/>
    </row>
    <row r="881">
      <c r="E881" s="61"/>
      <c r="H881" s="110"/>
      <c r="I881" s="110"/>
      <c r="J881" s="87"/>
    </row>
    <row r="882">
      <c r="E882" s="61"/>
      <c r="H882" s="110"/>
      <c r="I882" s="110"/>
      <c r="J882" s="87"/>
    </row>
    <row r="883">
      <c r="E883" s="61"/>
      <c r="H883" s="110"/>
      <c r="I883" s="110"/>
      <c r="J883" s="87"/>
    </row>
    <row r="884">
      <c r="E884" s="61"/>
      <c r="H884" s="110"/>
      <c r="I884" s="110"/>
      <c r="J884" s="87"/>
    </row>
    <row r="885">
      <c r="E885" s="61"/>
      <c r="H885" s="110"/>
      <c r="I885" s="110"/>
      <c r="J885" s="87"/>
    </row>
    <row r="886">
      <c r="E886" s="61"/>
      <c r="H886" s="110"/>
      <c r="I886" s="110"/>
      <c r="J886" s="87"/>
    </row>
    <row r="887">
      <c r="E887" s="61"/>
      <c r="H887" s="110"/>
      <c r="I887" s="110"/>
      <c r="J887" s="87"/>
    </row>
    <row r="888">
      <c r="E888" s="61"/>
      <c r="H888" s="110"/>
      <c r="I888" s="110"/>
      <c r="J888" s="87"/>
    </row>
    <row r="889">
      <c r="E889" s="61"/>
      <c r="H889" s="110"/>
      <c r="I889" s="110"/>
      <c r="J889" s="87"/>
    </row>
    <row r="890">
      <c r="E890" s="61"/>
      <c r="H890" s="110"/>
      <c r="I890" s="110"/>
      <c r="J890" s="87"/>
    </row>
    <row r="891">
      <c r="E891" s="61"/>
      <c r="H891" s="110"/>
      <c r="I891" s="110"/>
      <c r="J891" s="87"/>
    </row>
    <row r="892">
      <c r="E892" s="61"/>
      <c r="H892" s="110"/>
      <c r="I892" s="110"/>
      <c r="J892" s="87"/>
    </row>
    <row r="893">
      <c r="E893" s="61"/>
      <c r="H893" s="110"/>
      <c r="I893" s="110"/>
      <c r="J893" s="87"/>
    </row>
    <row r="894">
      <c r="E894" s="61"/>
      <c r="H894" s="110"/>
      <c r="I894" s="110"/>
      <c r="J894" s="87"/>
    </row>
    <row r="895">
      <c r="E895" s="61"/>
      <c r="H895" s="110"/>
      <c r="I895" s="110"/>
      <c r="J895" s="87"/>
    </row>
    <row r="896">
      <c r="E896" s="61"/>
      <c r="H896" s="110"/>
      <c r="I896" s="110"/>
      <c r="J896" s="87"/>
    </row>
    <row r="897">
      <c r="E897" s="61"/>
      <c r="H897" s="110"/>
      <c r="I897" s="110"/>
      <c r="J897" s="87"/>
    </row>
    <row r="898">
      <c r="E898" s="61"/>
      <c r="H898" s="110"/>
      <c r="I898" s="110"/>
      <c r="J898" s="87"/>
    </row>
    <row r="899">
      <c r="E899" s="61"/>
      <c r="H899" s="110"/>
      <c r="I899" s="110"/>
      <c r="J899" s="87"/>
    </row>
    <row r="900">
      <c r="E900" s="61"/>
      <c r="H900" s="110"/>
      <c r="I900" s="110"/>
      <c r="J900" s="87"/>
    </row>
    <row r="901">
      <c r="E901" s="61"/>
      <c r="H901" s="110"/>
      <c r="I901" s="110"/>
      <c r="J901" s="87"/>
    </row>
    <row r="902">
      <c r="E902" s="61"/>
      <c r="H902" s="110"/>
      <c r="I902" s="110"/>
      <c r="J902" s="87"/>
    </row>
    <row r="903">
      <c r="E903" s="61"/>
      <c r="H903" s="110"/>
      <c r="I903" s="110"/>
      <c r="J903" s="87"/>
    </row>
    <row r="904">
      <c r="E904" s="61"/>
      <c r="H904" s="110"/>
      <c r="I904" s="110"/>
      <c r="J904" s="87"/>
    </row>
    <row r="905">
      <c r="E905" s="61"/>
      <c r="H905" s="110"/>
      <c r="I905" s="110"/>
      <c r="J905" s="87"/>
    </row>
    <row r="906">
      <c r="E906" s="61"/>
      <c r="H906" s="110"/>
      <c r="I906" s="110"/>
      <c r="J906" s="87"/>
    </row>
    <row r="907">
      <c r="E907" s="61"/>
      <c r="H907" s="110"/>
      <c r="I907" s="110"/>
      <c r="J907" s="87"/>
    </row>
    <row r="908">
      <c r="E908" s="61"/>
      <c r="H908" s="110"/>
      <c r="I908" s="110"/>
      <c r="J908" s="87"/>
    </row>
    <row r="909">
      <c r="E909" s="61"/>
      <c r="H909" s="110"/>
      <c r="I909" s="110"/>
      <c r="J909" s="87"/>
    </row>
    <row r="910">
      <c r="E910" s="61"/>
      <c r="H910" s="110"/>
      <c r="I910" s="110"/>
      <c r="J910" s="87"/>
    </row>
    <row r="911">
      <c r="E911" s="61"/>
      <c r="H911" s="110"/>
      <c r="I911" s="110"/>
      <c r="J911" s="87"/>
    </row>
    <row r="912">
      <c r="E912" s="61"/>
      <c r="H912" s="110"/>
      <c r="I912" s="110"/>
      <c r="J912" s="87"/>
    </row>
    <row r="913">
      <c r="E913" s="61"/>
      <c r="H913" s="110"/>
      <c r="I913" s="110"/>
      <c r="J913" s="87"/>
    </row>
    <row r="914">
      <c r="E914" s="61"/>
      <c r="H914" s="110"/>
      <c r="I914" s="110"/>
      <c r="J914" s="87"/>
    </row>
    <row r="915">
      <c r="E915" s="61"/>
      <c r="H915" s="110"/>
      <c r="I915" s="110"/>
      <c r="J915" s="87"/>
    </row>
    <row r="916">
      <c r="E916" s="61"/>
      <c r="H916" s="110"/>
      <c r="I916" s="110"/>
      <c r="J916" s="87"/>
    </row>
    <row r="917">
      <c r="E917" s="61"/>
      <c r="H917" s="110"/>
      <c r="I917" s="110"/>
      <c r="J917" s="87"/>
    </row>
    <row r="918">
      <c r="E918" s="61"/>
      <c r="H918" s="110"/>
      <c r="I918" s="110"/>
      <c r="J918" s="87"/>
    </row>
    <row r="919">
      <c r="E919" s="61"/>
      <c r="H919" s="110"/>
      <c r="I919" s="110"/>
      <c r="J919" s="87"/>
    </row>
    <row r="920">
      <c r="E920" s="61"/>
      <c r="H920" s="110"/>
      <c r="I920" s="110"/>
      <c r="J920" s="87"/>
    </row>
    <row r="921">
      <c r="E921" s="61"/>
      <c r="H921" s="110"/>
      <c r="I921" s="110"/>
      <c r="J921" s="87"/>
    </row>
    <row r="922">
      <c r="E922" s="61"/>
      <c r="H922" s="110"/>
      <c r="I922" s="110"/>
      <c r="J922" s="87"/>
    </row>
    <row r="923">
      <c r="E923" s="61"/>
      <c r="H923" s="110"/>
      <c r="I923" s="110"/>
      <c r="J923" s="87"/>
    </row>
    <row r="924">
      <c r="E924" s="61"/>
      <c r="H924" s="110"/>
      <c r="I924" s="110"/>
      <c r="J924" s="87"/>
    </row>
    <row r="925">
      <c r="E925" s="61"/>
      <c r="H925" s="110"/>
      <c r="I925" s="110"/>
      <c r="J925" s="87"/>
    </row>
    <row r="926">
      <c r="E926" s="61"/>
      <c r="H926" s="110"/>
      <c r="I926" s="110"/>
      <c r="J926" s="87"/>
    </row>
    <row r="927">
      <c r="E927" s="61"/>
      <c r="H927" s="110"/>
      <c r="I927" s="110"/>
      <c r="J927" s="87"/>
    </row>
    <row r="928">
      <c r="E928" s="61"/>
      <c r="H928" s="110"/>
      <c r="I928" s="110"/>
      <c r="J928" s="87"/>
    </row>
    <row r="929">
      <c r="E929" s="61"/>
      <c r="H929" s="110"/>
      <c r="I929" s="110"/>
      <c r="J929" s="87"/>
    </row>
    <row r="930">
      <c r="E930" s="61"/>
      <c r="H930" s="110"/>
      <c r="I930" s="110"/>
      <c r="J930" s="87"/>
    </row>
    <row r="931">
      <c r="E931" s="61"/>
      <c r="H931" s="110"/>
      <c r="I931" s="110"/>
      <c r="J931" s="87"/>
    </row>
    <row r="932">
      <c r="E932" s="61"/>
      <c r="H932" s="110"/>
      <c r="I932" s="110"/>
      <c r="J932" s="87"/>
    </row>
    <row r="933">
      <c r="E933" s="61"/>
      <c r="H933" s="110"/>
      <c r="I933" s="110"/>
      <c r="J933" s="87"/>
    </row>
    <row r="934">
      <c r="E934" s="61"/>
      <c r="H934" s="110"/>
      <c r="I934" s="110"/>
      <c r="J934" s="87"/>
    </row>
    <row r="935">
      <c r="E935" s="61"/>
      <c r="H935" s="110"/>
      <c r="I935" s="110"/>
      <c r="J935" s="87"/>
    </row>
    <row r="936">
      <c r="E936" s="61"/>
      <c r="H936" s="110"/>
      <c r="I936" s="110"/>
      <c r="J936" s="87"/>
    </row>
    <row r="937">
      <c r="E937" s="61"/>
      <c r="H937" s="110"/>
      <c r="I937" s="110"/>
      <c r="J937" s="87"/>
    </row>
    <row r="938">
      <c r="E938" s="61"/>
      <c r="H938" s="110"/>
      <c r="I938" s="110"/>
      <c r="J938" s="87"/>
    </row>
    <row r="939">
      <c r="E939" s="61"/>
      <c r="H939" s="110"/>
      <c r="I939" s="110"/>
      <c r="J939" s="87"/>
    </row>
    <row r="940">
      <c r="E940" s="61"/>
      <c r="H940" s="110"/>
      <c r="I940" s="110"/>
      <c r="J940" s="87"/>
    </row>
    <row r="941">
      <c r="E941" s="61"/>
      <c r="H941" s="110"/>
      <c r="I941" s="110"/>
      <c r="J941" s="87"/>
    </row>
    <row r="942">
      <c r="E942" s="61"/>
      <c r="H942" s="110"/>
      <c r="I942" s="110"/>
      <c r="J942" s="87"/>
    </row>
    <row r="943">
      <c r="E943" s="61"/>
      <c r="H943" s="110"/>
      <c r="I943" s="110"/>
      <c r="J943" s="87"/>
    </row>
    <row r="944">
      <c r="E944" s="61"/>
      <c r="H944" s="110"/>
      <c r="I944" s="110"/>
      <c r="J944" s="87"/>
    </row>
    <row r="945">
      <c r="E945" s="61"/>
      <c r="H945" s="110"/>
      <c r="I945" s="110"/>
      <c r="J945" s="87"/>
    </row>
    <row r="946">
      <c r="E946" s="61"/>
      <c r="H946" s="110"/>
      <c r="I946" s="110"/>
      <c r="J946" s="87"/>
    </row>
    <row r="947">
      <c r="E947" s="61"/>
      <c r="H947" s="110"/>
      <c r="I947" s="110"/>
      <c r="J947" s="87"/>
    </row>
    <row r="948">
      <c r="E948" s="61"/>
      <c r="H948" s="110"/>
      <c r="I948" s="110"/>
      <c r="J948" s="87"/>
    </row>
    <row r="949">
      <c r="E949" s="61"/>
      <c r="H949" s="110"/>
      <c r="I949" s="110"/>
      <c r="J949" s="87"/>
    </row>
    <row r="950">
      <c r="E950" s="61"/>
      <c r="H950" s="110"/>
      <c r="I950" s="110"/>
      <c r="J950" s="87"/>
    </row>
    <row r="951">
      <c r="E951" s="61"/>
      <c r="H951" s="110"/>
      <c r="I951" s="110"/>
      <c r="J951" s="87"/>
    </row>
    <row r="952">
      <c r="E952" s="61"/>
      <c r="H952" s="110"/>
      <c r="I952" s="110"/>
      <c r="J952" s="87"/>
    </row>
    <row r="953">
      <c r="E953" s="61"/>
      <c r="H953" s="110"/>
      <c r="I953" s="110"/>
      <c r="J953" s="87"/>
    </row>
    <row r="954">
      <c r="E954" s="61"/>
      <c r="H954" s="110"/>
      <c r="I954" s="110"/>
      <c r="J954" s="87"/>
    </row>
    <row r="955">
      <c r="E955" s="61"/>
      <c r="H955" s="110"/>
      <c r="I955" s="110"/>
      <c r="J955" s="87"/>
    </row>
    <row r="956">
      <c r="E956" s="61"/>
      <c r="H956" s="110"/>
      <c r="I956" s="110"/>
      <c r="J956" s="87"/>
    </row>
    <row r="957">
      <c r="E957" s="61"/>
      <c r="H957" s="110"/>
      <c r="I957" s="110"/>
      <c r="J957" s="87"/>
    </row>
    <row r="958">
      <c r="E958" s="61"/>
      <c r="H958" s="110"/>
      <c r="I958" s="110"/>
      <c r="J958" s="87"/>
    </row>
    <row r="959">
      <c r="E959" s="61"/>
      <c r="H959" s="110"/>
      <c r="I959" s="110"/>
      <c r="J959" s="87"/>
    </row>
    <row r="960">
      <c r="E960" s="61"/>
      <c r="H960" s="110"/>
      <c r="I960" s="110"/>
      <c r="J960" s="87"/>
    </row>
    <row r="961">
      <c r="E961" s="61"/>
      <c r="H961" s="110"/>
      <c r="I961" s="110"/>
      <c r="J961" s="87"/>
    </row>
    <row r="962">
      <c r="E962" s="61"/>
      <c r="H962" s="110"/>
      <c r="I962" s="110"/>
      <c r="J962" s="87"/>
    </row>
    <row r="963">
      <c r="E963" s="61"/>
      <c r="H963" s="110"/>
      <c r="I963" s="110"/>
      <c r="J963" s="87"/>
    </row>
    <row r="964">
      <c r="E964" s="61"/>
      <c r="H964" s="110"/>
      <c r="I964" s="110"/>
      <c r="J964" s="87"/>
    </row>
    <row r="965">
      <c r="E965" s="61"/>
      <c r="H965" s="110"/>
      <c r="I965" s="110"/>
      <c r="J965" s="87"/>
    </row>
    <row r="966">
      <c r="E966" s="61"/>
      <c r="H966" s="110"/>
      <c r="I966" s="110"/>
      <c r="J966" s="87"/>
    </row>
    <row r="967">
      <c r="E967" s="61"/>
      <c r="H967" s="110"/>
      <c r="I967" s="110"/>
      <c r="J967" s="87"/>
    </row>
    <row r="968">
      <c r="E968" s="61"/>
      <c r="H968" s="110"/>
      <c r="I968" s="110"/>
      <c r="J968" s="87"/>
    </row>
    <row r="969">
      <c r="E969" s="61"/>
      <c r="H969" s="110"/>
      <c r="I969" s="110"/>
      <c r="J969" s="87"/>
    </row>
    <row r="970">
      <c r="E970" s="61"/>
      <c r="H970" s="110"/>
      <c r="I970" s="110"/>
      <c r="J970" s="87"/>
    </row>
    <row r="971">
      <c r="E971" s="61"/>
      <c r="H971" s="110"/>
      <c r="I971" s="110"/>
      <c r="J971" s="87"/>
    </row>
    <row r="972">
      <c r="E972" s="61"/>
      <c r="H972" s="110"/>
      <c r="I972" s="110"/>
      <c r="J972" s="87"/>
    </row>
    <row r="973">
      <c r="E973" s="61"/>
      <c r="H973" s="110"/>
      <c r="I973" s="110"/>
      <c r="J973" s="87"/>
    </row>
    <row r="974">
      <c r="E974" s="61"/>
      <c r="H974" s="110"/>
      <c r="I974" s="110"/>
      <c r="J974" s="87"/>
    </row>
    <row r="975">
      <c r="E975" s="61"/>
      <c r="H975" s="110"/>
      <c r="I975" s="110"/>
      <c r="J975" s="87"/>
    </row>
    <row r="976">
      <c r="E976" s="61"/>
      <c r="H976" s="110"/>
      <c r="I976" s="110"/>
      <c r="J976" s="87"/>
    </row>
    <row r="977">
      <c r="E977" s="61"/>
      <c r="H977" s="110"/>
      <c r="I977" s="110"/>
      <c r="J977" s="87"/>
    </row>
    <row r="978">
      <c r="E978" s="61"/>
      <c r="H978" s="110"/>
      <c r="I978" s="110"/>
      <c r="J978" s="87"/>
    </row>
    <row r="979">
      <c r="E979" s="61"/>
      <c r="H979" s="110"/>
      <c r="I979" s="110"/>
      <c r="J979" s="87"/>
    </row>
    <row r="980">
      <c r="E980" s="61"/>
      <c r="H980" s="110"/>
      <c r="I980" s="110"/>
      <c r="J980" s="87"/>
    </row>
    <row r="981">
      <c r="E981" s="61"/>
      <c r="H981" s="110"/>
      <c r="I981" s="110"/>
      <c r="J981" s="87"/>
    </row>
    <row r="982">
      <c r="E982" s="61"/>
      <c r="H982" s="110"/>
      <c r="I982" s="110"/>
      <c r="J982" s="87"/>
    </row>
    <row r="983">
      <c r="E983" s="61"/>
      <c r="H983" s="110"/>
      <c r="I983" s="110"/>
      <c r="J983" s="87"/>
    </row>
    <row r="984">
      <c r="E984" s="61"/>
      <c r="H984" s="110"/>
      <c r="I984" s="110"/>
      <c r="J984" s="87"/>
    </row>
    <row r="985">
      <c r="E985" s="61"/>
      <c r="H985" s="110"/>
      <c r="I985" s="110"/>
      <c r="J985" s="87"/>
    </row>
    <row r="986">
      <c r="E986" s="61"/>
      <c r="H986" s="110"/>
      <c r="I986" s="110"/>
      <c r="J986" s="87"/>
    </row>
    <row r="987">
      <c r="E987" s="61"/>
      <c r="H987" s="110"/>
      <c r="I987" s="110"/>
      <c r="J987" s="87"/>
    </row>
    <row r="988">
      <c r="E988" s="61"/>
      <c r="H988" s="110"/>
      <c r="I988" s="110"/>
      <c r="J988" s="87"/>
    </row>
    <row r="989">
      <c r="E989" s="61"/>
      <c r="H989" s="110"/>
      <c r="I989" s="110"/>
      <c r="J989" s="87"/>
    </row>
    <row r="990">
      <c r="E990" s="61"/>
      <c r="H990" s="110"/>
      <c r="I990" s="110"/>
      <c r="J990" s="87"/>
    </row>
    <row r="991">
      <c r="E991" s="61"/>
      <c r="H991" s="110"/>
      <c r="I991" s="110"/>
      <c r="J991" s="87"/>
    </row>
    <row r="992">
      <c r="E992" s="61"/>
      <c r="H992" s="110"/>
      <c r="I992" s="110"/>
      <c r="J992" s="87"/>
    </row>
    <row r="993">
      <c r="E993" s="61"/>
      <c r="H993" s="110"/>
      <c r="I993" s="110"/>
      <c r="J993" s="87"/>
    </row>
    <row r="994">
      <c r="E994" s="61"/>
      <c r="H994" s="110"/>
      <c r="I994" s="110"/>
      <c r="J994" s="87"/>
    </row>
    <row r="995">
      <c r="E995" s="61"/>
      <c r="H995" s="110"/>
      <c r="I995" s="110"/>
      <c r="J995" s="87"/>
    </row>
    <row r="996">
      <c r="E996" s="61"/>
      <c r="H996" s="110"/>
      <c r="I996" s="110"/>
      <c r="J996" s="87"/>
    </row>
    <row r="997">
      <c r="E997" s="61"/>
      <c r="H997" s="110"/>
      <c r="I997" s="110"/>
      <c r="J997" s="87"/>
    </row>
    <row r="998">
      <c r="E998" s="61"/>
      <c r="H998" s="110"/>
      <c r="I998" s="110"/>
      <c r="J998" s="87"/>
    </row>
    <row r="999">
      <c r="E999" s="61"/>
      <c r="H999" s="110"/>
      <c r="I999" s="110"/>
      <c r="J999" s="87"/>
    </row>
    <row r="1000">
      <c r="E1000" s="61"/>
      <c r="H1000" s="110"/>
      <c r="I1000" s="110"/>
      <c r="J1000" s="87"/>
    </row>
    <row r="1001">
      <c r="E1001" s="61"/>
      <c r="H1001" s="110"/>
      <c r="I1001" s="110"/>
      <c r="J1001" s="87"/>
    </row>
    <row r="1002">
      <c r="E1002" s="61"/>
      <c r="H1002" s="110"/>
      <c r="I1002" s="110"/>
      <c r="J1002" s="87"/>
    </row>
    <row r="1003">
      <c r="E1003" s="61"/>
      <c r="H1003" s="110"/>
      <c r="I1003" s="110"/>
      <c r="J1003" s="87"/>
    </row>
    <row r="1004">
      <c r="E1004" s="61"/>
      <c r="H1004" s="110"/>
      <c r="I1004" s="110"/>
      <c r="J1004" s="87"/>
    </row>
  </sheetData>
  <mergeCells count="4">
    <mergeCell ref="A2:A3"/>
    <mergeCell ref="B2:C2"/>
    <mergeCell ref="D2:E2"/>
    <mergeCell ref="H13:I13"/>
  </mergeCells>
  <drawing r:id="rId1"/>
</worksheet>
</file>