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13_ncr:1_{A9F0F708-B0DA-CB43-BB34-C85E456A5938}" xr6:coauthVersionLast="47" xr6:coauthVersionMax="47" xr10:uidLastSave="{00000000-0000-0000-0000-000000000000}"/>
  <bookViews>
    <workbookView xWindow="1760" yWindow="740" windowWidth="27640" windowHeight="16440" activeTab="1" xr2:uid="{9FB77F6C-2CE3-EA4F-87FA-F386B0011426}"/>
  </bookViews>
  <sheets>
    <sheet name="Sheet1" sheetId="1" r:id="rId1"/>
    <sheet name="READ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1" l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J4" i="1"/>
  <c r="O4" i="1" s="1"/>
  <c r="I4" i="1"/>
  <c r="N4" i="1" s="1"/>
  <c r="O3" i="1"/>
  <c r="N3" i="1"/>
  <c r="O2" i="1"/>
  <c r="N2" i="1"/>
</calcChain>
</file>

<file path=xl/sharedStrings.xml><?xml version="1.0" encoding="utf-8"?>
<sst xmlns="http://schemas.openxmlformats.org/spreadsheetml/2006/main" count="204" uniqueCount="91">
  <si>
    <t>Sample_ID</t>
  </si>
  <si>
    <t>Tumor_Type</t>
  </si>
  <si>
    <t>Bioliquid type</t>
  </si>
  <si>
    <t>NanoRCS Run name</t>
  </si>
  <si>
    <t>Protocol</t>
  </si>
  <si>
    <t>Backbone name</t>
  </si>
  <si>
    <t>Input DNA (ng)</t>
  </si>
  <si>
    <t>System</t>
  </si>
  <si>
    <t>Raw reads (n)</t>
  </si>
  <si>
    <t>Raw bases (bp)</t>
  </si>
  <si>
    <t>Unique consensus reads (n)</t>
  </si>
  <si>
    <t>Unique consensus bases (bp)</t>
  </si>
  <si>
    <t>(Interpolated) median concatemer subread count</t>
  </si>
  <si>
    <t>Fraction of reads contributed to unique consensus reads (%)</t>
  </si>
  <si>
    <t>Fraction of bases contributed to unique bases</t>
  </si>
  <si>
    <t>HC01</t>
  </si>
  <si>
    <t>No Tumor</t>
  </si>
  <si>
    <t>plasma</t>
  </si>
  <si>
    <t>"CYC000217"</t>
  </si>
  <si>
    <t>C</t>
  </si>
  <si>
    <t>BBCS</t>
  </si>
  <si>
    <t>PromethION</t>
  </si>
  <si>
    <t>HC02</t>
  </si>
  <si>
    <t>"CYC000218"</t>
  </si>
  <si>
    <t>HC03</t>
  </si>
  <si>
    <t>"CYC000176-177"</t>
  </si>
  <si>
    <t>OVCA01</t>
  </si>
  <si>
    <t>Ovarian Carcinoma</t>
  </si>
  <si>
    <t>ascites</t>
  </si>
  <si>
    <t>"DER5172"</t>
  </si>
  <si>
    <t>A</t>
  </si>
  <si>
    <t>BBCR</t>
  </si>
  <si>
    <t>OVCA02</t>
  </si>
  <si>
    <t>"CYC000084"</t>
  </si>
  <si>
    <t>BB41C</t>
  </si>
  <si>
    <t>MinION</t>
  </si>
  <si>
    <t>OVCA03</t>
  </si>
  <si>
    <t>"MAR6939"</t>
  </si>
  <si>
    <t>OVCA04</t>
  </si>
  <si>
    <t>"CYC000108"</t>
  </si>
  <si>
    <t>OVCA05</t>
  </si>
  <si>
    <t>"CYC000235"</t>
  </si>
  <si>
    <t>OVCA06</t>
  </si>
  <si>
    <t>"CYC000236"</t>
  </si>
  <si>
    <t>OVCA07</t>
  </si>
  <si>
    <t>"MAR7070"</t>
  </si>
  <si>
    <t>B</t>
  </si>
  <si>
    <t>GCT01B12</t>
  </si>
  <si>
    <t>Adult-type granulosa cell tumor</t>
  </si>
  <si>
    <t>"CYC000056"</t>
  </si>
  <si>
    <t>GCT02B6</t>
  </si>
  <si>
    <t>"CYC000057"</t>
  </si>
  <si>
    <t>EAC01</t>
  </si>
  <si>
    <t>Esophageal adenocarcinoma</t>
  </si>
  <si>
    <t>"CYC000080"</t>
  </si>
  <si>
    <t>EAC02</t>
  </si>
  <si>
    <t>"CYC000106"</t>
  </si>
  <si>
    <t>EAC03</t>
  </si>
  <si>
    <t>"CYC000081"</t>
  </si>
  <si>
    <t>EAC04</t>
  </si>
  <si>
    <t>"CYC000082"</t>
  </si>
  <si>
    <t>EAC05</t>
  </si>
  <si>
    <t>"CYC000083"</t>
  </si>
  <si>
    <t>GCT02B4</t>
  </si>
  <si>
    <t>"CYC000184"</t>
  </si>
  <si>
    <t>GCT02B9</t>
  </si>
  <si>
    <t>"CYC000185"</t>
  </si>
  <si>
    <t>GCT02B10</t>
  </si>
  <si>
    <t>"CYC000194"</t>
  </si>
  <si>
    <t>GCT02B11</t>
  </si>
  <si>
    <t>"CYC000195"</t>
  </si>
  <si>
    <t>10PEROVCA01HC02</t>
  </si>
  <si>
    <t>Synthetic</t>
  </si>
  <si>
    <t>admixture</t>
  </si>
  <si>
    <t>"CYC000151"</t>
  </si>
  <si>
    <t>2PEROVCA01HC02</t>
  </si>
  <si>
    <t>"CYC000152"</t>
  </si>
  <si>
    <t>1PEROVCA01HC02</t>
  </si>
  <si>
    <t>"CYC000219"</t>
  </si>
  <si>
    <t>05PEROVCA01HC02</t>
  </si>
  <si>
    <t>"CYC000220"</t>
  </si>
  <si>
    <t>HC04</t>
  </si>
  <si>
    <t>"CYC000394"</t>
  </si>
  <si>
    <t>HC06</t>
  </si>
  <si>
    <t>"CYC000395"</t>
  </si>
  <si>
    <t>HC07</t>
  </si>
  <si>
    <t>"CYC000396"</t>
  </si>
  <si>
    <t>HC08</t>
  </si>
  <si>
    <t>"CYC000397"</t>
  </si>
  <si>
    <t>Supplemental Table S1. Sample overview, sequencing statistics and consensus sequencing statistics.</t>
  </si>
  <si>
    <t>Information on sample name, run name, sequencing platform, throughput of raw and consensus sequencing runs.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</si>
</sst>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Aptos Narrow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color rgb="FF000000"/>
      <name val="Aptos Narrow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2"/>
      <color rgb="FF1D1C1D"/>
      <name val="Monaco"/>
      <family val="2"/>
    </font>
    <font>
      <b/>
      <sz val="11"/>
      <color rgb="FF000000"/>
      <name val="Aptos"/>
    </font>
    <font>
      <sz val="11"/>
      <color rgb="FF000000"/>
      <name val="Apto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1" fontId="2" fillId="0" borderId="2" xfId="0" applyNumberFormat="1" applyFont="1" applyBorder="1"/>
    <xf numFmtId="1" fontId="1" fillId="0" borderId="2" xfId="0" applyNumberFormat="1" applyFont="1" applyBorder="1"/>
    <xf numFmtId="49" fontId="1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164" fontId="1" fillId="0" borderId="2" xfId="0" applyNumberFormat="1" applyFont="1" applyBorder="1"/>
    <xf numFmtId="2" fontId="2" fillId="0" borderId="0" xfId="0" applyNumberFormat="1" applyFont="1"/>
    <xf numFmtId="164" fontId="1" fillId="0" borderId="1" xfId="0" applyNumberFormat="1" applyFont="1" applyBorder="1"/>
    <xf numFmtId="1" fontId="1" fillId="0" borderId="1" xfId="0" applyNumberFormat="1" applyFont="1" applyBorder="1"/>
    <xf numFmtId="14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49" fontId="2" fillId="0" borderId="3" xfId="0" applyNumberFormat="1" applyFont="1" applyBorder="1"/>
    <xf numFmtId="0" fontId="2" fillId="0" borderId="3" xfId="0" applyFont="1" applyBorder="1"/>
    <xf numFmtId="1" fontId="1" fillId="0" borderId="3" xfId="0" applyNumberFormat="1" applyFont="1" applyBorder="1"/>
    <xf numFmtId="1" fontId="1" fillId="0" borderId="4" xfId="0" applyNumberFormat="1" applyFont="1" applyBorder="1"/>
    <xf numFmtId="49" fontId="4" fillId="0" borderId="1" xfId="0" applyNumberFormat="1" applyFont="1" applyBorder="1"/>
    <xf numFmtId="164" fontId="1" fillId="0" borderId="3" xfId="0" applyNumberFormat="1" applyFont="1" applyBorder="1"/>
    <xf numFmtId="49" fontId="4" fillId="0" borderId="3" xfId="0" applyNumberFormat="1" applyFont="1" applyBorder="1"/>
    <xf numFmtId="49" fontId="1" fillId="0" borderId="3" xfId="0" applyNumberFormat="1" applyFont="1" applyBorder="1"/>
    <xf numFmtId="1" fontId="0" fillId="0" borderId="0" xfId="0" applyNumberFormat="1"/>
    <xf numFmtId="0" fontId="5" fillId="0" borderId="0" xfId="0" applyFont="1"/>
    <xf numFmtId="3" fontId="6" fillId="0" borderId="0" xfId="0" applyNumberFormat="1" applyFont="1"/>
    <xf numFmtId="4" fontId="6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D7DE44-14D5-4C41-BFE9-70793ED51569}" name="Table2" displayName="Table2" ref="A1:O30" totalsRowShown="0" headerRowDxfId="19" dataDxfId="17" headerRowBorderDxfId="18" tableBorderDxfId="16" totalsRowBorderDxfId="15">
  <autoFilter ref="A1:O30" xr:uid="{F5D7DE44-14D5-4C41-BFE9-70793ED51569}"/>
  <tableColumns count="15">
    <tableColumn id="2" xr3:uid="{B52A3BBF-FBDC-B545-9A52-918FA1447C15}" name="Sample_ID" dataDxfId="14"/>
    <tableColumn id="40" xr3:uid="{78274161-676A-1341-9EAB-018A31966355}" name="Tumor_Type" dataDxfId="13"/>
    <tableColumn id="37" xr3:uid="{8B0712D9-7D97-7748-82D7-285FAE2D3852}" name="Bioliquid type" dataDxfId="12"/>
    <tableColumn id="13" xr3:uid="{A9AB711E-FAB1-3E48-B2D9-8C0B7E0335F6}" name="NanoRCS Run name" dataDxfId="11"/>
    <tableColumn id="10" xr3:uid="{0095ACEE-1814-274A-834A-0659B80904A1}" name="Protocol" dataDxfId="10"/>
    <tableColumn id="14" xr3:uid="{D238A7AD-5D76-4648-9D53-EAFDBE880ABD}" name="Backbone name" dataDxfId="9"/>
    <tableColumn id="11" xr3:uid="{252FC64D-8FAE-7B4F-8EC0-CC951407D245}" name="Input DNA (ng)" dataDxfId="8"/>
    <tableColumn id="5" xr3:uid="{1AEC2675-69EF-844F-ABFB-55507E7EEBCA}" name="System" dataDxfId="7"/>
    <tableColumn id="6" xr3:uid="{DFAA7FC5-3E84-6D4B-BE24-0D229148E88D}" name="Raw reads (n)" dataDxfId="6"/>
    <tableColumn id="4" xr3:uid="{E5E21324-A667-064E-9156-9E950F1EDE02}" name="Raw bases (bp)" dataDxfId="5"/>
    <tableColumn id="23" xr3:uid="{5337A676-03D4-9747-947B-BC18D19F4A25}" name="Unique consensus reads (n)" dataDxfId="4"/>
    <tableColumn id="7" xr3:uid="{23588AD1-01B4-3D40-8C2F-43ED4E5381A6}" name="Unique consensus bases (bp)" dataDxfId="3"/>
    <tableColumn id="3" xr3:uid="{B79361A4-0E82-024B-9985-49143CA4C92C}" name="(Interpolated) median concatemer subread count" dataDxfId="2"/>
    <tableColumn id="8" xr3:uid="{2702E104-02EC-1045-A0AF-4AAB50D900DE}" name="Fraction of reads contributed to unique consensus reads (%)" dataDxfId="1">
      <calculatedColumnFormula>Table2[[#This Row],[Unique consensus reads (n)]]/Table2[[#This Row],[Raw reads (n)]]</calculatedColumnFormula>
    </tableColumn>
    <tableColumn id="9" xr3:uid="{C7D358D5-62FC-4644-8E33-2FE56F43B999}" name="Fraction of bases contributed to unique bases" dataDxfId="0">
      <calculatedColumnFormula>Table2[[#This Row],[Unique consensus bases (bp)]]/Table2[[#This Row],[Raw bases (bp)]]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F8E0-BF1C-B640-A56C-A7DB76B9A2F5}">
  <dimension ref="A1:P40"/>
  <sheetViews>
    <sheetView workbookViewId="0">
      <selection sqref="A1:A1048576"/>
    </sheetView>
  </sheetViews>
  <sheetFormatPr baseColWidth="10" defaultRowHeight="16" x14ac:dyDescent="0.2"/>
  <cols>
    <col min="2" max="2" width="32.83203125" hidden="1" customWidth="1"/>
    <col min="3" max="3" width="21.83203125" hidden="1" customWidth="1"/>
    <col min="4" max="4" width="14.33203125" customWidth="1"/>
    <col min="5" max="5" width="0" hidden="1" customWidth="1"/>
    <col min="6" max="6" width="15.33203125" hidden="1" customWidth="1"/>
    <col min="7" max="7" width="9.6640625" hidden="1" customWidth="1"/>
    <col min="9" max="9" width="12.83203125" bestFit="1" customWidth="1"/>
    <col min="10" max="10" width="18.83203125" bestFit="1" customWidth="1"/>
    <col min="11" max="12" width="17.33203125" style="25" customWidth="1"/>
    <col min="13" max="13" width="43.83203125" style="25" customWidth="1"/>
    <col min="15" max="15" width="11" bestFit="1" customWidth="1"/>
    <col min="16" max="16" width="11.33203125" bestFit="1" customWidth="1"/>
  </cols>
  <sheetData>
    <row r="1" spans="1:15" ht="13.75" customHeight="1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5" t="s">
        <v>12</v>
      </c>
      <c r="N1" s="2" t="s">
        <v>13</v>
      </c>
      <c r="O1" s="2" t="s">
        <v>14</v>
      </c>
    </row>
    <row r="2" spans="1:15" ht="13.75" customHeight="1" x14ac:dyDescent="0.2">
      <c r="A2" s="6" t="s">
        <v>15</v>
      </c>
      <c r="B2" s="6" t="s">
        <v>16</v>
      </c>
      <c r="C2" s="6" t="s">
        <v>17</v>
      </c>
      <c r="D2" s="7" t="s">
        <v>18</v>
      </c>
      <c r="E2" s="7" t="s">
        <v>19</v>
      </c>
      <c r="F2" s="7" t="s">
        <v>20</v>
      </c>
      <c r="G2" s="8">
        <v>5</v>
      </c>
      <c r="H2" s="6" t="s">
        <v>21</v>
      </c>
      <c r="I2">
        <v>26816916</v>
      </c>
      <c r="J2">
        <v>79381820578</v>
      </c>
      <c r="K2" s="9">
        <v>8905143</v>
      </c>
      <c r="L2" s="9">
        <v>2241979451</v>
      </c>
      <c r="M2" s="10">
        <v>4.2300000000000004</v>
      </c>
      <c r="N2" s="11">
        <f>Table2[[#This Row],[Unique consensus reads (n)]]/Table2[[#This Row],[Raw reads (n)]]</f>
        <v>0.3320718534524999</v>
      </c>
      <c r="O2" s="11">
        <f>Table2[[#This Row],[Unique consensus bases (bp)]]/Table2[[#This Row],[Raw bases (bp)]]</f>
        <v>2.8242983527910489E-2</v>
      </c>
    </row>
    <row r="3" spans="1:15" ht="13.75" customHeight="1" x14ac:dyDescent="0.2">
      <c r="A3" s="6" t="s">
        <v>22</v>
      </c>
      <c r="B3" s="6" t="s">
        <v>16</v>
      </c>
      <c r="C3" s="6" t="s">
        <v>17</v>
      </c>
      <c r="D3" s="7" t="s">
        <v>23</v>
      </c>
      <c r="E3" s="7" t="s">
        <v>19</v>
      </c>
      <c r="F3" s="7" t="s">
        <v>20</v>
      </c>
      <c r="G3" s="8">
        <v>5</v>
      </c>
      <c r="H3" s="6" t="s">
        <v>21</v>
      </c>
      <c r="I3">
        <v>21525318</v>
      </c>
      <c r="J3">
        <v>62050425637</v>
      </c>
      <c r="K3" s="9">
        <v>7946018</v>
      </c>
      <c r="L3" s="9">
        <v>1877449265</v>
      </c>
      <c r="M3" s="12">
        <v>4.2300000000000004</v>
      </c>
      <c r="N3" s="11">
        <f>Table2[[#This Row],[Unique consensus reads (n)]]/Table2[[#This Row],[Raw reads (n)]]</f>
        <v>0.36914753129314976</v>
      </c>
      <c r="O3" s="11">
        <f>Table2[[#This Row],[Unique consensus bases (bp)]]/Table2[[#This Row],[Raw bases (bp)]]</f>
        <v>3.0256831371040543E-2</v>
      </c>
    </row>
    <row r="4" spans="1:15" ht="13.75" customHeight="1" x14ac:dyDescent="0.2">
      <c r="A4" s="6" t="s">
        <v>24</v>
      </c>
      <c r="B4" s="6" t="s">
        <v>16</v>
      </c>
      <c r="C4" s="6" t="s">
        <v>17</v>
      </c>
      <c r="D4" s="7" t="s">
        <v>25</v>
      </c>
      <c r="E4" s="7" t="s">
        <v>19</v>
      </c>
      <c r="F4" s="7" t="s">
        <v>20</v>
      </c>
      <c r="G4" s="8">
        <v>5</v>
      </c>
      <c r="H4" s="6" t="s">
        <v>21</v>
      </c>
      <c r="I4" s="13">
        <f>1873580+13050790</f>
        <v>14924370</v>
      </c>
      <c r="J4" s="13">
        <f>58883206980+46193352487</f>
        <v>105076559467</v>
      </c>
      <c r="K4" s="9">
        <v>6453280</v>
      </c>
      <c r="L4" s="9">
        <v>1746662447</v>
      </c>
      <c r="M4" s="12">
        <v>4.8499999999999996</v>
      </c>
      <c r="N4" s="11">
        <f>Table2[[#This Row],[Unique consensus reads (n)]]/Table2[[#This Row],[Raw reads (n)]]</f>
        <v>0.4323988215247947</v>
      </c>
      <c r="O4" s="11">
        <f>Table2[[#This Row],[Unique consensus bases (bp)]]/Table2[[#This Row],[Raw bases (bp)]]</f>
        <v>1.6622760165158922E-2</v>
      </c>
    </row>
    <row r="5" spans="1:15" ht="13.75" customHeight="1" x14ac:dyDescent="0.2">
      <c r="A5" s="6" t="s">
        <v>26</v>
      </c>
      <c r="B5" s="6" t="s">
        <v>27</v>
      </c>
      <c r="C5" s="6" t="s">
        <v>28</v>
      </c>
      <c r="D5" s="7" t="s">
        <v>29</v>
      </c>
      <c r="E5" s="7" t="s">
        <v>30</v>
      </c>
      <c r="F5" s="7" t="s">
        <v>31</v>
      </c>
      <c r="G5" s="8">
        <v>10</v>
      </c>
      <c r="H5" s="6" t="s">
        <v>21</v>
      </c>
      <c r="I5">
        <v>5982428</v>
      </c>
      <c r="J5">
        <v>34481149605</v>
      </c>
      <c r="K5" s="9">
        <v>4471867</v>
      </c>
      <c r="L5" s="9">
        <v>1025643511</v>
      </c>
      <c r="M5" s="12">
        <v>9.08</v>
      </c>
      <c r="N5" s="11">
        <f>Table2[[#This Row],[Unique consensus reads (n)]]/Table2[[#This Row],[Raw reads (n)]]</f>
        <v>0.7475003460133578</v>
      </c>
      <c r="O5" s="11">
        <f>Table2[[#This Row],[Unique consensus bases (bp)]]/Table2[[#This Row],[Raw bases (bp)]]</f>
        <v>2.9745049766301143E-2</v>
      </c>
    </row>
    <row r="6" spans="1:15" ht="13.75" customHeight="1" x14ac:dyDescent="0.2">
      <c r="A6" s="6" t="s">
        <v>32</v>
      </c>
      <c r="B6" s="6" t="s">
        <v>27</v>
      </c>
      <c r="C6" s="6" t="s">
        <v>28</v>
      </c>
      <c r="D6" s="14" t="s">
        <v>33</v>
      </c>
      <c r="E6" s="14" t="s">
        <v>19</v>
      </c>
      <c r="F6" s="7" t="s">
        <v>34</v>
      </c>
      <c r="G6" s="8">
        <v>5</v>
      </c>
      <c r="H6" s="7" t="s">
        <v>35</v>
      </c>
      <c r="I6">
        <v>1693732</v>
      </c>
      <c r="J6">
        <v>7743487526</v>
      </c>
      <c r="K6" s="9">
        <v>869287</v>
      </c>
      <c r="L6" s="9">
        <v>215576740</v>
      </c>
      <c r="M6" s="12">
        <v>6.72</v>
      </c>
      <c r="N6" s="11">
        <f>Table2[[#This Row],[Unique consensus reads (n)]]/Table2[[#This Row],[Raw reads (n)]]</f>
        <v>0.51323763145527157</v>
      </c>
      <c r="O6" s="11">
        <f>Table2[[#This Row],[Unique consensus bases (bp)]]/Table2[[#This Row],[Raw bases (bp)]]</f>
        <v>2.7839747823724975E-2</v>
      </c>
    </row>
    <row r="7" spans="1:15" ht="13.75" customHeight="1" x14ac:dyDescent="0.2">
      <c r="A7" s="6" t="s">
        <v>36</v>
      </c>
      <c r="B7" s="6" t="s">
        <v>27</v>
      </c>
      <c r="C7" s="6" t="s">
        <v>28</v>
      </c>
      <c r="D7" s="14" t="s">
        <v>37</v>
      </c>
      <c r="E7" s="14" t="s">
        <v>30</v>
      </c>
      <c r="F7" s="7" t="s">
        <v>31</v>
      </c>
      <c r="G7" s="8">
        <v>10</v>
      </c>
      <c r="H7" s="7" t="s">
        <v>35</v>
      </c>
      <c r="I7">
        <v>3255716</v>
      </c>
      <c r="J7">
        <v>11999050467</v>
      </c>
      <c r="K7" s="9">
        <v>912895</v>
      </c>
      <c r="L7" s="9">
        <v>322597671</v>
      </c>
      <c r="M7" s="12">
        <v>6.3</v>
      </c>
      <c r="N7" s="11">
        <f>Table2[[#This Row],[Unique consensus reads (n)]]/Table2[[#This Row],[Raw reads (n)]]</f>
        <v>0.28039761453394585</v>
      </c>
      <c r="O7" s="11">
        <f>Table2[[#This Row],[Unique consensus bases (bp)]]/Table2[[#This Row],[Raw bases (bp)]]</f>
        <v>2.6885266620655844E-2</v>
      </c>
    </row>
    <row r="8" spans="1:15" x14ac:dyDescent="0.2">
      <c r="A8" s="6" t="s">
        <v>38</v>
      </c>
      <c r="B8" s="6" t="s">
        <v>27</v>
      </c>
      <c r="C8" s="6" t="s">
        <v>28</v>
      </c>
      <c r="D8" s="15" t="s">
        <v>39</v>
      </c>
      <c r="E8" s="15" t="s">
        <v>19</v>
      </c>
      <c r="F8" s="7" t="s">
        <v>34</v>
      </c>
      <c r="G8" s="8">
        <v>5</v>
      </c>
      <c r="H8" s="7" t="s">
        <v>35</v>
      </c>
      <c r="I8">
        <v>1185351</v>
      </c>
      <c r="J8">
        <v>3013307634</v>
      </c>
      <c r="K8" s="9">
        <v>114105</v>
      </c>
      <c r="L8" s="9">
        <v>26864559</v>
      </c>
      <c r="M8" s="12">
        <v>6.99</v>
      </c>
      <c r="N8" s="11">
        <f>Table2[[#This Row],[Unique consensus reads (n)]]/Table2[[#This Row],[Raw reads (n)]]</f>
        <v>9.6262626006980212E-2</v>
      </c>
      <c r="O8" s="11">
        <f>Table2[[#This Row],[Unique consensus bases (bp)]]/Table2[[#This Row],[Raw bases (bp)]]</f>
        <v>8.9153057911776426E-3</v>
      </c>
    </row>
    <row r="9" spans="1:15" ht="13.75" customHeight="1" x14ac:dyDescent="0.2">
      <c r="A9" s="6" t="s">
        <v>40</v>
      </c>
      <c r="B9" s="6" t="s">
        <v>27</v>
      </c>
      <c r="C9" s="6" t="s">
        <v>28</v>
      </c>
      <c r="D9" s="7" t="s">
        <v>41</v>
      </c>
      <c r="E9" s="7" t="s">
        <v>19</v>
      </c>
      <c r="F9" s="7" t="s">
        <v>20</v>
      </c>
      <c r="G9" s="8">
        <v>10</v>
      </c>
      <c r="H9" s="7" t="s">
        <v>35</v>
      </c>
      <c r="I9">
        <v>526943</v>
      </c>
      <c r="J9">
        <v>1819362370</v>
      </c>
      <c r="K9" s="9">
        <v>268204</v>
      </c>
      <c r="L9" s="9">
        <v>85217924</v>
      </c>
      <c r="M9" s="12">
        <v>16.82</v>
      </c>
      <c r="N9" s="11">
        <f>Table2[[#This Row],[Unique consensus reads (n)]]/Table2[[#This Row],[Raw reads (n)]]</f>
        <v>0.50898104728594928</v>
      </c>
      <c r="O9" s="11">
        <f>Table2[[#This Row],[Unique consensus bases (bp)]]/Table2[[#This Row],[Raw bases (bp)]]</f>
        <v>4.6839445184303774E-2</v>
      </c>
    </row>
    <row r="10" spans="1:15" ht="13.75" customHeight="1" x14ac:dyDescent="0.2">
      <c r="A10" s="6" t="s">
        <v>42</v>
      </c>
      <c r="B10" s="6" t="s">
        <v>27</v>
      </c>
      <c r="C10" s="6" t="s">
        <v>28</v>
      </c>
      <c r="D10" s="7" t="s">
        <v>43</v>
      </c>
      <c r="E10" s="7" t="s">
        <v>19</v>
      </c>
      <c r="F10" s="7" t="s">
        <v>20</v>
      </c>
      <c r="G10" s="8">
        <v>5</v>
      </c>
      <c r="H10" s="7" t="s">
        <v>35</v>
      </c>
      <c r="I10">
        <v>559427</v>
      </c>
      <c r="J10">
        <v>1926880002</v>
      </c>
      <c r="K10" s="9">
        <v>267578</v>
      </c>
      <c r="L10" s="9">
        <v>59691871</v>
      </c>
      <c r="M10" s="12">
        <v>6.64</v>
      </c>
      <c r="N10" s="11">
        <f>Table2[[#This Row],[Unique consensus reads (n)]]/Table2[[#This Row],[Raw reads (n)]]</f>
        <v>0.47830726797240747</v>
      </c>
      <c r="O10" s="11">
        <f>Table2[[#This Row],[Unique consensus bases (bp)]]/Table2[[#This Row],[Raw bases (bp)]]</f>
        <v>3.097850978682792E-2</v>
      </c>
    </row>
    <row r="11" spans="1:15" ht="13.75" customHeight="1" x14ac:dyDescent="0.2">
      <c r="A11" s="6" t="s">
        <v>44</v>
      </c>
      <c r="B11" s="6" t="s">
        <v>27</v>
      </c>
      <c r="C11" s="6" t="s">
        <v>28</v>
      </c>
      <c r="D11" s="14" t="s">
        <v>45</v>
      </c>
      <c r="E11" s="14" t="s">
        <v>46</v>
      </c>
      <c r="F11" s="7" t="s">
        <v>31</v>
      </c>
      <c r="G11" s="8">
        <v>10</v>
      </c>
      <c r="H11" s="7" t="s">
        <v>35</v>
      </c>
      <c r="I11">
        <v>4860826</v>
      </c>
      <c r="J11">
        <v>7809150461</v>
      </c>
      <c r="K11" s="9">
        <v>278076</v>
      </c>
      <c r="L11" s="9">
        <v>84670311</v>
      </c>
      <c r="M11" s="12">
        <v>6.59</v>
      </c>
      <c r="N11" s="11">
        <f>Table2[[#This Row],[Unique consensus reads (n)]]/Table2[[#This Row],[Raw reads (n)]]</f>
        <v>5.7207561019464594E-2</v>
      </c>
      <c r="O11" s="11">
        <f>Table2[[#This Row],[Unique consensus bases (bp)]]/Table2[[#This Row],[Raw bases (bp)]]</f>
        <v>1.0842448410087049E-2</v>
      </c>
    </row>
    <row r="12" spans="1:15" ht="13.75" customHeight="1" x14ac:dyDescent="0.2">
      <c r="A12" s="6" t="s">
        <v>47</v>
      </c>
      <c r="B12" s="6" t="s">
        <v>48</v>
      </c>
      <c r="C12" s="6" t="s">
        <v>17</v>
      </c>
      <c r="D12" s="7" t="s">
        <v>49</v>
      </c>
      <c r="E12" s="7" t="s">
        <v>19</v>
      </c>
      <c r="F12" s="7" t="s">
        <v>34</v>
      </c>
      <c r="G12" s="8">
        <v>5</v>
      </c>
      <c r="H12" s="7" t="s">
        <v>35</v>
      </c>
      <c r="I12">
        <v>1988016</v>
      </c>
      <c r="J12">
        <v>4937391852</v>
      </c>
      <c r="K12" s="9">
        <v>1231394</v>
      </c>
      <c r="L12" s="9">
        <v>217223117</v>
      </c>
      <c r="M12" s="12">
        <v>3.78</v>
      </c>
      <c r="N12" s="11">
        <f>Table2[[#This Row],[Unique consensus reads (n)]]/Table2[[#This Row],[Raw reads (n)]]</f>
        <v>0.61940849570627199</v>
      </c>
      <c r="O12" s="11">
        <f>Table2[[#This Row],[Unique consensus bases (bp)]]/Table2[[#This Row],[Raw bases (bp)]]</f>
        <v>4.399551899288872E-2</v>
      </c>
    </row>
    <row r="13" spans="1:15" ht="13.75" customHeight="1" x14ac:dyDescent="0.2">
      <c r="A13" s="6" t="s">
        <v>50</v>
      </c>
      <c r="B13" s="6" t="s">
        <v>48</v>
      </c>
      <c r="C13" s="6" t="s">
        <v>17</v>
      </c>
      <c r="D13" s="14" t="s">
        <v>51</v>
      </c>
      <c r="E13" s="14" t="s">
        <v>19</v>
      </c>
      <c r="F13" s="7" t="s">
        <v>34</v>
      </c>
      <c r="G13" s="8">
        <v>5</v>
      </c>
      <c r="H13" s="7" t="s">
        <v>35</v>
      </c>
      <c r="I13">
        <v>1344440</v>
      </c>
      <c r="J13">
        <v>3655183797</v>
      </c>
      <c r="K13" s="9">
        <v>762973</v>
      </c>
      <c r="L13" s="9">
        <v>166245280</v>
      </c>
      <c r="M13" s="12">
        <v>4.4400000000000004</v>
      </c>
      <c r="N13" s="11">
        <f>Table2[[#This Row],[Unique consensus reads (n)]]/Table2[[#This Row],[Raw reads (n)]]</f>
        <v>0.56750245455356874</v>
      </c>
      <c r="O13" s="11">
        <f>Table2[[#This Row],[Unique consensus bases (bp)]]/Table2[[#This Row],[Raw bases (bp)]]</f>
        <v>4.5482057601712443E-2</v>
      </c>
    </row>
    <row r="14" spans="1:15" ht="13.75" customHeight="1" x14ac:dyDescent="0.2">
      <c r="A14" s="6" t="s">
        <v>52</v>
      </c>
      <c r="B14" s="7" t="s">
        <v>53</v>
      </c>
      <c r="C14" s="6" t="s">
        <v>17</v>
      </c>
      <c r="D14" s="7" t="s">
        <v>54</v>
      </c>
      <c r="E14" s="7" t="s">
        <v>19</v>
      </c>
      <c r="F14" s="7" t="s">
        <v>34</v>
      </c>
      <c r="G14" s="8">
        <v>5</v>
      </c>
      <c r="H14" s="7" t="s">
        <v>35</v>
      </c>
      <c r="I14">
        <v>2064386</v>
      </c>
      <c r="J14">
        <v>8691182857</v>
      </c>
      <c r="K14" s="9">
        <v>1068100</v>
      </c>
      <c r="L14" s="9">
        <v>182582310</v>
      </c>
      <c r="M14" s="12">
        <v>7.07</v>
      </c>
      <c r="N14" s="11">
        <f>Table2[[#This Row],[Unique consensus reads (n)]]/Table2[[#This Row],[Raw reads (n)]]</f>
        <v>0.51739354946216454</v>
      </c>
      <c r="O14" s="11">
        <f>Table2[[#This Row],[Unique consensus bases (bp)]]/Table2[[#This Row],[Raw bases (bp)]]</f>
        <v>2.1007763040326054E-2</v>
      </c>
    </row>
    <row r="15" spans="1:15" ht="13.75" customHeight="1" x14ac:dyDescent="0.2">
      <c r="A15" s="6" t="s">
        <v>55</v>
      </c>
      <c r="B15" s="7" t="s">
        <v>53</v>
      </c>
      <c r="C15" s="6" t="s">
        <v>17</v>
      </c>
      <c r="D15" s="7" t="s">
        <v>56</v>
      </c>
      <c r="E15" s="7" t="s">
        <v>19</v>
      </c>
      <c r="F15" s="7" t="s">
        <v>20</v>
      </c>
      <c r="G15" s="8">
        <v>5</v>
      </c>
      <c r="H15" s="7" t="s">
        <v>35</v>
      </c>
      <c r="I15">
        <v>1570181</v>
      </c>
      <c r="J15">
        <v>3684711026</v>
      </c>
      <c r="K15" s="9">
        <v>142951</v>
      </c>
      <c r="L15" s="9">
        <v>27604020</v>
      </c>
      <c r="M15" s="12">
        <v>7.62</v>
      </c>
      <c r="N15" s="11">
        <f>Table2[[#This Row],[Unique consensus reads (n)]]/Table2[[#This Row],[Raw reads (n)]]</f>
        <v>9.1041096536004451E-2</v>
      </c>
      <c r="O15" s="11">
        <f>Table2[[#This Row],[Unique consensus bases (bp)]]/Table2[[#This Row],[Raw bases (bp)]]</f>
        <v>7.491501994381906E-3</v>
      </c>
    </row>
    <row r="16" spans="1:15" ht="13.75" customHeight="1" x14ac:dyDescent="0.2">
      <c r="A16" s="6" t="s">
        <v>57</v>
      </c>
      <c r="B16" s="7" t="s">
        <v>53</v>
      </c>
      <c r="C16" s="6" t="s">
        <v>17</v>
      </c>
      <c r="D16" s="8" t="s">
        <v>58</v>
      </c>
      <c r="E16" s="8" t="s">
        <v>19</v>
      </c>
      <c r="F16" s="7" t="s">
        <v>34</v>
      </c>
      <c r="G16" s="8">
        <v>5</v>
      </c>
      <c r="H16" s="7" t="s">
        <v>35</v>
      </c>
      <c r="I16">
        <v>1947071</v>
      </c>
      <c r="J16">
        <v>9240472697</v>
      </c>
      <c r="K16" s="9">
        <v>1291239</v>
      </c>
      <c r="L16" s="9">
        <v>207834793</v>
      </c>
      <c r="M16" s="12">
        <v>7.31</v>
      </c>
      <c r="N16" s="11">
        <f>Table2[[#This Row],[Unique consensus reads (n)]]/Table2[[#This Row],[Raw reads (n)]]</f>
        <v>0.66316996144465201</v>
      </c>
      <c r="O16" s="11">
        <f>Table2[[#This Row],[Unique consensus bases (bp)]]/Table2[[#This Row],[Raw bases (bp)]]</f>
        <v>2.2491792337363366E-2</v>
      </c>
    </row>
    <row r="17" spans="1:16" ht="13.75" customHeight="1" x14ac:dyDescent="0.2">
      <c r="A17" s="6" t="s">
        <v>59</v>
      </c>
      <c r="B17" s="7" t="s">
        <v>53</v>
      </c>
      <c r="C17" s="6" t="s">
        <v>17</v>
      </c>
      <c r="D17" s="7" t="s">
        <v>60</v>
      </c>
      <c r="E17" s="7" t="s">
        <v>19</v>
      </c>
      <c r="F17" s="7" t="s">
        <v>34</v>
      </c>
      <c r="G17" s="8">
        <v>5</v>
      </c>
      <c r="H17" s="7" t="s">
        <v>35</v>
      </c>
      <c r="I17">
        <v>1531884</v>
      </c>
      <c r="J17">
        <v>7879868379</v>
      </c>
      <c r="K17" s="9">
        <v>1035921</v>
      </c>
      <c r="L17" s="9">
        <v>169203751</v>
      </c>
      <c r="M17" s="12">
        <v>7.43</v>
      </c>
      <c r="N17" s="11">
        <f>Table2[[#This Row],[Unique consensus reads (n)]]/Table2[[#This Row],[Raw reads (n)]]</f>
        <v>0.67623984583689101</v>
      </c>
      <c r="O17" s="11">
        <f>Table2[[#This Row],[Unique consensus bases (bp)]]/Table2[[#This Row],[Raw bases (bp)]]</f>
        <v>2.1472915899322789E-2</v>
      </c>
    </row>
    <row r="18" spans="1:16" ht="13.75" customHeight="1" x14ac:dyDescent="0.2">
      <c r="A18" s="6" t="s">
        <v>61</v>
      </c>
      <c r="B18" s="7" t="s">
        <v>53</v>
      </c>
      <c r="C18" s="6" t="s">
        <v>17</v>
      </c>
      <c r="D18" s="8" t="s">
        <v>62</v>
      </c>
      <c r="E18" s="8" t="s">
        <v>19</v>
      </c>
      <c r="F18" s="7" t="s">
        <v>34</v>
      </c>
      <c r="G18" s="8">
        <v>5</v>
      </c>
      <c r="H18" s="7" t="s">
        <v>35</v>
      </c>
      <c r="I18">
        <v>1403031</v>
      </c>
      <c r="J18">
        <v>7007359201</v>
      </c>
      <c r="K18" s="9">
        <v>1002096</v>
      </c>
      <c r="L18" s="9">
        <v>162673598</v>
      </c>
      <c r="M18" s="12">
        <v>7.24</v>
      </c>
      <c r="N18" s="11">
        <f>Table2[[#This Row],[Unique consensus reads (n)]]/Table2[[#This Row],[Raw reads (n)]]</f>
        <v>0.71423653504448581</v>
      </c>
      <c r="O18" s="11">
        <f>Table2[[#This Row],[Unique consensus bases (bp)]]/Table2[[#This Row],[Raw bases (bp)]]</f>
        <v>2.3214679501057305E-2</v>
      </c>
    </row>
    <row r="19" spans="1:16" ht="15.75" customHeight="1" x14ac:dyDescent="0.2">
      <c r="A19" s="6" t="s">
        <v>63</v>
      </c>
      <c r="B19" s="7" t="s">
        <v>48</v>
      </c>
      <c r="C19" s="6" t="s">
        <v>17</v>
      </c>
      <c r="D19" s="8" t="s">
        <v>64</v>
      </c>
      <c r="E19" s="8" t="s">
        <v>19</v>
      </c>
      <c r="F19" s="7" t="s">
        <v>20</v>
      </c>
      <c r="G19" s="8">
        <v>5</v>
      </c>
      <c r="H19" s="6" t="s">
        <v>21</v>
      </c>
      <c r="I19" s="16">
        <v>12294997</v>
      </c>
      <c r="J19" s="16">
        <v>45706000000</v>
      </c>
      <c r="K19" s="13">
        <v>3578174</v>
      </c>
      <c r="L19" s="13">
        <v>859407992</v>
      </c>
      <c r="M19" s="12">
        <v>5.55</v>
      </c>
      <c r="N19" s="11">
        <f>Table2[[#This Row],[Unique consensus reads (n)]]/Table2[[#This Row],[Raw reads (n)]]</f>
        <v>0.29102682985607886</v>
      </c>
      <c r="O19" s="11">
        <f>Table2[[#This Row],[Unique consensus bases (bp)]]/Table2[[#This Row],[Raw bases (bp)]]</f>
        <v>1.8802957861112326E-2</v>
      </c>
    </row>
    <row r="20" spans="1:16" ht="15.75" customHeight="1" x14ac:dyDescent="0.2">
      <c r="A20" s="6" t="s">
        <v>65</v>
      </c>
      <c r="B20" s="7" t="s">
        <v>48</v>
      </c>
      <c r="C20" s="6" t="s">
        <v>17</v>
      </c>
      <c r="D20" s="8" t="s">
        <v>66</v>
      </c>
      <c r="E20" s="8" t="s">
        <v>19</v>
      </c>
      <c r="F20" s="7" t="s">
        <v>20</v>
      </c>
      <c r="G20" s="8">
        <v>5</v>
      </c>
      <c r="H20" s="6" t="s">
        <v>21</v>
      </c>
      <c r="I20" s="16">
        <v>4722351</v>
      </c>
      <c r="J20" s="16">
        <v>17812000000</v>
      </c>
      <c r="K20" s="13">
        <v>896261</v>
      </c>
      <c r="L20" s="13">
        <v>216764789</v>
      </c>
      <c r="M20" s="12">
        <v>5.52</v>
      </c>
      <c r="N20" s="11">
        <f>Table2[[#This Row],[Unique consensus reads (n)]]/Table2[[#This Row],[Raw reads (n)]]</f>
        <v>0.1897912713392122</v>
      </c>
      <c r="O20" s="11">
        <f>Table2[[#This Row],[Unique consensus bases (bp)]]/Table2[[#This Row],[Raw bases (bp)]]</f>
        <v>1.2169592914888838E-2</v>
      </c>
    </row>
    <row r="21" spans="1:16" ht="15.75" customHeight="1" x14ac:dyDescent="0.2">
      <c r="A21" s="6" t="s">
        <v>67</v>
      </c>
      <c r="B21" s="7" t="s">
        <v>48</v>
      </c>
      <c r="C21" s="6" t="s">
        <v>17</v>
      </c>
      <c r="D21" s="8" t="s">
        <v>68</v>
      </c>
      <c r="E21" s="8" t="s">
        <v>19</v>
      </c>
      <c r="F21" s="7" t="s">
        <v>20</v>
      </c>
      <c r="G21" s="8">
        <v>5</v>
      </c>
      <c r="H21" s="6" t="s">
        <v>21</v>
      </c>
      <c r="I21" s="16">
        <v>21344807</v>
      </c>
      <c r="J21" s="1">
        <v>76450863281</v>
      </c>
      <c r="K21" s="13">
        <v>3308373</v>
      </c>
      <c r="L21" s="13">
        <v>887667128</v>
      </c>
      <c r="M21" s="12">
        <v>5.24</v>
      </c>
      <c r="N21" s="11">
        <f>Table2[[#This Row],[Unique consensus reads (n)]]/Table2[[#This Row],[Raw reads (n)]]</f>
        <v>0.15499662283196095</v>
      </c>
      <c r="O21" s="11">
        <f>Table2[[#This Row],[Unique consensus bases (bp)]]/Table2[[#This Row],[Raw bases (bp)]]</f>
        <v>1.1610949698989311E-2</v>
      </c>
    </row>
    <row r="22" spans="1:16" ht="15.75" customHeight="1" x14ac:dyDescent="0.2">
      <c r="A22" s="6" t="s">
        <v>69</v>
      </c>
      <c r="B22" s="17" t="s">
        <v>48</v>
      </c>
      <c r="C22" s="6" t="s">
        <v>17</v>
      </c>
      <c r="D22" s="18" t="s">
        <v>70</v>
      </c>
      <c r="E22" s="18" t="s">
        <v>19</v>
      </c>
      <c r="F22" s="7" t="s">
        <v>20</v>
      </c>
      <c r="G22" s="8">
        <v>5</v>
      </c>
      <c r="H22" s="6" t="s">
        <v>21</v>
      </c>
      <c r="I22">
        <v>18883193</v>
      </c>
      <c r="J22">
        <v>70248807191</v>
      </c>
      <c r="K22" s="19">
        <v>947601</v>
      </c>
      <c r="L22" s="20">
        <v>223858375</v>
      </c>
      <c r="M22" s="12">
        <v>5.6</v>
      </c>
      <c r="N22" s="11">
        <f>Table2[[#This Row],[Unique consensus reads (n)]]/Table2[[#This Row],[Raw reads (n)]]</f>
        <v>5.0182244072811202E-2</v>
      </c>
      <c r="O22" s="11">
        <f>Table2[[#This Row],[Unique consensus bases (bp)]]/Table2[[#This Row],[Raw bases (bp)]]</f>
        <v>3.186650193096515E-3</v>
      </c>
    </row>
    <row r="23" spans="1:16" x14ac:dyDescent="0.2">
      <c r="A23" s="7" t="s">
        <v>71</v>
      </c>
      <c r="B23" s="7" t="s">
        <v>72</v>
      </c>
      <c r="C23" s="6" t="s">
        <v>73</v>
      </c>
      <c r="D23" s="8" t="s">
        <v>74</v>
      </c>
      <c r="E23" s="8" t="s">
        <v>19</v>
      </c>
      <c r="F23" s="7" t="s">
        <v>20</v>
      </c>
      <c r="G23" s="8">
        <v>5</v>
      </c>
      <c r="H23" s="6" t="s">
        <v>21</v>
      </c>
      <c r="I23">
        <v>5966737</v>
      </c>
      <c r="J23">
        <v>27532091104</v>
      </c>
      <c r="K23" s="13">
        <v>2154069</v>
      </c>
      <c r="L23" s="13">
        <v>391905057</v>
      </c>
      <c r="M23" s="12">
        <v>5.19</v>
      </c>
      <c r="N23" s="11">
        <f>Table2[[#This Row],[Unique consensus reads (n)]]/Table2[[#This Row],[Raw reads (n)]]</f>
        <v>0.36101289532285402</v>
      </c>
      <c r="O23" s="11">
        <f>Table2[[#This Row],[Unique consensus bases (bp)]]/Table2[[#This Row],[Raw bases (bp)]]</f>
        <v>1.4234482063843748E-2</v>
      </c>
    </row>
    <row r="24" spans="1:16" x14ac:dyDescent="0.2">
      <c r="A24" s="7" t="s">
        <v>75</v>
      </c>
      <c r="B24" s="7" t="s">
        <v>72</v>
      </c>
      <c r="C24" s="21" t="s">
        <v>73</v>
      </c>
      <c r="D24" s="8" t="s">
        <v>76</v>
      </c>
      <c r="E24" s="8" t="s">
        <v>19</v>
      </c>
      <c r="F24" s="7" t="s">
        <v>20</v>
      </c>
      <c r="G24" s="8">
        <v>5</v>
      </c>
      <c r="H24" s="6" t="s">
        <v>21</v>
      </c>
      <c r="I24">
        <v>18510972</v>
      </c>
      <c r="J24">
        <v>65625305774</v>
      </c>
      <c r="K24" s="13">
        <v>7640308</v>
      </c>
      <c r="L24" s="13">
        <v>1858257968</v>
      </c>
      <c r="M24" s="12">
        <v>5.58</v>
      </c>
      <c r="N24" s="11">
        <f>Table2[[#This Row],[Unique consensus reads (n)]]/Table2[[#This Row],[Raw reads (n)]]</f>
        <v>0.41274483047135502</v>
      </c>
      <c r="O24" s="11">
        <f>Table2[[#This Row],[Unique consensus bases (bp)]]/Table2[[#This Row],[Raw bases (bp)]]</f>
        <v>2.8316179956546894E-2</v>
      </c>
    </row>
    <row r="25" spans="1:16" x14ac:dyDescent="0.2">
      <c r="A25" s="7" t="s">
        <v>77</v>
      </c>
      <c r="B25" s="7" t="s">
        <v>72</v>
      </c>
      <c r="C25" s="21" t="s">
        <v>73</v>
      </c>
      <c r="D25" s="8" t="s">
        <v>78</v>
      </c>
      <c r="E25" s="8" t="s">
        <v>19</v>
      </c>
      <c r="F25" s="6" t="s">
        <v>20</v>
      </c>
      <c r="G25" s="8">
        <v>5</v>
      </c>
      <c r="H25" s="6" t="s">
        <v>21</v>
      </c>
      <c r="I25" s="16">
        <v>18316352</v>
      </c>
      <c r="J25" s="16">
        <v>67862000000</v>
      </c>
      <c r="K25" s="13">
        <v>6845143</v>
      </c>
      <c r="L25" s="13">
        <v>1783369995</v>
      </c>
      <c r="M25" s="12">
        <v>4.8600000000000003</v>
      </c>
      <c r="N25" s="11">
        <f>Table2[[#This Row],[Unique consensus reads (n)]]/Table2[[#This Row],[Raw reads (n)]]</f>
        <v>0.37371759398378018</v>
      </c>
      <c r="O25" s="11">
        <f>Table2[[#This Row],[Unique consensus bases (bp)]]/Table2[[#This Row],[Raw bases (bp)]]</f>
        <v>2.6279360982582298E-2</v>
      </c>
    </row>
    <row r="26" spans="1:16" x14ac:dyDescent="0.2">
      <c r="A26" s="7" t="s">
        <v>79</v>
      </c>
      <c r="B26" s="7" t="s">
        <v>72</v>
      </c>
      <c r="C26" s="21" t="s">
        <v>73</v>
      </c>
      <c r="D26" s="8" t="s">
        <v>80</v>
      </c>
      <c r="E26" s="8" t="s">
        <v>19</v>
      </c>
      <c r="F26" s="6" t="s">
        <v>20</v>
      </c>
      <c r="G26" s="8">
        <v>5</v>
      </c>
      <c r="H26" s="6" t="s">
        <v>21</v>
      </c>
      <c r="I26" s="16">
        <v>24830194</v>
      </c>
      <c r="J26" s="16">
        <v>95749000000</v>
      </c>
      <c r="K26" s="13">
        <v>6714828</v>
      </c>
      <c r="L26" s="13">
        <v>1655830943</v>
      </c>
      <c r="M26" s="22">
        <v>4.8499999999999996</v>
      </c>
      <c r="N26" s="11">
        <f>Table2[[#This Row],[Unique consensus reads (n)]]/Table2[[#This Row],[Raw reads (n)]]</f>
        <v>0.27042994509023971</v>
      </c>
      <c r="O26" s="11">
        <f>Table2[[#This Row],[Unique consensus bases (bp)]]/Table2[[#This Row],[Raw bases (bp)]]</f>
        <v>1.7293454166623149E-2</v>
      </c>
    </row>
    <row r="27" spans="1:16" x14ac:dyDescent="0.2">
      <c r="A27" s="17" t="s">
        <v>81</v>
      </c>
      <c r="B27" s="17"/>
      <c r="C27" s="23"/>
      <c r="D27" s="18" t="s">
        <v>82</v>
      </c>
      <c r="E27" s="18"/>
      <c r="F27" s="24"/>
      <c r="G27" s="17"/>
      <c r="H27" s="6" t="s">
        <v>21</v>
      </c>
      <c r="I27">
        <v>21044463</v>
      </c>
      <c r="J27" s="25">
        <v>119710217242</v>
      </c>
      <c r="K27" s="13">
        <v>5160250</v>
      </c>
      <c r="L27" s="13">
        <v>1383840615</v>
      </c>
      <c r="M27" s="22">
        <v>7.22</v>
      </c>
      <c r="N27" s="11">
        <f>Table2[[#This Row],[Unique consensus reads (n)]]/Table2[[#This Row],[Raw reads (n)]]</f>
        <v>0.24520701716171137</v>
      </c>
      <c r="O27" s="11">
        <f>Table2[[#This Row],[Unique consensus bases (bp)]]/Table2[[#This Row],[Raw bases (bp)]]</f>
        <v>1.1559920672456045E-2</v>
      </c>
      <c r="P27" s="26"/>
    </row>
    <row r="28" spans="1:16" x14ac:dyDescent="0.2">
      <c r="A28" s="17" t="s">
        <v>83</v>
      </c>
      <c r="B28" s="17"/>
      <c r="C28" s="23"/>
      <c r="D28" s="18" t="s">
        <v>84</v>
      </c>
      <c r="E28" s="18"/>
      <c r="F28" s="24"/>
      <c r="G28" s="17"/>
      <c r="H28" s="6" t="s">
        <v>21</v>
      </c>
      <c r="I28">
        <v>8965204</v>
      </c>
      <c r="J28">
        <v>78329235588</v>
      </c>
      <c r="K28" s="13">
        <v>4571333</v>
      </c>
      <c r="L28" s="13">
        <v>1553195339</v>
      </c>
      <c r="M28" s="22">
        <v>8.7899999999999991</v>
      </c>
      <c r="N28" s="11">
        <f>Table2[[#This Row],[Unique consensus reads (n)]]/Table2[[#This Row],[Raw reads (n)]]</f>
        <v>0.50989726502598265</v>
      </c>
      <c r="O28" s="11">
        <f>Table2[[#This Row],[Unique consensus bases (bp)]]/Table2[[#This Row],[Raw bases (bp)]]</f>
        <v>1.9829062895105654E-2</v>
      </c>
      <c r="P28" s="26"/>
    </row>
    <row r="29" spans="1:16" x14ac:dyDescent="0.2">
      <c r="A29" s="17" t="s">
        <v>85</v>
      </c>
      <c r="B29" s="17"/>
      <c r="C29" s="23"/>
      <c r="D29" s="18" t="s">
        <v>86</v>
      </c>
      <c r="E29" s="18"/>
      <c r="F29" s="24"/>
      <c r="G29" s="17"/>
      <c r="H29" s="6" t="s">
        <v>21</v>
      </c>
      <c r="I29">
        <v>14464513</v>
      </c>
      <c r="J29" s="25">
        <v>100451215736</v>
      </c>
      <c r="K29" s="13">
        <v>6224041</v>
      </c>
      <c r="L29" s="13">
        <v>2226651863</v>
      </c>
      <c r="M29" s="22">
        <v>6.6210000000000004</v>
      </c>
      <c r="N29" s="11">
        <f>Table2[[#This Row],[Unique consensus reads (n)]]/Table2[[#This Row],[Raw reads (n)]]</f>
        <v>0.43029730762452906</v>
      </c>
      <c r="O29" s="11">
        <f>Table2[[#This Row],[Unique consensus bases (bp)]]/Table2[[#This Row],[Raw bases (bp)]]</f>
        <v>2.2166499894356241E-2</v>
      </c>
      <c r="P29" s="26"/>
    </row>
    <row r="30" spans="1:16" x14ac:dyDescent="0.2">
      <c r="A30" s="17" t="s">
        <v>87</v>
      </c>
      <c r="B30" s="17"/>
      <c r="C30" s="23"/>
      <c r="D30" s="18" t="s">
        <v>88</v>
      </c>
      <c r="E30" s="18"/>
      <c r="F30" s="24"/>
      <c r="G30" s="17"/>
      <c r="H30" s="6" t="s">
        <v>21</v>
      </c>
      <c r="I30">
        <v>14691826</v>
      </c>
      <c r="J30">
        <v>30987544194</v>
      </c>
      <c r="K30" s="19">
        <v>1706616</v>
      </c>
      <c r="L30" s="19">
        <v>509725627</v>
      </c>
      <c r="M30" s="22">
        <v>3.629</v>
      </c>
      <c r="N30" s="11">
        <f>Table2[[#This Row],[Unique consensus reads (n)]]/Table2[[#This Row],[Raw reads (n)]]</f>
        <v>0.1161609183228824</v>
      </c>
      <c r="O30" s="11">
        <f>Table2[[#This Row],[Unique consensus bases (bp)]]/Table2[[#This Row],[Raw bases (bp)]]</f>
        <v>1.644937152195159E-2</v>
      </c>
    </row>
    <row r="31" spans="1:16" x14ac:dyDescent="0.2">
      <c r="N31" s="25"/>
    </row>
    <row r="32" spans="1:16" x14ac:dyDescent="0.2">
      <c r="I32" s="27"/>
      <c r="J32" s="27"/>
      <c r="K32" s="27"/>
      <c r="L32" s="28"/>
      <c r="M32" s="28"/>
      <c r="N32" s="28"/>
    </row>
    <row r="33" spans="9:14" x14ac:dyDescent="0.2">
      <c r="I33" s="27"/>
      <c r="J33" s="27"/>
      <c r="K33" s="27"/>
      <c r="L33" s="28"/>
      <c r="M33" s="28"/>
      <c r="N33" s="28"/>
    </row>
    <row r="34" spans="9:14" x14ac:dyDescent="0.2">
      <c r="I34" s="27"/>
      <c r="J34" s="27"/>
      <c r="K34" s="27"/>
      <c r="L34" s="28"/>
      <c r="M34" s="28"/>
      <c r="N34" s="28"/>
    </row>
    <row r="35" spans="9:14" x14ac:dyDescent="0.2">
      <c r="L35" s="29"/>
      <c r="M35" s="29"/>
      <c r="N35" s="29"/>
    </row>
    <row r="36" spans="9:14" x14ac:dyDescent="0.2">
      <c r="K36"/>
      <c r="L36" s="29"/>
      <c r="M36" s="29"/>
      <c r="N36" s="29"/>
    </row>
    <row r="37" spans="9:14" x14ac:dyDescent="0.2">
      <c r="L37" s="29"/>
      <c r="M37" s="29"/>
      <c r="N37" s="29"/>
    </row>
    <row r="38" spans="9:14" x14ac:dyDescent="0.2">
      <c r="L38" s="29"/>
      <c r="M38" s="29"/>
      <c r="N38" s="29"/>
    </row>
    <row r="40" spans="9:14" x14ac:dyDescent="0.2">
      <c r="M40" s="30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082-304F-524D-8A00-03160E4EE581}">
  <dimension ref="A1:A2"/>
  <sheetViews>
    <sheetView tabSelected="1" workbookViewId="0">
      <selection activeCell="B6" sqref="B6"/>
    </sheetView>
  </sheetViews>
  <sheetFormatPr baseColWidth="10" defaultRowHeight="16" x14ac:dyDescent="0.2"/>
  <sheetData>
    <row r="1" spans="1:1" x14ac:dyDescent="0.2">
      <c r="A1" s="31" t="s">
        <v>89</v>
      </c>
    </row>
    <row r="2" spans="1:1" x14ac:dyDescent="0.2">
      <c r="A2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Chen-4, L.T. (Li-Ting)</dc:creator>
  <cp:lastModifiedBy>Microsoft Office User</cp:lastModifiedBy>
  <dcterms:created xsi:type="dcterms:W3CDTF">2024-08-30T12:43:03Z</dcterms:created>
  <dcterms:modified xsi:type="dcterms:W3CDTF">2024-12-10T14:41:32Z</dcterms:modified>
</cp:coreProperties>
</file>