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sakurajokari/Documents/2017_GplusE/GplusE_manuscript/20220226_GplusE_manuscript/V22_GenomeResearch/20230816_revision_final/20230824_haru/"/>
    </mc:Choice>
  </mc:AlternateContent>
  <xr:revisionPtr revIDLastSave="0" documentId="8_{7C1CB250-60EF-3643-BF69-A0D1217E842F}" xr6:coauthVersionLast="36" xr6:coauthVersionMax="36" xr10:uidLastSave="{00000000-0000-0000-0000-000000000000}"/>
  <bookViews>
    <workbookView xWindow="40" yWindow="1820" windowWidth="31800" windowHeight="18700" xr2:uid="{9F8C9A8B-A16A-F545-AA28-CE498FDEF2E0}"/>
  </bookViews>
  <sheets>
    <sheet name="STable_S6_peak_per_NMF_comp" sheetId="16"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3" i="16" l="1"/>
  <c r="C33" i="16"/>
  <c r="AL23" i="16"/>
  <c r="AF23" i="16"/>
  <c r="AB23" i="16"/>
  <c r="V23" i="16"/>
  <c r="R23" i="16"/>
  <c r="L23" i="16"/>
  <c r="D23" i="16"/>
  <c r="AL22" i="16"/>
  <c r="AF22" i="16"/>
  <c r="AE22" i="16"/>
  <c r="AB22" i="16"/>
  <c r="V22" i="16"/>
  <c r="U22" i="16"/>
  <c r="R22" i="16"/>
  <c r="L22" i="16"/>
  <c r="K22" i="16"/>
  <c r="AL20" i="16"/>
  <c r="AF20" i="16"/>
  <c r="AE20" i="16"/>
  <c r="AB20" i="16"/>
  <c r="V20" i="16"/>
  <c r="U20" i="16"/>
  <c r="R20" i="16"/>
  <c r="L20" i="16"/>
  <c r="K20" i="16"/>
  <c r="AL17" i="16"/>
  <c r="AF17" i="16"/>
  <c r="AE17" i="16"/>
  <c r="AB17" i="16"/>
  <c r="V17" i="16"/>
  <c r="U17" i="16"/>
  <c r="R17" i="16"/>
  <c r="L17" i="16"/>
  <c r="K17" i="16"/>
  <c r="AL16" i="16"/>
  <c r="AF16" i="16"/>
  <c r="AE16" i="16"/>
  <c r="AB16" i="16"/>
  <c r="V16" i="16"/>
  <c r="U16" i="16"/>
  <c r="R16" i="16"/>
  <c r="L16" i="16"/>
  <c r="K16" i="16"/>
  <c r="AL15" i="16"/>
  <c r="AF15" i="16"/>
  <c r="AE15" i="16"/>
  <c r="AB15" i="16"/>
  <c r="V15" i="16"/>
  <c r="U15" i="16"/>
  <c r="R15" i="16"/>
  <c r="L15" i="16"/>
  <c r="K15" i="16"/>
  <c r="AL14" i="16"/>
  <c r="AF14" i="16"/>
  <c r="AE14" i="16"/>
  <c r="AB14" i="16"/>
  <c r="V14" i="16"/>
  <c r="U14" i="16"/>
  <c r="R14" i="16"/>
  <c r="L14" i="16"/>
  <c r="K14" i="16"/>
  <c r="AL18" i="16"/>
  <c r="AF18" i="16"/>
  <c r="AE18" i="16"/>
  <c r="AB18" i="16"/>
  <c r="V18" i="16"/>
  <c r="U18" i="16"/>
  <c r="R18" i="16"/>
  <c r="L18" i="16"/>
  <c r="K18" i="16"/>
  <c r="AL13" i="16"/>
  <c r="AF13" i="16"/>
  <c r="AE13" i="16"/>
  <c r="AB13" i="16"/>
  <c r="V13" i="16"/>
  <c r="U13" i="16"/>
  <c r="R13" i="16"/>
  <c r="L13" i="16"/>
  <c r="K13" i="16"/>
  <c r="AL12" i="16"/>
  <c r="AF12" i="16"/>
  <c r="AE12" i="16"/>
  <c r="AB12" i="16"/>
  <c r="V12" i="16"/>
  <c r="U12" i="16"/>
  <c r="R12" i="16"/>
  <c r="L12" i="16"/>
  <c r="K12" i="16"/>
  <c r="AL11" i="16"/>
  <c r="AF11" i="16"/>
  <c r="AE11" i="16"/>
  <c r="AB11" i="16"/>
  <c r="V11" i="16"/>
  <c r="U11" i="16"/>
  <c r="R11" i="16"/>
  <c r="L11" i="16"/>
  <c r="K11" i="16"/>
  <c r="AL10" i="16"/>
  <c r="AF10" i="16"/>
  <c r="AE10" i="16"/>
  <c r="AB10" i="16"/>
  <c r="V10" i="16"/>
  <c r="U10" i="16"/>
  <c r="R10" i="16"/>
  <c r="L10" i="16"/>
  <c r="K10" i="16"/>
  <c r="AL19" i="16"/>
  <c r="AF19" i="16"/>
  <c r="AE19" i="16"/>
  <c r="AB19" i="16"/>
  <c r="V19" i="16"/>
  <c r="U19" i="16"/>
  <c r="R19" i="16"/>
  <c r="L19" i="16"/>
  <c r="K19" i="16"/>
  <c r="AL9" i="16"/>
  <c r="AF9" i="16"/>
  <c r="AE9" i="16"/>
  <c r="AB9" i="16"/>
  <c r="V9" i="16"/>
  <c r="U9" i="16"/>
  <c r="R9" i="16"/>
  <c r="L9" i="16"/>
  <c r="K9" i="16"/>
  <c r="AL8" i="16"/>
  <c r="AF8" i="16"/>
  <c r="AE8" i="16"/>
  <c r="AB8" i="16"/>
  <c r="V8" i="16"/>
  <c r="U8" i="16"/>
  <c r="R8" i="16"/>
  <c r="L8" i="16"/>
  <c r="K8" i="16"/>
  <c r="AL7" i="16"/>
  <c r="AF7" i="16"/>
  <c r="AE7" i="16"/>
  <c r="AB7" i="16"/>
  <c r="V7" i="16"/>
  <c r="U7" i="16"/>
  <c r="R7" i="16"/>
  <c r="L7" i="16"/>
  <c r="K7" i="16"/>
  <c r="AL6" i="16"/>
  <c r="AF6" i="16"/>
  <c r="AE6" i="16"/>
  <c r="AB6" i="16"/>
  <c r="V6" i="16"/>
  <c r="U6" i="16"/>
  <c r="R6" i="16"/>
  <c r="L6" i="16"/>
  <c r="K6" i="16"/>
  <c r="AL21" i="16"/>
  <c r="AF21" i="16"/>
  <c r="AE21" i="16"/>
  <c r="AB21" i="16"/>
  <c r="V21" i="16"/>
  <c r="U21" i="16"/>
  <c r="R21" i="16"/>
  <c r="L21" i="16"/>
  <c r="K21" i="16"/>
  <c r="U23" i="16" l="1"/>
  <c r="K23" i="16"/>
  <c r="AE23" i="16"/>
</calcChain>
</file>

<file path=xl/sharedStrings.xml><?xml version="1.0" encoding="utf-8"?>
<sst xmlns="http://schemas.openxmlformats.org/spreadsheetml/2006/main" count="88" uniqueCount="47">
  <si>
    <t>NMF component class</t>
  </si>
  <si>
    <t>8-cell stage specific</t>
  </si>
  <si>
    <t>Morula stage specific</t>
  </si>
  <si>
    <t>ICM stage specific</t>
  </si>
  <si>
    <t>Morula &amp; ICM stage specific</t>
  </si>
  <si>
    <t>Overall</t>
  </si>
  <si>
    <t>Number</t>
  </si>
  <si>
    <t>Mean size (bp)</t>
  </si>
  <si>
    <t>Median size (bp)</t>
  </si>
  <si>
    <t>Min size (bp)</t>
  </si>
  <si>
    <t>Max size (bp)</t>
  </si>
  <si>
    <t>Total size (Mb)</t>
  </si>
  <si>
    <t>NMF15_Inner cell mass (ICM) embryo</t>
  </si>
  <si>
    <t>Proximal peaks</t>
  </si>
  <si>
    <t>Distal peaks</t>
  </si>
  <si>
    <t>Peaks</t>
  </si>
  <si>
    <t>Proportion of peak number in total</t>
  </si>
  <si>
    <t>Proportion of the peak number in total</t>
  </si>
  <si>
    <t>Proportion of the peak number in a given NMF class</t>
  </si>
  <si>
    <t>As for embryonic stage classes of peaks:</t>
  </si>
  <si>
    <t>8-cell &amp; Morula stage specific</t>
  </si>
  <si>
    <t>8-cell &amp; ICM stage specific</t>
  </si>
  <si>
    <t>8-cell &amp; Morula &amp; ICM stage specific</t>
  </si>
  <si>
    <t>Proportion of the peak number in proximal peaks</t>
  </si>
  <si>
    <t>Proportion of the peak number in distal peaks</t>
  </si>
  <si>
    <t>Enrichment of a given class of peaks in "Proximal to TSS"</t>
  </si>
  <si>
    <t>Enrichment of a given class of peaks in "Distal to TSS"</t>
  </si>
  <si>
    <t>Proximal peaks of housekeeping genes</t>
  </si>
  <si>
    <t>Proportion of the peak number in proximal peaks of housekeeping genes</t>
  </si>
  <si>
    <t>Enrichment of a given class of peaks in "Proximal of houekeeping gene TSS"</t>
  </si>
  <si>
    <t>NMF09_Upper respiratory</t>
  </si>
  <si>
    <t>NMF08_Testis</t>
  </si>
  <si>
    <t>NMF07_Cerebellum</t>
  </si>
  <si>
    <t>NMF06_Lower respiratory</t>
  </si>
  <si>
    <t>NMF05_Digestive tract</t>
  </si>
  <si>
    <t>NMF04_Mammary Gland</t>
  </si>
  <si>
    <t>NMF03_Immune system</t>
  </si>
  <si>
    <t>NMF02_Ruminal epithelium</t>
  </si>
  <si>
    <t>NMF01_Central nervous system (CNS)</t>
  </si>
  <si>
    <t>NMF10_Muscle</t>
  </si>
  <si>
    <t>NMF11_Endocrine</t>
  </si>
  <si>
    <t>NMF12_Liver</t>
  </si>
  <si>
    <t>NMF13_8-cell stage embryo</t>
  </si>
  <si>
    <t>NMF14_Morula embryo</t>
  </si>
  <si>
    <t>Ubiquitous</t>
  </si>
  <si>
    <t>NMF16_Undefined</t>
  </si>
  <si>
    <t>Suppl. Table S6:  Sumary statistics of ATAC-seq peak numbers and sizes for all peaks, proximal peaks (peaks located from 1 kb upstream to 100 bp downstream of transcription start sites (TSSs) based on the Ensembl gene annotation file "bosTau9.ensGene.gtf" v101 from UCSC), proximal peaks of housekeeping genes (3,639 orthologues of human housekeeping genes reported in Joshi et al. 2022), and distal peaks (all peaks besides proximal ones). Each peak was grouped by its largest NMF component as long as it represented &gt; 30% of its total weight, otherwise grouped in the class "Ubiquitous". Two highest and lowest values (by column) are colored in red and green, respectively. A table on the bottom: The three embryonic stage classes (NMF13_8-cell stage embryo, NMF14_Morula embryo, NMF15_Inner cell mass (ICM) embryo) of peaks were subdivided by the three embryonic NMF components when explaining &gt; 30% of the total weight. For instance, “8-cell &amp; Morula stage specific” peaks were explained by both “NMF13_8-cell stage embryo” and “NMF14_Morula embryo” components more than 30% each, but not by “NMF15_Inner cell mass (ICM) embryo” component (≦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</si>
</sst>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 _€_-;\-* #,##0.00\ _€_-;_-* &quot;-&quot;??\ _€_-;_-@_-"/>
    <numFmt numFmtId="164" formatCode="_-* #,##0\ _€_-;\-* #,##0\ _€_-;_-* &quot;-&quot;??\ _€_-;_-@_-"/>
    <numFmt numFmtId="165" formatCode="0.0%"/>
    <numFmt numFmtId="166" formatCode="0.000"/>
  </numFmts>
  <fonts count="3" x14ac:knownFonts="1">
    <font>
      <sz val="12"/>
      <color theme="1"/>
      <name val="Calibri"/>
      <family val="2"/>
      <scheme val="minor"/>
    </font>
    <font>
      <sz val="12"/>
      <color theme="1"/>
      <name val="Calibri"/>
      <family val="2"/>
      <scheme val="minor"/>
    </font>
    <font>
      <sz val="12"/>
      <color rgb="FF000000"/>
      <name val="Calibri"/>
      <family val="2"/>
      <scheme val="minor"/>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66">
    <xf numFmtId="0" fontId="0" fillId="0" borderId="0" xfId="0"/>
    <xf numFmtId="164" fontId="0" fillId="0" borderId="7" xfId="1" applyNumberFormat="1" applyFont="1" applyBorder="1"/>
    <xf numFmtId="0" fontId="0" fillId="0" borderId="0" xfId="0" applyAlignment="1">
      <alignment horizontal="left"/>
    </xf>
    <xf numFmtId="0" fontId="0" fillId="0" borderId="14" xfId="0" applyBorder="1"/>
    <xf numFmtId="0" fontId="0" fillId="0" borderId="16" xfId="0" applyBorder="1"/>
    <xf numFmtId="0" fontId="0" fillId="0" borderId="15" xfId="0" applyBorder="1"/>
    <xf numFmtId="166" fontId="0" fillId="0" borderId="0" xfId="0" applyNumberFormat="1"/>
    <xf numFmtId="164" fontId="0" fillId="0" borderId="0" xfId="1" applyNumberFormat="1" applyFont="1" applyBorder="1" applyAlignment="1"/>
    <xf numFmtId="166" fontId="0" fillId="0" borderId="0" xfId="0" applyNumberFormat="1" applyAlignment="1">
      <alignment horizontal="center"/>
    </xf>
    <xf numFmtId="164" fontId="0" fillId="0" borderId="0" xfId="1" applyNumberFormat="1" applyFont="1"/>
    <xf numFmtId="164" fontId="1" fillId="0" borderId="6" xfId="1" applyNumberFormat="1" applyFont="1" applyBorder="1"/>
    <xf numFmtId="164" fontId="1" fillId="0" borderId="8" xfId="1" applyNumberFormat="1" applyFont="1" applyBorder="1"/>
    <xf numFmtId="164" fontId="1" fillId="0" borderId="9" xfId="1" applyNumberFormat="1" applyFont="1" applyBorder="1"/>
    <xf numFmtId="164" fontId="1" fillId="0" borderId="10" xfId="1" applyNumberFormat="1" applyFont="1" applyBorder="1"/>
    <xf numFmtId="0" fontId="0" fillId="0" borderId="11" xfId="0" applyBorder="1" applyAlignment="1">
      <alignment horizontal="center" vertical="top" wrapText="1"/>
    </xf>
    <xf numFmtId="0" fontId="0" fillId="0" borderId="1" xfId="0" applyBorder="1" applyAlignment="1">
      <alignment horizontal="center" vertical="top" wrapText="1"/>
    </xf>
    <xf numFmtId="0" fontId="0" fillId="0" borderId="12" xfId="0" applyBorder="1" applyAlignment="1">
      <alignment horizontal="center" vertical="top" wrapText="1"/>
    </xf>
    <xf numFmtId="0" fontId="0" fillId="0" borderId="0" xfId="0" applyAlignment="1">
      <alignment horizontal="center" vertical="top" wrapText="1"/>
    </xf>
    <xf numFmtId="164" fontId="0" fillId="0" borderId="4" xfId="1" applyNumberFormat="1" applyFont="1" applyBorder="1"/>
    <xf numFmtId="164" fontId="0" fillId="0" borderId="5" xfId="1" applyNumberFormat="1" applyFont="1" applyBorder="1"/>
    <xf numFmtId="164" fontId="0" fillId="0" borderId="8" xfId="1" applyNumberFormat="1" applyFont="1" applyBorder="1"/>
    <xf numFmtId="164" fontId="0" fillId="0" borderId="2" xfId="1" applyNumberFormat="1" applyFont="1" applyBorder="1"/>
    <xf numFmtId="164" fontId="0" fillId="0" borderId="10" xfId="1" applyNumberFormat="1" applyFont="1" applyBorder="1"/>
    <xf numFmtId="1" fontId="0" fillId="0" borderId="0" xfId="0" applyNumberFormat="1" applyAlignment="1">
      <alignment horizontal="center"/>
    </xf>
    <xf numFmtId="1" fontId="0" fillId="0" borderId="0" xfId="0" applyNumberFormat="1"/>
    <xf numFmtId="1" fontId="0" fillId="0" borderId="4" xfId="0" applyNumberFormat="1" applyBorder="1"/>
    <xf numFmtId="1" fontId="0" fillId="0" borderId="7" xfId="0" applyNumberFormat="1" applyBorder="1"/>
    <xf numFmtId="1" fontId="0" fillId="0" borderId="2" xfId="0" applyNumberFormat="1" applyBorder="1"/>
    <xf numFmtId="164" fontId="0" fillId="0" borderId="0" xfId="1" applyNumberFormat="1" applyFont="1" applyBorder="1" applyAlignment="1">
      <alignment horizontal="center"/>
    </xf>
    <xf numFmtId="1" fontId="1" fillId="0" borderId="7" xfId="1" applyNumberFormat="1" applyFont="1" applyBorder="1" applyAlignment="1">
      <alignment horizontal="right"/>
    </xf>
    <xf numFmtId="1" fontId="1" fillId="0" borderId="2" xfId="1" applyNumberFormat="1" applyFont="1" applyBorder="1" applyAlignment="1">
      <alignment horizontal="right"/>
    </xf>
    <xf numFmtId="1" fontId="0" fillId="0" borderId="0" xfId="0" applyNumberFormat="1" applyAlignment="1">
      <alignment horizontal="right"/>
    </xf>
    <xf numFmtId="164" fontId="0" fillId="0" borderId="0" xfId="0" applyNumberFormat="1"/>
    <xf numFmtId="164" fontId="0" fillId="0" borderId="0" xfId="1" applyNumberFormat="1" applyFont="1" applyFill="1" applyBorder="1"/>
    <xf numFmtId="164" fontId="1" fillId="0" borderId="7" xfId="1" applyNumberFormat="1" applyFont="1" applyBorder="1"/>
    <xf numFmtId="164" fontId="0" fillId="0" borderId="0" xfId="1" applyNumberFormat="1" applyFont="1" applyBorder="1" applyAlignment="1">
      <alignment horizontal="right"/>
    </xf>
    <xf numFmtId="0" fontId="0" fillId="0" borderId="0" xfId="0" applyAlignment="1">
      <alignment horizontal="right"/>
    </xf>
    <xf numFmtId="164" fontId="1" fillId="0" borderId="2" xfId="1" applyNumberFormat="1" applyFont="1" applyBorder="1"/>
    <xf numFmtId="0" fontId="0" fillId="0" borderId="18" xfId="0" applyBorder="1" applyAlignment="1">
      <alignment horizontal="left" vertical="top"/>
    </xf>
    <xf numFmtId="166" fontId="1" fillId="0" borderId="8" xfId="1" applyNumberFormat="1" applyFont="1" applyBorder="1"/>
    <xf numFmtId="166" fontId="1" fillId="0" borderId="10" xfId="1" applyNumberFormat="1" applyFont="1" applyBorder="1"/>
    <xf numFmtId="0" fontId="0" fillId="0" borderId="13" xfId="0" applyBorder="1"/>
    <xf numFmtId="166" fontId="1" fillId="0" borderId="0" xfId="1" applyNumberFormat="1" applyFont="1" applyFill="1" applyBorder="1"/>
    <xf numFmtId="0" fontId="0" fillId="0" borderId="20" xfId="0" applyBorder="1"/>
    <xf numFmtId="0" fontId="0" fillId="0" borderId="19" xfId="0" applyBorder="1" applyAlignment="1">
      <alignment horizontal="left" vertical="top"/>
    </xf>
    <xf numFmtId="0" fontId="0" fillId="0" borderId="13" xfId="0" applyBorder="1" applyAlignment="1">
      <alignment horizontal="left"/>
    </xf>
    <xf numFmtId="164" fontId="0" fillId="0" borderId="3" xfId="1" applyNumberFormat="1" applyFont="1" applyBorder="1"/>
    <xf numFmtId="164" fontId="0" fillId="0" borderId="6" xfId="1" applyNumberFormat="1" applyFont="1" applyBorder="1"/>
    <xf numFmtId="164" fontId="0" fillId="0" borderId="9" xfId="1" applyNumberFormat="1" applyFont="1" applyBorder="1"/>
    <xf numFmtId="165" fontId="1" fillId="0" borderId="7" xfId="2" applyNumberFormat="1" applyFont="1" applyBorder="1"/>
    <xf numFmtId="165" fontId="1" fillId="0" borderId="2" xfId="2" applyNumberFormat="1" applyFont="1" applyBorder="1"/>
    <xf numFmtId="165" fontId="0" fillId="0" borderId="0" xfId="2" applyNumberFormat="1" applyFont="1" applyBorder="1" applyAlignment="1">
      <alignment horizontal="right"/>
    </xf>
    <xf numFmtId="165" fontId="0" fillId="0" borderId="4" xfId="2" applyNumberFormat="1" applyFont="1" applyBorder="1"/>
    <xf numFmtId="165" fontId="0" fillId="0" borderId="7" xfId="2" applyNumberFormat="1" applyFont="1" applyBorder="1"/>
    <xf numFmtId="165" fontId="0" fillId="0" borderId="2" xfId="2" applyNumberFormat="1" applyFont="1" applyBorder="1"/>
    <xf numFmtId="165" fontId="0" fillId="0" borderId="0" xfId="2" applyNumberFormat="1" applyFont="1" applyFill="1" applyBorder="1"/>
    <xf numFmtId="0" fontId="0" fillId="0" borderId="0" xfId="0" applyAlignment="1">
      <alignment vertical="top" wrapText="1"/>
    </xf>
    <xf numFmtId="0" fontId="0" fillId="0" borderId="17" xfId="0" applyBorder="1"/>
    <xf numFmtId="0" fontId="2" fillId="0" borderId="1" xfId="0" applyFont="1" applyBorder="1" applyAlignment="1">
      <alignment horizontal="center" vertical="top" wrapText="1"/>
    </xf>
    <xf numFmtId="2" fontId="1" fillId="0" borderId="7" xfId="2" applyNumberFormat="1" applyFont="1" applyBorder="1"/>
    <xf numFmtId="2" fontId="1" fillId="0" borderId="0" xfId="2" applyNumberFormat="1" applyFont="1" applyBorder="1"/>
    <xf numFmtId="2" fontId="1" fillId="0" borderId="2" xfId="2" applyNumberFormat="1" applyFont="1" applyBorder="1"/>
    <xf numFmtId="0" fontId="0" fillId="0" borderId="0" xfId="0" applyAlignment="1">
      <alignment horizontal="left" vertical="top" wrapText="1"/>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cellXfs>
  <cellStyles count="3">
    <cellStyle name="Comma" xfId="1" builtinId="3"/>
    <cellStyle name="Normal" xfId="0" builtinId="0"/>
    <cellStyle name="Percent" xfId="2" builtinId="5"/>
  </cellStyles>
  <dxfs count="6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6E14E-D320-8A4A-9AA5-F2316AB45E37}">
  <dimension ref="A1:AM35"/>
  <sheetViews>
    <sheetView tabSelected="1" zoomScaleNormal="100" workbookViewId="0">
      <selection activeCell="AP6" sqref="AP6"/>
    </sheetView>
  </sheetViews>
  <sheetFormatPr baseColWidth="10" defaultRowHeight="16" x14ac:dyDescent="0.2"/>
  <cols>
    <col min="1" max="1" width="33.1640625" customWidth="1"/>
    <col min="2" max="2" width="10.83203125" customWidth="1"/>
    <col min="3" max="3" width="8.83203125" customWidth="1"/>
    <col min="4" max="4" width="14.83203125" customWidth="1"/>
    <col min="5" max="7" width="6.83203125" customWidth="1"/>
    <col min="8" max="8" width="9.83203125" customWidth="1"/>
    <col min="9" max="9" width="10.83203125" customWidth="1"/>
    <col min="10" max="11" width="8.83203125" customWidth="1"/>
    <col min="12" max="12" width="11.83203125" customWidth="1"/>
    <col min="13" max="13" width="13.6640625" customWidth="1"/>
    <col min="14" max="16" width="6.83203125" customWidth="1"/>
    <col min="17" max="17" width="9.83203125" customWidth="1"/>
    <col min="18" max="19" width="10.83203125" customWidth="1"/>
    <col min="20" max="21" width="9.6640625" customWidth="1"/>
    <col min="22" max="22" width="11.5" customWidth="1"/>
    <col min="23" max="23" width="14.83203125" customWidth="1"/>
    <col min="24" max="26" width="6.83203125" customWidth="1"/>
    <col min="27" max="27" width="9.83203125" customWidth="1"/>
    <col min="28" max="29" width="10.83203125" customWidth="1"/>
    <col min="30" max="31" width="9.83203125" customWidth="1"/>
    <col min="32" max="32" width="11.83203125" customWidth="1"/>
    <col min="33" max="33" width="14.83203125" customWidth="1"/>
    <col min="34" max="36" width="6.83203125" customWidth="1"/>
    <col min="37" max="37" width="9.83203125" customWidth="1"/>
    <col min="38" max="38" width="10.83203125" customWidth="1"/>
    <col min="39" max="39" width="32.83203125" bestFit="1" customWidth="1"/>
  </cols>
  <sheetData>
    <row r="1" spans="1:39" ht="104" customHeight="1" x14ac:dyDescent="0.2">
      <c r="A1" s="62" t="s">
        <v>46</v>
      </c>
      <c r="B1" s="62"/>
      <c r="C1" s="62"/>
      <c r="D1" s="62"/>
      <c r="E1" s="62"/>
      <c r="F1" s="62"/>
      <c r="G1" s="62"/>
      <c r="H1" s="62"/>
      <c r="I1" s="62"/>
      <c r="J1" s="62"/>
      <c r="K1" s="62"/>
      <c r="L1" s="62"/>
      <c r="M1" s="62"/>
      <c r="N1" s="62"/>
      <c r="O1" s="62"/>
      <c r="P1" s="62"/>
      <c r="Q1" s="62"/>
      <c r="R1" s="62"/>
      <c r="V1" s="56"/>
    </row>
    <row r="3" spans="1:39" ht="17" thickBot="1" x14ac:dyDescent="0.25"/>
    <row r="4" spans="1:39" x14ac:dyDescent="0.2">
      <c r="A4" s="3"/>
      <c r="B4" s="63" t="s">
        <v>15</v>
      </c>
      <c r="C4" s="64"/>
      <c r="D4" s="64"/>
      <c r="E4" s="64"/>
      <c r="F4" s="64"/>
      <c r="G4" s="64"/>
      <c r="H4" s="65"/>
      <c r="I4" s="5" t="s">
        <v>13</v>
      </c>
      <c r="J4" s="4"/>
      <c r="K4" s="4"/>
      <c r="L4" s="4"/>
      <c r="M4" s="4"/>
      <c r="N4" s="4"/>
      <c r="O4" s="4"/>
      <c r="P4" s="4"/>
      <c r="Q4" s="4"/>
      <c r="R4" s="57"/>
      <c r="S4" s="5" t="s">
        <v>27</v>
      </c>
      <c r="T4" s="4"/>
      <c r="U4" s="4"/>
      <c r="V4" s="4"/>
      <c r="W4" s="4"/>
      <c r="X4" s="4"/>
      <c r="Y4" s="4"/>
      <c r="Z4" s="4"/>
      <c r="AA4" s="4"/>
      <c r="AB4" s="57"/>
      <c r="AC4" s="5" t="s">
        <v>14</v>
      </c>
      <c r="AD4" s="4"/>
      <c r="AE4" s="4"/>
      <c r="AF4" s="4"/>
      <c r="AG4" s="4"/>
      <c r="AH4" s="4"/>
      <c r="AI4" s="4"/>
      <c r="AJ4" s="4"/>
      <c r="AK4" s="4"/>
      <c r="AL4" s="57"/>
      <c r="AM4" s="43"/>
    </row>
    <row r="5" spans="1:39" s="17" customFormat="1" ht="153" x14ac:dyDescent="0.2">
      <c r="A5" s="38" t="s">
        <v>0</v>
      </c>
      <c r="B5" s="14" t="s">
        <v>6</v>
      </c>
      <c r="C5" s="15" t="s">
        <v>16</v>
      </c>
      <c r="D5" s="15" t="s">
        <v>11</v>
      </c>
      <c r="E5" s="15" t="s">
        <v>7</v>
      </c>
      <c r="F5" s="15" t="s">
        <v>8</v>
      </c>
      <c r="G5" s="15" t="s">
        <v>9</v>
      </c>
      <c r="H5" s="16" t="s">
        <v>10</v>
      </c>
      <c r="I5" s="14" t="s">
        <v>6</v>
      </c>
      <c r="J5" s="15" t="s">
        <v>17</v>
      </c>
      <c r="K5" s="15" t="s">
        <v>23</v>
      </c>
      <c r="L5" s="15" t="s">
        <v>25</v>
      </c>
      <c r="M5" s="15" t="s">
        <v>11</v>
      </c>
      <c r="N5" s="15" t="s">
        <v>7</v>
      </c>
      <c r="O5" s="15" t="s">
        <v>8</v>
      </c>
      <c r="P5" s="15" t="s">
        <v>9</v>
      </c>
      <c r="Q5" s="15" t="s">
        <v>10</v>
      </c>
      <c r="R5" s="16" t="s">
        <v>18</v>
      </c>
      <c r="S5" s="14" t="s">
        <v>6</v>
      </c>
      <c r="T5" s="15" t="s">
        <v>17</v>
      </c>
      <c r="U5" s="15" t="s">
        <v>28</v>
      </c>
      <c r="V5" s="15" t="s">
        <v>29</v>
      </c>
      <c r="W5" s="15" t="s">
        <v>11</v>
      </c>
      <c r="X5" s="15" t="s">
        <v>7</v>
      </c>
      <c r="Y5" s="15" t="s">
        <v>8</v>
      </c>
      <c r="Z5" s="15" t="s">
        <v>9</v>
      </c>
      <c r="AA5" s="15" t="s">
        <v>10</v>
      </c>
      <c r="AB5" s="16" t="s">
        <v>18</v>
      </c>
      <c r="AC5" s="14" t="s">
        <v>6</v>
      </c>
      <c r="AD5" s="15" t="s">
        <v>17</v>
      </c>
      <c r="AE5" s="58" t="s">
        <v>24</v>
      </c>
      <c r="AF5" s="15" t="s">
        <v>26</v>
      </c>
      <c r="AG5" s="15" t="s">
        <v>11</v>
      </c>
      <c r="AH5" s="15" t="s">
        <v>7</v>
      </c>
      <c r="AI5" s="15" t="s">
        <v>8</v>
      </c>
      <c r="AJ5" s="15" t="s">
        <v>9</v>
      </c>
      <c r="AK5" s="15" t="s">
        <v>10</v>
      </c>
      <c r="AL5" s="16" t="s">
        <v>18</v>
      </c>
      <c r="AM5" s="44" t="s">
        <v>0</v>
      </c>
    </row>
    <row r="6" spans="1:39" x14ac:dyDescent="0.2">
      <c r="A6" s="41" t="s">
        <v>38</v>
      </c>
      <c r="B6" s="10">
        <v>72809</v>
      </c>
      <c r="C6" s="49">
        <v>7.4499999999999997E-2</v>
      </c>
      <c r="D6" s="34">
        <v>16735464</v>
      </c>
      <c r="E6" s="29">
        <v>230</v>
      </c>
      <c r="F6" s="29">
        <v>186</v>
      </c>
      <c r="G6" s="29">
        <v>38</v>
      </c>
      <c r="H6" s="11">
        <v>7528</v>
      </c>
      <c r="I6" s="10">
        <v>2339</v>
      </c>
      <c r="J6" s="49">
        <v>2.3900000000000002E-3</v>
      </c>
      <c r="K6" s="49">
        <f t="shared" ref="K6:K22" si="0">I6/I$23</f>
        <v>5.5902105590210562E-2</v>
      </c>
      <c r="L6" s="59">
        <f t="shared" ref="L6:L23" si="1">(I6/$B6)/(I$23/$B$23)</f>
        <v>0.74998837324905365</v>
      </c>
      <c r="M6" s="34">
        <v>625347</v>
      </c>
      <c r="N6" s="29">
        <v>267</v>
      </c>
      <c r="O6" s="29">
        <v>182</v>
      </c>
      <c r="P6" s="29">
        <v>38</v>
      </c>
      <c r="Q6" s="34">
        <v>4430</v>
      </c>
      <c r="R6" s="39">
        <f t="shared" ref="R6:R23" si="2">I6/B6</f>
        <v>3.2125149363402876E-2</v>
      </c>
      <c r="S6" s="10">
        <v>324</v>
      </c>
      <c r="T6" s="49">
        <v>3.3199999999999999E-4</v>
      </c>
      <c r="U6" s="49">
        <f t="shared" ref="U6:U22" si="3">S6/S$23</f>
        <v>3.9876923076923074E-2</v>
      </c>
      <c r="V6" s="59">
        <f t="shared" ref="V6:V23" si="4">(S6/$B6)/(S$23/$B$23)</f>
        <v>0.53499288359321606</v>
      </c>
      <c r="W6" s="34">
        <v>59111</v>
      </c>
      <c r="X6" s="29">
        <v>182</v>
      </c>
      <c r="Y6" s="29">
        <v>129</v>
      </c>
      <c r="Z6" s="29">
        <v>38</v>
      </c>
      <c r="AA6" s="34">
        <v>1420</v>
      </c>
      <c r="AB6" s="39">
        <f t="shared" ref="AB6:AB23" si="5">S6/B6</f>
        <v>4.4499993132717111E-3</v>
      </c>
      <c r="AC6" s="10">
        <v>70470</v>
      </c>
      <c r="AD6" s="49">
        <v>7.2099999999999997E-2</v>
      </c>
      <c r="AE6" s="49">
        <f t="shared" ref="AE6:AE22" si="6">AC6/AC$23</f>
        <v>7.5371241063903513E-2</v>
      </c>
      <c r="AF6" s="59">
        <f t="shared" ref="AF6:AF23" si="7">(AC6/$B6)/(AC$23/$B$23)</f>
        <v>1.0111882884994272</v>
      </c>
      <c r="AG6" s="34">
        <v>16110117</v>
      </c>
      <c r="AH6" s="29">
        <v>229</v>
      </c>
      <c r="AI6" s="29">
        <v>186</v>
      </c>
      <c r="AJ6" s="29">
        <v>38</v>
      </c>
      <c r="AK6" s="34">
        <v>7528</v>
      </c>
      <c r="AL6" s="39">
        <f t="shared" ref="AL6:AL23" si="8">AC6/B6</f>
        <v>0.96787485063659717</v>
      </c>
      <c r="AM6" s="41" t="s">
        <v>38</v>
      </c>
    </row>
    <row r="7" spans="1:39" x14ac:dyDescent="0.2">
      <c r="A7" s="41" t="s">
        <v>37</v>
      </c>
      <c r="B7" s="10">
        <v>75278</v>
      </c>
      <c r="C7" s="49">
        <v>7.7100000000000002E-2</v>
      </c>
      <c r="D7" s="34">
        <v>19243483</v>
      </c>
      <c r="E7" s="29">
        <v>256</v>
      </c>
      <c r="F7" s="29">
        <v>210</v>
      </c>
      <c r="G7" s="29">
        <v>38</v>
      </c>
      <c r="H7" s="11">
        <v>8127</v>
      </c>
      <c r="I7" s="10">
        <v>1932</v>
      </c>
      <c r="J7" s="49">
        <v>1.98E-3</v>
      </c>
      <c r="K7" s="49">
        <f t="shared" si="0"/>
        <v>4.6174804617480462E-2</v>
      </c>
      <c r="L7" s="59">
        <f t="shared" si="1"/>
        <v>0.5991677438669325</v>
      </c>
      <c r="M7" s="34">
        <v>450600</v>
      </c>
      <c r="N7" s="29">
        <v>233</v>
      </c>
      <c r="O7" s="29">
        <v>187</v>
      </c>
      <c r="P7" s="29">
        <v>39</v>
      </c>
      <c r="Q7" s="34">
        <v>2312</v>
      </c>
      <c r="R7" s="39">
        <f t="shared" si="2"/>
        <v>2.5664868885995909E-2</v>
      </c>
      <c r="S7" s="10">
        <v>275</v>
      </c>
      <c r="T7" s="49">
        <v>2.8200000000000002E-4</v>
      </c>
      <c r="U7" s="49">
        <f t="shared" si="3"/>
        <v>3.3846153846153845E-2</v>
      </c>
      <c r="V7" s="59">
        <f t="shared" si="4"/>
        <v>0.43919024252667549</v>
      </c>
      <c r="W7" s="34">
        <v>57192</v>
      </c>
      <c r="X7" s="29">
        <v>208</v>
      </c>
      <c r="Y7" s="29">
        <v>179</v>
      </c>
      <c r="Z7" s="29">
        <v>41</v>
      </c>
      <c r="AA7" s="34">
        <v>966</v>
      </c>
      <c r="AB7" s="39">
        <f t="shared" si="5"/>
        <v>3.6531257472302665E-3</v>
      </c>
      <c r="AC7" s="10">
        <v>73346</v>
      </c>
      <c r="AD7" s="49">
        <v>7.51E-2</v>
      </c>
      <c r="AE7" s="49">
        <f t="shared" si="6"/>
        <v>7.8447269009125409E-2</v>
      </c>
      <c r="AF7" s="59">
        <f t="shared" si="7"/>
        <v>1.0179376734585246</v>
      </c>
      <c r="AG7" s="34">
        <v>18792883</v>
      </c>
      <c r="AH7" s="29">
        <v>256</v>
      </c>
      <c r="AI7" s="29">
        <v>211</v>
      </c>
      <c r="AJ7" s="29">
        <v>38</v>
      </c>
      <c r="AK7" s="34">
        <v>8127</v>
      </c>
      <c r="AL7" s="39">
        <f t="shared" si="8"/>
        <v>0.97433513111400405</v>
      </c>
      <c r="AM7" s="41" t="s">
        <v>37</v>
      </c>
    </row>
    <row r="8" spans="1:39" x14ac:dyDescent="0.2">
      <c r="A8" s="41" t="s">
        <v>36</v>
      </c>
      <c r="B8" s="10">
        <v>80165</v>
      </c>
      <c r="C8" s="49">
        <v>8.2100000000000006E-2</v>
      </c>
      <c r="D8" s="34">
        <v>17211092</v>
      </c>
      <c r="E8" s="29">
        <v>215</v>
      </c>
      <c r="F8" s="29">
        <v>188</v>
      </c>
      <c r="G8" s="29">
        <v>38</v>
      </c>
      <c r="H8" s="11">
        <v>6928</v>
      </c>
      <c r="I8" s="10">
        <v>3013</v>
      </c>
      <c r="J8" s="49">
        <v>3.0799999999999998E-3</v>
      </c>
      <c r="K8" s="49">
        <f t="shared" si="0"/>
        <v>7.2010707201070723E-2</v>
      </c>
      <c r="L8" s="59">
        <f t="shared" si="1"/>
        <v>0.87745269049085617</v>
      </c>
      <c r="M8" s="34">
        <v>679861</v>
      </c>
      <c r="N8" s="29">
        <v>226</v>
      </c>
      <c r="O8" s="29">
        <v>171</v>
      </c>
      <c r="P8" s="29">
        <v>38</v>
      </c>
      <c r="Q8" s="34">
        <v>6928</v>
      </c>
      <c r="R8" s="39">
        <f t="shared" si="2"/>
        <v>3.7584980976735481E-2</v>
      </c>
      <c r="S8" s="10">
        <v>534</v>
      </c>
      <c r="T8" s="49">
        <v>5.4699999999999996E-4</v>
      </c>
      <c r="U8" s="49">
        <f t="shared" si="3"/>
        <v>6.5723076923076926E-2</v>
      </c>
      <c r="V8" s="59">
        <f t="shared" si="4"/>
        <v>0.80083772143031928</v>
      </c>
      <c r="W8" s="34">
        <v>91277</v>
      </c>
      <c r="X8" s="29">
        <v>171</v>
      </c>
      <c r="Y8" s="29">
        <v>128</v>
      </c>
      <c r="Z8" s="29">
        <v>38</v>
      </c>
      <c r="AA8" s="34">
        <v>1345</v>
      </c>
      <c r="AB8" s="39">
        <f t="shared" si="5"/>
        <v>6.6612611488804339E-3</v>
      </c>
      <c r="AC8" s="10">
        <v>77152</v>
      </c>
      <c r="AD8" s="49">
        <v>7.9000000000000001E-2</v>
      </c>
      <c r="AE8" s="49">
        <f t="shared" si="6"/>
        <v>8.2517979148038656E-2</v>
      </c>
      <c r="AF8" s="59">
        <f t="shared" si="7"/>
        <v>1.0054841235643122</v>
      </c>
      <c r="AG8" s="34">
        <v>16531231</v>
      </c>
      <c r="AH8" s="29">
        <v>214</v>
      </c>
      <c r="AI8" s="29">
        <v>189</v>
      </c>
      <c r="AJ8" s="29">
        <v>38</v>
      </c>
      <c r="AK8" s="34">
        <v>4516</v>
      </c>
      <c r="AL8" s="39">
        <f t="shared" si="8"/>
        <v>0.96241501902326454</v>
      </c>
      <c r="AM8" s="41" t="s">
        <v>36</v>
      </c>
    </row>
    <row r="9" spans="1:39" x14ac:dyDescent="0.2">
      <c r="A9" s="41" t="s">
        <v>35</v>
      </c>
      <c r="B9" s="10">
        <v>54486</v>
      </c>
      <c r="C9" s="49">
        <v>5.5800000000000002E-2</v>
      </c>
      <c r="D9" s="34">
        <v>16276277</v>
      </c>
      <c r="E9" s="29">
        <v>299</v>
      </c>
      <c r="F9" s="29">
        <v>245</v>
      </c>
      <c r="G9" s="29">
        <v>38</v>
      </c>
      <c r="H9" s="11">
        <v>12797</v>
      </c>
      <c r="I9" s="10">
        <v>1703</v>
      </c>
      <c r="J9" s="49">
        <v>1.74E-3</v>
      </c>
      <c r="K9" s="49">
        <f t="shared" si="0"/>
        <v>4.0701704070170409E-2</v>
      </c>
      <c r="L9" s="59">
        <f t="shared" si="1"/>
        <v>0.72969118044810344</v>
      </c>
      <c r="M9" s="34">
        <v>581018</v>
      </c>
      <c r="N9" s="29">
        <v>341</v>
      </c>
      <c r="O9" s="29">
        <v>256</v>
      </c>
      <c r="P9" s="29">
        <v>38</v>
      </c>
      <c r="Q9" s="34">
        <v>10199</v>
      </c>
      <c r="R9" s="39">
        <f t="shared" si="2"/>
        <v>3.1255735418272583E-2</v>
      </c>
      <c r="S9" s="10">
        <v>317</v>
      </c>
      <c r="T9" s="49">
        <v>3.2499999999999999E-4</v>
      </c>
      <c r="U9" s="49">
        <f t="shared" si="3"/>
        <v>3.9015384615384618E-2</v>
      </c>
      <c r="V9" s="59">
        <f t="shared" si="4"/>
        <v>0.69945921690540136</v>
      </c>
      <c r="W9" s="34">
        <v>94670</v>
      </c>
      <c r="X9" s="29">
        <v>299</v>
      </c>
      <c r="Y9" s="29">
        <v>243</v>
      </c>
      <c r="Z9" s="29">
        <v>38</v>
      </c>
      <c r="AA9" s="34">
        <v>1661</v>
      </c>
      <c r="AB9" s="39">
        <f t="shared" si="5"/>
        <v>5.8180082957089898E-3</v>
      </c>
      <c r="AC9" s="10">
        <v>52783</v>
      </c>
      <c r="AD9" s="49">
        <v>5.3999999999999999E-2</v>
      </c>
      <c r="AE9" s="49">
        <f t="shared" si="6"/>
        <v>5.6454097021087266E-2</v>
      </c>
      <c r="AF9" s="59">
        <f t="shared" si="7"/>
        <v>1.012096609651274</v>
      </c>
      <c r="AG9" s="34">
        <v>15695259</v>
      </c>
      <c r="AH9" s="29">
        <v>297</v>
      </c>
      <c r="AI9" s="29">
        <v>245</v>
      </c>
      <c r="AJ9" s="29">
        <v>38</v>
      </c>
      <c r="AK9" s="34">
        <v>12797</v>
      </c>
      <c r="AL9" s="39">
        <f t="shared" si="8"/>
        <v>0.96874426458172747</v>
      </c>
      <c r="AM9" s="41" t="s">
        <v>35</v>
      </c>
    </row>
    <row r="10" spans="1:39" x14ac:dyDescent="0.2">
      <c r="A10" s="41" t="s">
        <v>34</v>
      </c>
      <c r="B10" s="10">
        <v>26108</v>
      </c>
      <c r="C10" s="49">
        <v>2.6700000000000002E-2</v>
      </c>
      <c r="D10" s="34">
        <v>6336457</v>
      </c>
      <c r="E10" s="29">
        <v>243</v>
      </c>
      <c r="F10" s="29">
        <v>222</v>
      </c>
      <c r="G10" s="29">
        <v>38</v>
      </c>
      <c r="H10" s="11">
        <v>5744</v>
      </c>
      <c r="I10" s="10">
        <v>649</v>
      </c>
      <c r="J10" s="49">
        <v>6.6399999999999999E-4</v>
      </c>
      <c r="K10" s="49">
        <f t="shared" si="0"/>
        <v>1.5511101551110155E-2</v>
      </c>
      <c r="L10" s="59">
        <f t="shared" si="1"/>
        <v>0.58033727744157204</v>
      </c>
      <c r="M10" s="34">
        <v>183510</v>
      </c>
      <c r="N10" s="29">
        <v>283</v>
      </c>
      <c r="O10" s="29">
        <v>245</v>
      </c>
      <c r="P10" s="29">
        <v>38</v>
      </c>
      <c r="Q10" s="34">
        <v>1550</v>
      </c>
      <c r="R10" s="39">
        <f t="shared" si="2"/>
        <v>2.4858280986670752E-2</v>
      </c>
      <c r="S10" s="10">
        <v>65</v>
      </c>
      <c r="T10" s="49">
        <v>6.6500000000000004E-5</v>
      </c>
      <c r="U10" s="49">
        <f t="shared" si="3"/>
        <v>8.0000000000000002E-3</v>
      </c>
      <c r="V10" s="59">
        <f t="shared" si="4"/>
        <v>0.29931453960471888</v>
      </c>
      <c r="W10" s="34">
        <v>14851</v>
      </c>
      <c r="X10" s="29">
        <v>228</v>
      </c>
      <c r="Y10" s="29">
        <v>220</v>
      </c>
      <c r="Z10" s="29">
        <v>46</v>
      </c>
      <c r="AA10" s="34">
        <v>569</v>
      </c>
      <c r="AB10" s="39">
        <f t="shared" si="5"/>
        <v>2.4896583422705683E-3</v>
      </c>
      <c r="AC10" s="10">
        <v>25459</v>
      </c>
      <c r="AD10" s="49">
        <v>2.6100000000000002E-2</v>
      </c>
      <c r="AE10" s="49">
        <f t="shared" si="6"/>
        <v>2.7229692439987508E-2</v>
      </c>
      <c r="AF10" s="59">
        <f t="shared" si="7"/>
        <v>1.0187803570316194</v>
      </c>
      <c r="AG10" s="34">
        <v>6152947</v>
      </c>
      <c r="AH10" s="29">
        <v>242</v>
      </c>
      <c r="AI10" s="29">
        <v>222</v>
      </c>
      <c r="AJ10" s="29">
        <v>38</v>
      </c>
      <c r="AK10" s="34">
        <v>5744</v>
      </c>
      <c r="AL10" s="39">
        <f t="shared" si="8"/>
        <v>0.97514171901332924</v>
      </c>
      <c r="AM10" s="41" t="s">
        <v>34</v>
      </c>
    </row>
    <row r="11" spans="1:39" x14ac:dyDescent="0.2">
      <c r="A11" s="41" t="s">
        <v>33</v>
      </c>
      <c r="B11" s="10">
        <v>49396</v>
      </c>
      <c r="C11" s="49">
        <v>5.0599999999999999E-2</v>
      </c>
      <c r="D11" s="34">
        <v>13344898</v>
      </c>
      <c r="E11" s="29">
        <v>270</v>
      </c>
      <c r="F11" s="29">
        <v>235</v>
      </c>
      <c r="G11" s="29">
        <v>38</v>
      </c>
      <c r="H11" s="11">
        <v>7216</v>
      </c>
      <c r="I11" s="10">
        <v>1285</v>
      </c>
      <c r="J11" s="49">
        <v>1.32E-3</v>
      </c>
      <c r="K11" s="49">
        <f t="shared" si="0"/>
        <v>3.0711503071150306E-2</v>
      </c>
      <c r="L11" s="59">
        <f t="shared" si="1"/>
        <v>0.6073243875908888</v>
      </c>
      <c r="M11" s="34">
        <v>386020</v>
      </c>
      <c r="N11" s="29">
        <v>300</v>
      </c>
      <c r="O11" s="29">
        <v>244</v>
      </c>
      <c r="P11" s="29">
        <v>38</v>
      </c>
      <c r="Q11" s="34">
        <v>3947</v>
      </c>
      <c r="R11" s="39">
        <f t="shared" si="2"/>
        <v>2.60142521661673E-2</v>
      </c>
      <c r="S11" s="10">
        <v>165</v>
      </c>
      <c r="T11" s="49">
        <v>1.6899999999999999E-4</v>
      </c>
      <c r="U11" s="49">
        <f t="shared" si="3"/>
        <v>2.0307692307692308E-2</v>
      </c>
      <c r="V11" s="59">
        <f t="shared" si="4"/>
        <v>0.40158753433787853</v>
      </c>
      <c r="W11" s="34">
        <v>49987</v>
      </c>
      <c r="X11" s="29">
        <v>303</v>
      </c>
      <c r="Y11" s="29">
        <v>242</v>
      </c>
      <c r="Z11" s="29">
        <v>43</v>
      </c>
      <c r="AA11" s="34">
        <v>1401</v>
      </c>
      <c r="AB11" s="39">
        <f t="shared" si="5"/>
        <v>3.3403514454611711E-3</v>
      </c>
      <c r="AC11" s="10">
        <v>48111</v>
      </c>
      <c r="AD11" s="49">
        <v>4.9299999999999997E-2</v>
      </c>
      <c r="AE11" s="49">
        <f t="shared" si="6"/>
        <v>5.145715593622055E-2</v>
      </c>
      <c r="AF11" s="59">
        <f t="shared" si="7"/>
        <v>1.0175726549017614</v>
      </c>
      <c r="AG11" s="34">
        <v>12958878</v>
      </c>
      <c r="AH11" s="29">
        <v>269</v>
      </c>
      <c r="AI11" s="29">
        <v>235</v>
      </c>
      <c r="AJ11" s="29">
        <v>38</v>
      </c>
      <c r="AK11" s="34">
        <v>7216</v>
      </c>
      <c r="AL11" s="39">
        <f t="shared" si="8"/>
        <v>0.97398574783383274</v>
      </c>
      <c r="AM11" s="41" t="s">
        <v>33</v>
      </c>
    </row>
    <row r="12" spans="1:39" x14ac:dyDescent="0.2">
      <c r="A12" s="41" t="s">
        <v>32</v>
      </c>
      <c r="B12" s="10">
        <v>78237</v>
      </c>
      <c r="C12" s="49">
        <v>8.0100000000000005E-2</v>
      </c>
      <c r="D12" s="34">
        <v>19324286</v>
      </c>
      <c r="E12" s="29">
        <v>247</v>
      </c>
      <c r="F12" s="29">
        <v>186</v>
      </c>
      <c r="G12" s="29">
        <v>38</v>
      </c>
      <c r="H12" s="11">
        <v>3559</v>
      </c>
      <c r="I12" s="10">
        <v>1912</v>
      </c>
      <c r="J12" s="49">
        <v>1.9599999999999999E-3</v>
      </c>
      <c r="K12" s="49">
        <f t="shared" si="0"/>
        <v>4.5696804569680456E-2</v>
      </c>
      <c r="L12" s="59">
        <f t="shared" si="1"/>
        <v>0.57053865513917035</v>
      </c>
      <c r="M12" s="34">
        <v>495799</v>
      </c>
      <c r="N12" s="29">
        <v>259</v>
      </c>
      <c r="O12" s="29">
        <v>181</v>
      </c>
      <c r="P12" s="29">
        <v>38</v>
      </c>
      <c r="Q12" s="34">
        <v>3559</v>
      </c>
      <c r="R12" s="39">
        <f t="shared" si="2"/>
        <v>2.4438564873397496E-2</v>
      </c>
      <c r="S12" s="10">
        <v>239</v>
      </c>
      <c r="T12" s="49">
        <v>2.4499999999999999E-4</v>
      </c>
      <c r="U12" s="49">
        <f t="shared" si="3"/>
        <v>2.9415384615384614E-2</v>
      </c>
      <c r="V12" s="59">
        <f t="shared" si="4"/>
        <v>0.3672601210719697</v>
      </c>
      <c r="W12" s="34">
        <v>45222</v>
      </c>
      <c r="X12" s="29">
        <v>189</v>
      </c>
      <c r="Y12" s="29">
        <v>136</v>
      </c>
      <c r="Z12" s="29">
        <v>38</v>
      </c>
      <c r="AA12" s="34">
        <v>1022</v>
      </c>
      <c r="AB12" s="39">
        <f t="shared" si="5"/>
        <v>3.054820609174687E-3</v>
      </c>
      <c r="AC12" s="10">
        <v>76325</v>
      </c>
      <c r="AD12" s="49">
        <v>7.8100000000000003E-2</v>
      </c>
      <c r="AE12" s="49">
        <f t="shared" si="6"/>
        <v>8.1633460681175482E-2</v>
      </c>
      <c r="AF12" s="59">
        <f t="shared" si="7"/>
        <v>1.0192188558912161</v>
      </c>
      <c r="AG12" s="34">
        <v>18828487</v>
      </c>
      <c r="AH12" s="29">
        <v>247</v>
      </c>
      <c r="AI12" s="29">
        <v>186</v>
      </c>
      <c r="AJ12" s="29">
        <v>38</v>
      </c>
      <c r="AK12" s="34">
        <v>3178</v>
      </c>
      <c r="AL12" s="39">
        <f t="shared" si="8"/>
        <v>0.97556143512660254</v>
      </c>
      <c r="AM12" s="41" t="s">
        <v>32</v>
      </c>
    </row>
    <row r="13" spans="1:39" x14ac:dyDescent="0.2">
      <c r="A13" s="41" t="s">
        <v>31</v>
      </c>
      <c r="B13" s="10">
        <v>47012</v>
      </c>
      <c r="C13" s="49">
        <v>4.8099999999999997E-2</v>
      </c>
      <c r="D13" s="34">
        <v>13955800</v>
      </c>
      <c r="E13" s="29">
        <v>297</v>
      </c>
      <c r="F13" s="29">
        <v>248</v>
      </c>
      <c r="G13" s="29">
        <v>38</v>
      </c>
      <c r="H13" s="11">
        <v>10104</v>
      </c>
      <c r="I13" s="10">
        <v>1398</v>
      </c>
      <c r="J13" s="49">
        <v>1.4300000000000001E-3</v>
      </c>
      <c r="K13" s="49">
        <f t="shared" si="0"/>
        <v>3.3412203341220331E-2</v>
      </c>
      <c r="L13" s="59">
        <f t="shared" si="1"/>
        <v>0.69423710079016976</v>
      </c>
      <c r="M13" s="34">
        <v>405317</v>
      </c>
      <c r="N13" s="29">
        <v>290</v>
      </c>
      <c r="O13" s="29">
        <v>219</v>
      </c>
      <c r="P13" s="29">
        <v>38</v>
      </c>
      <c r="Q13" s="34">
        <v>3002</v>
      </c>
      <c r="R13" s="39">
        <f t="shared" si="2"/>
        <v>2.9737088402960948E-2</v>
      </c>
      <c r="S13" s="10">
        <v>233</v>
      </c>
      <c r="T13" s="49">
        <v>2.3900000000000001E-4</v>
      </c>
      <c r="U13" s="49">
        <f t="shared" si="3"/>
        <v>2.8676923076923076E-2</v>
      </c>
      <c r="V13" s="59">
        <f t="shared" si="4"/>
        <v>0.59584768275203071</v>
      </c>
      <c r="W13" s="34">
        <v>52929</v>
      </c>
      <c r="X13" s="29">
        <v>227</v>
      </c>
      <c r="Y13" s="29">
        <v>175</v>
      </c>
      <c r="Z13" s="29">
        <v>38</v>
      </c>
      <c r="AA13" s="34">
        <v>1212</v>
      </c>
      <c r="AB13" s="39">
        <f t="shared" si="5"/>
        <v>4.9561814004934913E-3</v>
      </c>
      <c r="AC13" s="10">
        <v>45614</v>
      </c>
      <c r="AD13" s="49">
        <v>4.6699999999999998E-2</v>
      </c>
      <c r="AE13" s="49">
        <f t="shared" si="6"/>
        <v>4.8786487723696537E-2</v>
      </c>
      <c r="AF13" s="59">
        <f t="shared" si="7"/>
        <v>1.0136832177496635</v>
      </c>
      <c r="AG13" s="34">
        <v>13550483</v>
      </c>
      <c r="AH13" s="29">
        <v>297</v>
      </c>
      <c r="AI13" s="29">
        <v>249</v>
      </c>
      <c r="AJ13" s="29">
        <v>38</v>
      </c>
      <c r="AK13" s="34">
        <v>10104</v>
      </c>
      <c r="AL13" s="39">
        <f t="shared" si="8"/>
        <v>0.97026291159703903</v>
      </c>
      <c r="AM13" s="41" t="s">
        <v>31</v>
      </c>
    </row>
    <row r="14" spans="1:39" x14ac:dyDescent="0.2">
      <c r="A14" s="41" t="s">
        <v>30</v>
      </c>
      <c r="B14" s="10">
        <v>36772</v>
      </c>
      <c r="C14" s="49">
        <v>3.7600000000000001E-2</v>
      </c>
      <c r="D14" s="34">
        <v>10139567</v>
      </c>
      <c r="E14" s="29">
        <v>276</v>
      </c>
      <c r="F14" s="29">
        <v>244</v>
      </c>
      <c r="G14" s="29">
        <v>38</v>
      </c>
      <c r="H14" s="11">
        <v>9953</v>
      </c>
      <c r="I14" s="10">
        <v>833</v>
      </c>
      <c r="J14" s="49">
        <v>8.5300000000000003E-4</v>
      </c>
      <c r="K14" s="49">
        <f t="shared" si="0"/>
        <v>1.9908701990870199E-2</v>
      </c>
      <c r="L14" s="59">
        <f t="shared" si="1"/>
        <v>0.52885562160904742</v>
      </c>
      <c r="M14" s="34">
        <v>255674</v>
      </c>
      <c r="N14" s="29">
        <v>307</v>
      </c>
      <c r="O14" s="29">
        <v>246</v>
      </c>
      <c r="P14" s="29">
        <v>38</v>
      </c>
      <c r="Q14" s="34">
        <v>8334</v>
      </c>
      <c r="R14" s="39">
        <f t="shared" si="2"/>
        <v>2.265310562384423E-2</v>
      </c>
      <c r="S14" s="10">
        <v>94</v>
      </c>
      <c r="T14" s="49">
        <v>9.6199999999999994E-5</v>
      </c>
      <c r="U14" s="49">
        <f t="shared" si="3"/>
        <v>1.1569230769230769E-2</v>
      </c>
      <c r="V14" s="59">
        <f t="shared" si="4"/>
        <v>0.30732554702993081</v>
      </c>
      <c r="W14" s="34">
        <v>24233</v>
      </c>
      <c r="X14" s="29">
        <v>258</v>
      </c>
      <c r="Y14" s="29">
        <v>224</v>
      </c>
      <c r="Z14" s="29">
        <v>46</v>
      </c>
      <c r="AA14" s="34">
        <v>1117</v>
      </c>
      <c r="AB14" s="39">
        <f t="shared" si="5"/>
        <v>2.5562928315022299E-3</v>
      </c>
      <c r="AC14" s="10">
        <v>35939</v>
      </c>
      <c r="AD14" s="49">
        <v>3.6799999999999999E-2</v>
      </c>
      <c r="AE14" s="49">
        <f t="shared" si="6"/>
        <v>3.8438584257068663E-2</v>
      </c>
      <c r="AF14" s="59">
        <f t="shared" si="7"/>
        <v>1.0210842163575549</v>
      </c>
      <c r="AG14" s="34">
        <v>9883893</v>
      </c>
      <c r="AH14" s="29">
        <v>275</v>
      </c>
      <c r="AI14" s="29">
        <v>244</v>
      </c>
      <c r="AJ14" s="29">
        <v>38</v>
      </c>
      <c r="AK14" s="34">
        <v>9953</v>
      </c>
      <c r="AL14" s="39">
        <f t="shared" si="8"/>
        <v>0.97734689437615574</v>
      </c>
      <c r="AM14" s="41" t="s">
        <v>30</v>
      </c>
    </row>
    <row r="15" spans="1:39" x14ac:dyDescent="0.2">
      <c r="A15" s="41" t="s">
        <v>39</v>
      </c>
      <c r="B15" s="10">
        <v>41999</v>
      </c>
      <c r="C15" s="49">
        <v>4.2999999999999997E-2</v>
      </c>
      <c r="D15" s="34">
        <v>11814248</v>
      </c>
      <c r="E15" s="29">
        <v>281</v>
      </c>
      <c r="F15" s="29">
        <v>236</v>
      </c>
      <c r="G15" s="29">
        <v>38</v>
      </c>
      <c r="H15" s="11">
        <v>5306</v>
      </c>
      <c r="I15" s="10">
        <v>1250</v>
      </c>
      <c r="J15" s="49">
        <v>1.2800000000000001E-3</v>
      </c>
      <c r="K15" s="49">
        <f t="shared" si="0"/>
        <v>2.9875002987500298E-2</v>
      </c>
      <c r="L15" s="59">
        <f t="shared" si="1"/>
        <v>0.69483300300552708</v>
      </c>
      <c r="M15" s="34">
        <v>468783</v>
      </c>
      <c r="N15" s="29">
        <v>375</v>
      </c>
      <c r="O15" s="29">
        <v>266</v>
      </c>
      <c r="P15" s="29">
        <v>38</v>
      </c>
      <c r="Q15" s="34">
        <v>4318</v>
      </c>
      <c r="R15" s="39">
        <f t="shared" si="2"/>
        <v>2.9762613395557039E-2</v>
      </c>
      <c r="S15" s="10">
        <v>136</v>
      </c>
      <c r="T15" s="49">
        <v>1.3899999999999999E-4</v>
      </c>
      <c r="U15" s="49">
        <f t="shared" si="3"/>
        <v>1.6738461538461539E-2</v>
      </c>
      <c r="V15" s="59">
        <f t="shared" si="4"/>
        <v>0.38930324128596472</v>
      </c>
      <c r="W15" s="34">
        <v>37552</v>
      </c>
      <c r="X15" s="29">
        <v>276</v>
      </c>
      <c r="Y15" s="29">
        <v>210</v>
      </c>
      <c r="Z15" s="29">
        <v>38</v>
      </c>
      <c r="AA15" s="34">
        <v>1466</v>
      </c>
      <c r="AB15" s="39">
        <f t="shared" si="5"/>
        <v>3.2381723374366057E-3</v>
      </c>
      <c r="AC15" s="10">
        <v>40749</v>
      </c>
      <c r="AD15" s="49">
        <v>4.1700000000000001E-2</v>
      </c>
      <c r="AE15" s="49">
        <f t="shared" si="6"/>
        <v>4.3583123344870224E-2</v>
      </c>
      <c r="AF15" s="59">
        <f t="shared" si="7"/>
        <v>1.0136565504862667</v>
      </c>
      <c r="AG15" s="34">
        <v>11345465</v>
      </c>
      <c r="AH15" s="29">
        <v>278</v>
      </c>
      <c r="AI15" s="29">
        <v>236</v>
      </c>
      <c r="AJ15" s="29">
        <v>38</v>
      </c>
      <c r="AK15" s="34">
        <v>5306</v>
      </c>
      <c r="AL15" s="39">
        <f t="shared" si="8"/>
        <v>0.97023738660444292</v>
      </c>
      <c r="AM15" s="41" t="s">
        <v>39</v>
      </c>
    </row>
    <row r="16" spans="1:39" x14ac:dyDescent="0.2">
      <c r="A16" s="41" t="s">
        <v>40</v>
      </c>
      <c r="B16" s="10">
        <v>41389</v>
      </c>
      <c r="C16" s="49">
        <v>4.24E-2</v>
      </c>
      <c r="D16" s="34">
        <v>10164655</v>
      </c>
      <c r="E16" s="29">
        <v>246</v>
      </c>
      <c r="F16" s="29">
        <v>216</v>
      </c>
      <c r="G16" s="29">
        <v>38</v>
      </c>
      <c r="H16" s="11">
        <v>6761</v>
      </c>
      <c r="I16" s="10">
        <v>774</v>
      </c>
      <c r="J16" s="49">
        <v>7.9199999999999995E-4</v>
      </c>
      <c r="K16" s="49">
        <f t="shared" si="0"/>
        <v>1.8498601849860186E-2</v>
      </c>
      <c r="L16" s="59">
        <f t="shared" si="1"/>
        <v>0.43658157405995496</v>
      </c>
      <c r="M16" s="34">
        <v>204333</v>
      </c>
      <c r="N16" s="29">
        <v>264</v>
      </c>
      <c r="O16" s="29">
        <v>224</v>
      </c>
      <c r="P16" s="29">
        <v>38</v>
      </c>
      <c r="Q16" s="34">
        <v>2653</v>
      </c>
      <c r="R16" s="39">
        <f t="shared" si="2"/>
        <v>1.8700620937930366E-2</v>
      </c>
      <c r="S16" s="10">
        <v>86</v>
      </c>
      <c r="T16" s="49">
        <v>8.7999999999999998E-5</v>
      </c>
      <c r="U16" s="49">
        <f t="shared" si="3"/>
        <v>1.0584615384615385E-2</v>
      </c>
      <c r="V16" s="59">
        <f t="shared" si="4"/>
        <v>0.24980526003750531</v>
      </c>
      <c r="W16" s="34">
        <v>21101</v>
      </c>
      <c r="X16" s="29">
        <v>245</v>
      </c>
      <c r="Y16" s="29">
        <v>202</v>
      </c>
      <c r="Z16" s="29">
        <v>38</v>
      </c>
      <c r="AA16" s="34">
        <v>750</v>
      </c>
      <c r="AB16" s="39">
        <f t="shared" si="5"/>
        <v>2.0778467708811518E-3</v>
      </c>
      <c r="AC16" s="10">
        <v>40615</v>
      </c>
      <c r="AD16" s="49">
        <v>4.1599999999999998E-2</v>
      </c>
      <c r="AE16" s="49">
        <f t="shared" si="6"/>
        <v>4.3439803544918991E-2</v>
      </c>
      <c r="AF16" s="59">
        <f t="shared" si="7"/>
        <v>1.0252135789732286</v>
      </c>
      <c r="AG16" s="34">
        <v>9960322</v>
      </c>
      <c r="AH16" s="29">
        <v>245</v>
      </c>
      <c r="AI16" s="29">
        <v>215</v>
      </c>
      <c r="AJ16" s="29">
        <v>38</v>
      </c>
      <c r="AK16" s="34">
        <v>6761</v>
      </c>
      <c r="AL16" s="39">
        <f t="shared" si="8"/>
        <v>0.98129937906206965</v>
      </c>
      <c r="AM16" s="41" t="s">
        <v>40</v>
      </c>
    </row>
    <row r="17" spans="1:39" x14ac:dyDescent="0.2">
      <c r="A17" s="41" t="s">
        <v>41</v>
      </c>
      <c r="B17" s="10">
        <v>26219</v>
      </c>
      <c r="C17" s="49">
        <v>2.6800000000000001E-2</v>
      </c>
      <c r="D17" s="34">
        <v>6558794</v>
      </c>
      <c r="E17" s="29">
        <v>250</v>
      </c>
      <c r="F17" s="29">
        <v>217</v>
      </c>
      <c r="G17" s="29">
        <v>38</v>
      </c>
      <c r="H17" s="11">
        <v>3769</v>
      </c>
      <c r="I17" s="10">
        <v>915</v>
      </c>
      <c r="J17" s="49">
        <v>9.3700000000000001E-4</v>
      </c>
      <c r="K17" s="49">
        <f t="shared" si="0"/>
        <v>2.1868502186850217E-2</v>
      </c>
      <c r="L17" s="59">
        <f t="shared" si="1"/>
        <v>0.81473119595116983</v>
      </c>
      <c r="M17" s="34">
        <v>294791</v>
      </c>
      <c r="N17" s="29">
        <v>322</v>
      </c>
      <c r="O17" s="29">
        <v>269</v>
      </c>
      <c r="P17" s="29">
        <v>38</v>
      </c>
      <c r="Q17" s="34">
        <v>3769</v>
      </c>
      <c r="R17" s="39">
        <f t="shared" si="2"/>
        <v>3.4898356153934169E-2</v>
      </c>
      <c r="S17" s="10">
        <v>100</v>
      </c>
      <c r="T17" s="49">
        <v>1.02E-4</v>
      </c>
      <c r="U17" s="49">
        <f t="shared" si="3"/>
        <v>1.2307692307692308E-2</v>
      </c>
      <c r="V17" s="59">
        <f t="shared" si="4"/>
        <v>0.45853441573491921</v>
      </c>
      <c r="W17" s="34">
        <v>26542</v>
      </c>
      <c r="X17" s="29">
        <v>265</v>
      </c>
      <c r="Y17" s="29">
        <v>224</v>
      </c>
      <c r="Z17" s="29">
        <v>40</v>
      </c>
      <c r="AA17" s="34">
        <v>910</v>
      </c>
      <c r="AB17" s="39">
        <f t="shared" si="5"/>
        <v>3.814027994965483E-3</v>
      </c>
      <c r="AC17" s="10">
        <v>25304</v>
      </c>
      <c r="AD17" s="49">
        <v>2.5899999999999999E-2</v>
      </c>
      <c r="AE17" s="49">
        <f t="shared" si="6"/>
        <v>2.7063912074372282E-2</v>
      </c>
      <c r="AF17" s="59">
        <f t="shared" si="7"/>
        <v>1.0082909777300357</v>
      </c>
      <c r="AG17" s="34">
        <v>6264003</v>
      </c>
      <c r="AH17" s="29">
        <v>248</v>
      </c>
      <c r="AI17" s="29">
        <v>216</v>
      </c>
      <c r="AJ17" s="29">
        <v>38</v>
      </c>
      <c r="AK17" s="34">
        <v>3513</v>
      </c>
      <c r="AL17" s="39">
        <f t="shared" si="8"/>
        <v>0.96510164384606578</v>
      </c>
      <c r="AM17" s="41" t="s">
        <v>41</v>
      </c>
    </row>
    <row r="18" spans="1:39" x14ac:dyDescent="0.2">
      <c r="A18" s="41" t="s">
        <v>42</v>
      </c>
      <c r="B18" s="10">
        <v>54911</v>
      </c>
      <c r="C18" s="49">
        <v>5.62E-2</v>
      </c>
      <c r="D18" s="34">
        <v>10926755</v>
      </c>
      <c r="E18" s="29">
        <v>199</v>
      </c>
      <c r="F18" s="29">
        <v>175</v>
      </c>
      <c r="G18" s="29">
        <v>38</v>
      </c>
      <c r="H18" s="11">
        <v>2760</v>
      </c>
      <c r="I18" s="10">
        <v>1364</v>
      </c>
      <c r="J18" s="49">
        <v>1.4E-3</v>
      </c>
      <c r="K18" s="49">
        <f t="shared" si="0"/>
        <v>3.2599603259960329E-2</v>
      </c>
      <c r="L18" s="59">
        <f t="shared" si="1"/>
        <v>0.57991506727562103</v>
      </c>
      <c r="M18" s="34">
        <v>308732</v>
      </c>
      <c r="N18" s="29">
        <v>226</v>
      </c>
      <c r="O18" s="29">
        <v>194</v>
      </c>
      <c r="P18" s="29">
        <v>38</v>
      </c>
      <c r="Q18" s="34">
        <v>1509</v>
      </c>
      <c r="R18" s="39">
        <f>I18/B18</f>
        <v>2.4840195953451948E-2</v>
      </c>
      <c r="S18" s="10">
        <v>305</v>
      </c>
      <c r="T18" s="49">
        <v>3.1199999999999999E-4</v>
      </c>
      <c r="U18" s="49">
        <f t="shared" si="3"/>
        <v>3.7538461538461541E-2</v>
      </c>
      <c r="V18" s="59">
        <f t="shared" si="4"/>
        <v>0.66777252701224221</v>
      </c>
      <c r="W18" s="34">
        <v>69607</v>
      </c>
      <c r="X18" s="29">
        <v>228</v>
      </c>
      <c r="Y18" s="29">
        <v>203</v>
      </c>
      <c r="Z18" s="29">
        <v>81</v>
      </c>
      <c r="AA18" s="34">
        <v>662</v>
      </c>
      <c r="AB18" s="39">
        <f>S18/B18</f>
        <v>5.5544426435504722E-3</v>
      </c>
      <c r="AC18" s="10">
        <v>53547</v>
      </c>
      <c r="AD18" s="49">
        <v>5.4800000000000001E-2</v>
      </c>
      <c r="AE18" s="49">
        <f t="shared" si="6"/>
        <v>5.7271233790958442E-2</v>
      </c>
      <c r="AF18" s="59">
        <f t="shared" si="7"/>
        <v>1.0187992513894755</v>
      </c>
      <c r="AG18" s="34">
        <v>10618023</v>
      </c>
      <c r="AH18" s="29">
        <v>198</v>
      </c>
      <c r="AI18" s="29">
        <v>174</v>
      </c>
      <c r="AJ18" s="29">
        <v>38</v>
      </c>
      <c r="AK18" s="34">
        <v>2760</v>
      </c>
      <c r="AL18" s="39">
        <f>AC18/B18</f>
        <v>0.97515980404654801</v>
      </c>
      <c r="AM18" s="41" t="s">
        <v>42</v>
      </c>
    </row>
    <row r="19" spans="1:39" x14ac:dyDescent="0.2">
      <c r="A19" s="41" t="s">
        <v>43</v>
      </c>
      <c r="B19" s="10">
        <v>144286</v>
      </c>
      <c r="C19" s="49">
        <v>0.14799999999999999</v>
      </c>
      <c r="D19" s="34">
        <v>37946667</v>
      </c>
      <c r="E19" s="29">
        <v>263</v>
      </c>
      <c r="F19" s="29">
        <v>224</v>
      </c>
      <c r="G19" s="29">
        <v>38</v>
      </c>
      <c r="H19" s="11">
        <v>7443</v>
      </c>
      <c r="I19" s="10">
        <v>2729</v>
      </c>
      <c r="J19" s="49">
        <v>2.7899999999999999E-3</v>
      </c>
      <c r="K19" s="49">
        <f t="shared" si="0"/>
        <v>6.5223106522310656E-2</v>
      </c>
      <c r="L19" s="59">
        <f t="shared" si="1"/>
        <v>0.44155897558583534</v>
      </c>
      <c r="M19" s="34">
        <v>813054</v>
      </c>
      <c r="N19" s="29">
        <v>298</v>
      </c>
      <c r="O19" s="29">
        <v>242</v>
      </c>
      <c r="P19" s="29">
        <v>54</v>
      </c>
      <c r="Q19" s="34">
        <v>4049</v>
      </c>
      <c r="R19" s="39">
        <f>I19/B19</f>
        <v>1.8913823933021916E-2</v>
      </c>
      <c r="S19" s="10">
        <v>305</v>
      </c>
      <c r="T19" s="49">
        <v>3.1199999999999999E-4</v>
      </c>
      <c r="U19" s="49">
        <f t="shared" si="3"/>
        <v>3.7538461538461541E-2</v>
      </c>
      <c r="V19" s="59">
        <f t="shared" si="4"/>
        <v>0.25413454687751569</v>
      </c>
      <c r="W19" s="34">
        <v>84631</v>
      </c>
      <c r="X19" s="29">
        <v>277</v>
      </c>
      <c r="Y19" s="29">
        <v>246</v>
      </c>
      <c r="Z19" s="29">
        <v>91</v>
      </c>
      <c r="AA19" s="34">
        <v>1046</v>
      </c>
      <c r="AB19" s="39">
        <f>S19/B19</f>
        <v>2.1138572002827715E-3</v>
      </c>
      <c r="AC19" s="10">
        <v>141557</v>
      </c>
      <c r="AD19" s="49">
        <v>0.14499999999999999</v>
      </c>
      <c r="AE19" s="49">
        <f t="shared" si="6"/>
        <v>0.15140239493803023</v>
      </c>
      <c r="AF19" s="59">
        <f t="shared" si="7"/>
        <v>1.0249908349153911</v>
      </c>
      <c r="AG19" s="34">
        <v>37133613</v>
      </c>
      <c r="AH19" s="29">
        <v>262</v>
      </c>
      <c r="AI19" s="29">
        <v>224</v>
      </c>
      <c r="AJ19" s="29">
        <v>38</v>
      </c>
      <c r="AK19" s="34">
        <v>7443</v>
      </c>
      <c r="AL19" s="39">
        <f>AC19/B19</f>
        <v>0.98108617606697812</v>
      </c>
      <c r="AM19" s="41" t="s">
        <v>43</v>
      </c>
    </row>
    <row r="20" spans="1:39" x14ac:dyDescent="0.2">
      <c r="A20" s="41" t="s">
        <v>12</v>
      </c>
      <c r="B20" s="10">
        <v>14108</v>
      </c>
      <c r="C20" s="49">
        <v>1.44E-2</v>
      </c>
      <c r="D20" s="34">
        <v>2984217</v>
      </c>
      <c r="E20" s="29">
        <v>212</v>
      </c>
      <c r="F20" s="29">
        <v>188</v>
      </c>
      <c r="G20" s="29">
        <v>38</v>
      </c>
      <c r="H20" s="11">
        <v>1711</v>
      </c>
      <c r="I20" s="10">
        <v>324</v>
      </c>
      <c r="J20" s="49">
        <v>3.3199999999999999E-4</v>
      </c>
      <c r="K20" s="49">
        <f t="shared" si="0"/>
        <v>7.7436007743600776E-3</v>
      </c>
      <c r="L20" s="59">
        <f t="shared" si="1"/>
        <v>0.53615323952402827</v>
      </c>
      <c r="M20" s="34">
        <v>70988</v>
      </c>
      <c r="N20" s="29">
        <v>219</v>
      </c>
      <c r="O20" s="29">
        <v>188</v>
      </c>
      <c r="P20" s="29">
        <v>51</v>
      </c>
      <c r="Q20" s="34">
        <v>1016</v>
      </c>
      <c r="R20" s="39">
        <f t="shared" si="2"/>
        <v>2.2965693223702864E-2</v>
      </c>
      <c r="S20" s="10">
        <v>44</v>
      </c>
      <c r="T20" s="49">
        <v>4.5000000000000003E-5</v>
      </c>
      <c r="U20" s="49">
        <f t="shared" si="3"/>
        <v>5.4153846153846153E-3</v>
      </c>
      <c r="V20" s="59">
        <f t="shared" si="4"/>
        <v>0.37495166517633211</v>
      </c>
      <c r="W20" s="34">
        <v>8485</v>
      </c>
      <c r="X20" s="29">
        <v>193</v>
      </c>
      <c r="Y20" s="29">
        <v>156</v>
      </c>
      <c r="Z20" s="29">
        <v>70</v>
      </c>
      <c r="AA20" s="34">
        <v>765</v>
      </c>
      <c r="AB20" s="39">
        <f t="shared" si="5"/>
        <v>3.1187978451942162E-3</v>
      </c>
      <c r="AC20" s="10">
        <v>13784</v>
      </c>
      <c r="AD20" s="49">
        <v>1.41E-2</v>
      </c>
      <c r="AE20" s="49">
        <f t="shared" si="6"/>
        <v>1.474268748155025E-2</v>
      </c>
      <c r="AF20" s="59">
        <f t="shared" si="7"/>
        <v>1.0207576401272713</v>
      </c>
      <c r="AG20" s="34">
        <v>2913229</v>
      </c>
      <c r="AH20" s="29">
        <v>211</v>
      </c>
      <c r="AI20" s="29">
        <v>188</v>
      </c>
      <c r="AJ20" s="29">
        <v>38</v>
      </c>
      <c r="AK20" s="34">
        <v>1711</v>
      </c>
      <c r="AL20" s="39">
        <f t="shared" si="8"/>
        <v>0.9770343067762971</v>
      </c>
      <c r="AM20" s="41" t="s">
        <v>12</v>
      </c>
    </row>
    <row r="21" spans="1:39" x14ac:dyDescent="0.2">
      <c r="A21" s="41" t="s">
        <v>45</v>
      </c>
      <c r="B21" s="10">
        <v>26414</v>
      </c>
      <c r="C21" s="49">
        <v>2.7E-2</v>
      </c>
      <c r="D21" s="34">
        <v>5450662</v>
      </c>
      <c r="E21" s="29">
        <v>206</v>
      </c>
      <c r="F21" s="29">
        <v>156</v>
      </c>
      <c r="G21" s="29">
        <v>38</v>
      </c>
      <c r="H21" s="11">
        <v>4375</v>
      </c>
      <c r="I21" s="10">
        <v>597</v>
      </c>
      <c r="J21" s="49">
        <v>6.11E-4</v>
      </c>
      <c r="K21" s="49">
        <f t="shared" si="0"/>
        <v>1.4268301426830143E-2</v>
      </c>
      <c r="L21" s="59">
        <f t="shared" si="1"/>
        <v>0.52765436214303896</v>
      </c>
      <c r="M21" s="34">
        <v>139089</v>
      </c>
      <c r="N21" s="29">
        <v>233</v>
      </c>
      <c r="O21" s="29">
        <v>146</v>
      </c>
      <c r="P21" s="29">
        <v>38</v>
      </c>
      <c r="Q21" s="34">
        <v>4375</v>
      </c>
      <c r="R21" s="39">
        <f>I21/B21</f>
        <v>2.2601650639812221E-2</v>
      </c>
      <c r="S21" s="10">
        <v>59</v>
      </c>
      <c r="T21" s="49">
        <v>6.0399999999999998E-5</v>
      </c>
      <c r="U21" s="49">
        <f t="shared" si="3"/>
        <v>7.2615384615384616E-3</v>
      </c>
      <c r="V21" s="59">
        <f t="shared" si="4"/>
        <v>0.26853809227041603</v>
      </c>
      <c r="W21" s="34">
        <v>8156</v>
      </c>
      <c r="X21" s="29">
        <v>138</v>
      </c>
      <c r="Y21" s="29">
        <v>78</v>
      </c>
      <c r="Z21" s="29">
        <v>38</v>
      </c>
      <c r="AA21" s="34">
        <v>1432</v>
      </c>
      <c r="AB21" s="39">
        <f>S21/B21</f>
        <v>2.2336639660785946E-3</v>
      </c>
      <c r="AC21" s="10">
        <v>25817</v>
      </c>
      <c r="AD21" s="49">
        <v>2.64E-2</v>
      </c>
      <c r="AE21" s="49">
        <f t="shared" si="6"/>
        <v>2.7612591607021387E-2</v>
      </c>
      <c r="AF21" s="59">
        <f t="shared" si="7"/>
        <v>1.0211379740073212</v>
      </c>
      <c r="AG21" s="34">
        <v>5311573</v>
      </c>
      <c r="AH21" s="29">
        <v>206</v>
      </c>
      <c r="AI21" s="29">
        <v>156</v>
      </c>
      <c r="AJ21" s="29">
        <v>38</v>
      </c>
      <c r="AK21" s="34">
        <v>3715</v>
      </c>
      <c r="AL21" s="39">
        <f>AC21/B21</f>
        <v>0.97739834936018777</v>
      </c>
      <c r="AM21" s="41" t="s">
        <v>45</v>
      </c>
    </row>
    <row r="22" spans="1:39" ht="17" thickBot="1" x14ac:dyDescent="0.25">
      <c r="A22" s="41" t="s">
        <v>44</v>
      </c>
      <c r="B22" s="12">
        <v>107224</v>
      </c>
      <c r="C22" s="50">
        <v>0.11</v>
      </c>
      <c r="D22" s="37">
        <v>45533445</v>
      </c>
      <c r="E22" s="30">
        <v>425</v>
      </c>
      <c r="F22" s="30">
        <v>318</v>
      </c>
      <c r="G22" s="30">
        <v>38</v>
      </c>
      <c r="H22" s="13">
        <v>23000</v>
      </c>
      <c r="I22" s="12">
        <v>18824</v>
      </c>
      <c r="J22" s="50">
        <v>1.9300000000000001E-2</v>
      </c>
      <c r="K22" s="50">
        <f t="shared" si="0"/>
        <v>0.44989364498936452</v>
      </c>
      <c r="L22" s="61">
        <f t="shared" si="1"/>
        <v>4.0985410080112299</v>
      </c>
      <c r="M22" s="37">
        <v>12575306</v>
      </c>
      <c r="N22" s="30">
        <v>668</v>
      </c>
      <c r="O22" s="30">
        <v>557</v>
      </c>
      <c r="P22" s="30">
        <v>38</v>
      </c>
      <c r="Q22" s="37">
        <v>22363</v>
      </c>
      <c r="R22" s="40">
        <f t="shared" si="2"/>
        <v>0.17555771096023279</v>
      </c>
      <c r="S22" s="12">
        <v>4844</v>
      </c>
      <c r="T22" s="50">
        <v>4.96E-3</v>
      </c>
      <c r="U22" s="50">
        <f t="shared" si="3"/>
        <v>0.59618461538461542</v>
      </c>
      <c r="V22" s="61">
        <f t="shared" si="4"/>
        <v>5.4312549681758968</v>
      </c>
      <c r="W22" s="37">
        <v>3420163</v>
      </c>
      <c r="X22" s="30">
        <v>706</v>
      </c>
      <c r="Y22" s="30">
        <v>638</v>
      </c>
      <c r="Z22" s="30">
        <v>45</v>
      </c>
      <c r="AA22" s="37">
        <v>16877</v>
      </c>
      <c r="AB22" s="40">
        <f t="shared" si="5"/>
        <v>4.5176453032903081E-2</v>
      </c>
      <c r="AC22" s="12">
        <v>88400</v>
      </c>
      <c r="AD22" s="50">
        <v>9.0499999999999997E-2</v>
      </c>
      <c r="AE22" s="50">
        <f t="shared" si="6"/>
        <v>9.454828593797461E-2</v>
      </c>
      <c r="AF22" s="61">
        <f t="shared" si="7"/>
        <v>0.86133696590251063</v>
      </c>
      <c r="AG22" s="37">
        <v>32958139</v>
      </c>
      <c r="AH22" s="30">
        <v>373</v>
      </c>
      <c r="AI22" s="30">
        <v>292</v>
      </c>
      <c r="AJ22" s="30">
        <v>38</v>
      </c>
      <c r="AK22" s="37">
        <v>23000</v>
      </c>
      <c r="AL22" s="40">
        <f t="shared" si="8"/>
        <v>0.82444228903976724</v>
      </c>
      <c r="AM22" s="41" t="s">
        <v>44</v>
      </c>
    </row>
    <row r="23" spans="1:39" x14ac:dyDescent="0.2">
      <c r="A23" s="2" t="s">
        <v>5</v>
      </c>
      <c r="B23" s="7">
        <v>976813</v>
      </c>
      <c r="C23" s="51">
        <v>1.0000000000000002</v>
      </c>
      <c r="D23" s="35">
        <f>SUM(D6:D22)</f>
        <v>263946767</v>
      </c>
      <c r="E23" s="31">
        <v>270</v>
      </c>
      <c r="F23" s="31">
        <v>218</v>
      </c>
      <c r="G23" s="31">
        <v>38</v>
      </c>
      <c r="H23" s="28">
        <v>23000</v>
      </c>
      <c r="I23" s="7">
        <v>41841</v>
      </c>
      <c r="J23" s="51">
        <v>4.2834200000000003E-2</v>
      </c>
      <c r="K23" s="51">
        <f>SUM(K6:K22)</f>
        <v>1</v>
      </c>
      <c r="L23" s="60">
        <f t="shared" si="1"/>
        <v>1</v>
      </c>
      <c r="M23" s="35">
        <v>18938222</v>
      </c>
      <c r="N23" s="31">
        <v>452.62360000000001</v>
      </c>
      <c r="O23" s="31">
        <v>306</v>
      </c>
      <c r="P23" s="31">
        <v>38</v>
      </c>
      <c r="Q23" s="28">
        <v>22363</v>
      </c>
      <c r="R23" s="42">
        <f t="shared" si="2"/>
        <v>4.2834196514583651E-2</v>
      </c>
      <c r="S23" s="7">
        <v>8125</v>
      </c>
      <c r="T23" s="51">
        <v>8.3178660000000001E-3</v>
      </c>
      <c r="U23" s="51">
        <f>SUM(U6:U22)</f>
        <v>1</v>
      </c>
      <c r="V23" s="60">
        <f t="shared" si="4"/>
        <v>1</v>
      </c>
      <c r="W23" s="35">
        <v>4165709</v>
      </c>
      <c r="X23" s="31">
        <v>512.70259999999996</v>
      </c>
      <c r="Y23" s="31">
        <v>358</v>
      </c>
      <c r="Z23" s="31">
        <v>38</v>
      </c>
      <c r="AA23" s="28">
        <v>16877</v>
      </c>
      <c r="AB23" s="42">
        <f t="shared" si="5"/>
        <v>8.3178663674623489E-3</v>
      </c>
      <c r="AC23" s="7">
        <v>934972</v>
      </c>
      <c r="AD23" s="51">
        <v>0.95716579999999996</v>
      </c>
      <c r="AE23" s="51">
        <f>SUM(AE6:AE22)</f>
        <v>1</v>
      </c>
      <c r="AF23" s="60">
        <f t="shared" si="7"/>
        <v>1</v>
      </c>
      <c r="AG23" s="35">
        <v>245008545</v>
      </c>
      <c r="AH23" s="31">
        <v>262.04910000000001</v>
      </c>
      <c r="AI23" s="31">
        <v>216</v>
      </c>
      <c r="AJ23" s="31">
        <v>38</v>
      </c>
      <c r="AK23" s="28">
        <v>23000</v>
      </c>
      <c r="AL23" s="42">
        <f t="shared" si="8"/>
        <v>0.95716580348541636</v>
      </c>
      <c r="AM23" s="2" t="s">
        <v>5</v>
      </c>
    </row>
    <row r="24" spans="1:39" x14ac:dyDescent="0.2">
      <c r="B24" s="7"/>
      <c r="C24" s="8"/>
      <c r="D24" s="28"/>
      <c r="E24" s="23"/>
      <c r="F24" s="23"/>
      <c r="G24" s="28"/>
    </row>
    <row r="25" spans="1:39" ht="17" thickBot="1" x14ac:dyDescent="0.25">
      <c r="A25" t="s">
        <v>19</v>
      </c>
      <c r="B25" s="9"/>
      <c r="C25" s="6"/>
      <c r="D25" s="24"/>
      <c r="E25" s="24"/>
      <c r="F25" s="24"/>
      <c r="G25" s="9"/>
    </row>
    <row r="26" spans="1:39" x14ac:dyDescent="0.2">
      <c r="A26" s="45" t="s">
        <v>1</v>
      </c>
      <c r="B26" s="46">
        <v>54498</v>
      </c>
      <c r="C26" s="52">
        <v>5.5800000000000002E-2</v>
      </c>
      <c r="D26" s="18">
        <v>10815256</v>
      </c>
      <c r="E26" s="25">
        <v>198</v>
      </c>
      <c r="F26" s="25">
        <v>174</v>
      </c>
      <c r="G26" s="25">
        <v>38</v>
      </c>
      <c r="H26" s="19">
        <v>2760</v>
      </c>
      <c r="R26" s="32"/>
    </row>
    <row r="27" spans="1:39" x14ac:dyDescent="0.2">
      <c r="A27" s="45" t="s">
        <v>2</v>
      </c>
      <c r="B27" s="47">
        <v>76175</v>
      </c>
      <c r="C27" s="53">
        <v>7.8E-2</v>
      </c>
      <c r="D27" s="1">
        <v>16175994</v>
      </c>
      <c r="E27" s="26">
        <v>212</v>
      </c>
      <c r="F27" s="26">
        <v>179</v>
      </c>
      <c r="G27" s="26">
        <v>38</v>
      </c>
      <c r="H27" s="20">
        <v>7443</v>
      </c>
    </row>
    <row r="28" spans="1:39" x14ac:dyDescent="0.2">
      <c r="A28" s="45" t="s">
        <v>3</v>
      </c>
      <c r="B28" s="47">
        <v>14108</v>
      </c>
      <c r="C28" s="53">
        <v>1.44E-2</v>
      </c>
      <c r="D28" s="1">
        <v>2984217</v>
      </c>
      <c r="E28" s="26">
        <v>212</v>
      </c>
      <c r="F28" s="26">
        <v>188</v>
      </c>
      <c r="G28" s="26">
        <v>38</v>
      </c>
      <c r="H28" s="20">
        <v>1711</v>
      </c>
    </row>
    <row r="29" spans="1:39" x14ac:dyDescent="0.2">
      <c r="A29" s="45" t="s">
        <v>20</v>
      </c>
      <c r="B29" s="47">
        <v>38195</v>
      </c>
      <c r="C29" s="53">
        <v>3.9100000000000003E-2</v>
      </c>
      <c r="D29" s="1">
        <v>11539016</v>
      </c>
      <c r="E29" s="26">
        <v>302</v>
      </c>
      <c r="F29" s="26">
        <v>264</v>
      </c>
      <c r="G29" s="26">
        <v>76</v>
      </c>
      <c r="H29" s="20">
        <v>2518</v>
      </c>
    </row>
    <row r="30" spans="1:39" x14ac:dyDescent="0.2">
      <c r="A30" s="45" t="s">
        <v>4</v>
      </c>
      <c r="B30" s="47">
        <v>20396</v>
      </c>
      <c r="C30" s="53">
        <v>2.0899999999999998E-2</v>
      </c>
      <c r="D30" s="1">
        <v>6369284</v>
      </c>
      <c r="E30" s="26">
        <v>312</v>
      </c>
      <c r="F30" s="26">
        <v>278</v>
      </c>
      <c r="G30" s="26">
        <v>66</v>
      </c>
      <c r="H30" s="20">
        <v>5067</v>
      </c>
    </row>
    <row r="31" spans="1:39" x14ac:dyDescent="0.2">
      <c r="A31" s="45" t="s">
        <v>21</v>
      </c>
      <c r="B31" s="47">
        <v>413</v>
      </c>
      <c r="C31" s="53">
        <v>4.2299999999999998E-4</v>
      </c>
      <c r="D31" s="1">
        <v>111499</v>
      </c>
      <c r="E31" s="26">
        <v>270</v>
      </c>
      <c r="F31" s="26">
        <v>244</v>
      </c>
      <c r="G31" s="26">
        <v>98</v>
      </c>
      <c r="H31" s="20">
        <v>1180</v>
      </c>
    </row>
    <row r="32" spans="1:39" ht="17" thickBot="1" x14ac:dyDescent="0.25">
      <c r="A32" s="45" t="s">
        <v>22</v>
      </c>
      <c r="B32" s="48">
        <v>9520</v>
      </c>
      <c r="C32" s="54">
        <v>9.75E-3</v>
      </c>
      <c r="D32" s="21">
        <v>3862373</v>
      </c>
      <c r="E32" s="27">
        <v>406</v>
      </c>
      <c r="F32" s="27">
        <v>363</v>
      </c>
      <c r="G32" s="27">
        <v>66</v>
      </c>
      <c r="H32" s="22">
        <v>2950</v>
      </c>
    </row>
    <row r="33" spans="1:8" x14ac:dyDescent="0.2">
      <c r="A33" s="36"/>
      <c r="B33" s="32">
        <v>213305</v>
      </c>
      <c r="C33" s="55">
        <f>SUM(C26:C32)</f>
        <v>0.21837300000000001</v>
      </c>
      <c r="D33" s="33">
        <f>SUM(D26:D32)</f>
        <v>51857639</v>
      </c>
      <c r="E33" s="24">
        <v>243</v>
      </c>
      <c r="F33" s="24">
        <v>206</v>
      </c>
      <c r="G33" s="24">
        <v>38</v>
      </c>
      <c r="H33" s="33">
        <v>7443</v>
      </c>
    </row>
    <row r="34" spans="1:8" x14ac:dyDescent="0.2">
      <c r="C34" s="6"/>
    </row>
    <row r="35" spans="1:8" x14ac:dyDescent="0.2">
      <c r="B35" s="32"/>
    </row>
  </sheetData>
  <mergeCells count="2">
    <mergeCell ref="A1:R1"/>
    <mergeCell ref="B4:H4"/>
  </mergeCells>
  <conditionalFormatting sqref="B6:B22">
    <cfRule type="top10" dxfId="65" priority="119" bottom="1" rank="2"/>
    <cfRule type="top10" dxfId="64" priority="120" rank="2"/>
  </conditionalFormatting>
  <conditionalFormatting sqref="C6:C22">
    <cfRule type="top10" dxfId="63" priority="123" bottom="1" rank="2"/>
    <cfRule type="top10" dxfId="62" priority="124" rank="2"/>
  </conditionalFormatting>
  <conditionalFormatting sqref="D6:D22">
    <cfRule type="top10" dxfId="61" priority="139" bottom="1" rank="2"/>
    <cfRule type="top10" dxfId="60" priority="140" rank="2"/>
  </conditionalFormatting>
  <conditionalFormatting sqref="E6:E22">
    <cfRule type="top10" dxfId="59" priority="127" bottom="1" rank="2"/>
    <cfRule type="top10" dxfId="58" priority="128" rank="2"/>
  </conditionalFormatting>
  <conditionalFormatting sqref="F6:F22">
    <cfRule type="top10" dxfId="57" priority="131" bottom="1" rank="2"/>
    <cfRule type="top10" dxfId="56" priority="132" rank="2"/>
  </conditionalFormatting>
  <conditionalFormatting sqref="H6:H22">
    <cfRule type="top10" dxfId="55" priority="135" bottom="1" rank="2"/>
    <cfRule type="top10" dxfId="54" priority="136" rank="2"/>
  </conditionalFormatting>
  <conditionalFormatting sqref="I6:I22">
    <cfRule type="top10" dxfId="53" priority="143" bottom="1" rank="2"/>
    <cfRule type="top10" dxfId="52" priority="144" rank="2"/>
  </conditionalFormatting>
  <conditionalFormatting sqref="J6:J22">
    <cfRule type="top10" dxfId="51" priority="211" bottom="1" rank="2"/>
    <cfRule type="top10" dxfId="50" priority="212" rank="2"/>
  </conditionalFormatting>
  <conditionalFormatting sqref="K6:K22">
    <cfRule type="top10" dxfId="49" priority="239" bottom="1" rank="2"/>
    <cfRule type="top10" dxfId="48" priority="240" rank="2"/>
  </conditionalFormatting>
  <conditionalFormatting sqref="L6:L22">
    <cfRule type="top10" dxfId="47" priority="235" bottom="1" rank="2"/>
    <cfRule type="top10" dxfId="46" priority="236" rank="2"/>
  </conditionalFormatting>
  <conditionalFormatting sqref="M6:M22">
    <cfRule type="top10" dxfId="45" priority="155" bottom="1" rank="2"/>
    <cfRule type="top10" dxfId="44" priority="156" rank="2"/>
  </conditionalFormatting>
  <conditionalFormatting sqref="N6:N22">
    <cfRule type="top10" dxfId="43" priority="147" bottom="1" rank="2"/>
    <cfRule type="top10" dxfId="42" priority="148" rank="2"/>
  </conditionalFormatting>
  <conditionalFormatting sqref="O6:O22">
    <cfRule type="top10" dxfId="41" priority="151" bottom="1" rank="2"/>
    <cfRule type="top10" dxfId="40" priority="152" rank="2"/>
  </conditionalFormatting>
  <conditionalFormatting sqref="Q6:Q22">
    <cfRule type="top10" dxfId="39" priority="231" bottom="1" rank="2"/>
    <cfRule type="top10" dxfId="38" priority="232" rank="2"/>
  </conditionalFormatting>
  <conditionalFormatting sqref="R6:R22">
    <cfRule type="top10" dxfId="37" priority="161" rank="2"/>
  </conditionalFormatting>
  <conditionalFormatting sqref="R6:R23">
    <cfRule type="top10" dxfId="36" priority="159" bottom="1" rank="2"/>
  </conditionalFormatting>
  <conditionalFormatting sqref="S6:S22">
    <cfRule type="top10" dxfId="35" priority="163" bottom="1" rank="2"/>
    <cfRule type="top10" dxfId="34" priority="164" rank="2"/>
  </conditionalFormatting>
  <conditionalFormatting sqref="T6:T22">
    <cfRule type="top10" dxfId="33" priority="215" bottom="1" rank="2"/>
    <cfRule type="top10" dxfId="32" priority="216" rank="2"/>
  </conditionalFormatting>
  <conditionalFormatting sqref="U6:U22">
    <cfRule type="top10" dxfId="31" priority="219" bottom="1" rank="2"/>
    <cfRule type="top10" dxfId="30" priority="220" rank="2"/>
  </conditionalFormatting>
  <conditionalFormatting sqref="V6:V22">
    <cfRule type="top10" dxfId="29" priority="243" bottom="1" rank="2"/>
    <cfRule type="top10" dxfId="28" priority="244" rank="2"/>
  </conditionalFormatting>
  <conditionalFormatting sqref="W6:W22">
    <cfRule type="top10" dxfId="27" priority="179" bottom="1" rank="2"/>
    <cfRule type="top10" dxfId="26" priority="180" rank="2"/>
  </conditionalFormatting>
  <conditionalFormatting sqref="X6:X22">
    <cfRule type="top10" dxfId="25" priority="167" bottom="1" rank="2"/>
    <cfRule type="top10" dxfId="24" priority="168" rank="2"/>
  </conditionalFormatting>
  <conditionalFormatting sqref="Y6:Y22">
    <cfRule type="top10" dxfId="23" priority="171" bottom="1" rank="2"/>
    <cfRule type="top10" dxfId="22" priority="172" rank="2"/>
  </conditionalFormatting>
  <conditionalFormatting sqref="AA6:AA22">
    <cfRule type="top10" dxfId="21" priority="175" bottom="1" rank="2"/>
    <cfRule type="top10" dxfId="20" priority="176" rank="2"/>
  </conditionalFormatting>
  <conditionalFormatting sqref="AB6:AB22">
    <cfRule type="top10" dxfId="19" priority="185" rank="2"/>
  </conditionalFormatting>
  <conditionalFormatting sqref="AB6:AB23">
    <cfRule type="top10" dxfId="18" priority="183" bottom="1" rank="2"/>
  </conditionalFormatting>
  <conditionalFormatting sqref="AC6:AC22">
    <cfRule type="top10" dxfId="17" priority="187" bottom="1" rank="2"/>
    <cfRule type="top10" dxfId="16" priority="188" rank="2"/>
  </conditionalFormatting>
  <conditionalFormatting sqref="AD6:AD22">
    <cfRule type="top10" dxfId="15" priority="223" bottom="1" rank="2"/>
    <cfRule type="top10" dxfId="14" priority="224" rank="2"/>
  </conditionalFormatting>
  <conditionalFormatting sqref="AE6:AE22">
    <cfRule type="top10" dxfId="13" priority="227" bottom="1" rank="2"/>
    <cfRule type="top10" dxfId="12" priority="228" rank="2"/>
  </conditionalFormatting>
  <conditionalFormatting sqref="AF6:AF22">
    <cfRule type="top10" dxfId="11" priority="247" bottom="1" rank="2"/>
    <cfRule type="top10" dxfId="10" priority="248" rank="2"/>
  </conditionalFormatting>
  <conditionalFormatting sqref="AG6:AG22">
    <cfRule type="top10" dxfId="9" priority="203" bottom="1" rank="2"/>
    <cfRule type="top10" dxfId="8" priority="204" rank="2"/>
  </conditionalFormatting>
  <conditionalFormatting sqref="AH6:AH22">
    <cfRule type="top10" dxfId="7" priority="191" bottom="1" rank="2"/>
    <cfRule type="top10" dxfId="6" priority="192" rank="2"/>
  </conditionalFormatting>
  <conditionalFormatting sqref="AI6:AI22">
    <cfRule type="top10" dxfId="5" priority="195" bottom="1" rank="2"/>
    <cfRule type="top10" dxfId="4" priority="196" rank="2"/>
  </conditionalFormatting>
  <conditionalFormatting sqref="AK6:AK22">
    <cfRule type="top10" dxfId="3" priority="199" bottom="1" rank="2"/>
    <cfRule type="top10" dxfId="2" priority="200" rank="2"/>
  </conditionalFormatting>
  <conditionalFormatting sqref="AL6:AL22">
    <cfRule type="top10" dxfId="1" priority="207" bottom="1" rank="2"/>
    <cfRule type="top10" dxfId="0" priority="208" rank="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STable_S6_peak_per_NMF_comp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Haruko</dc:creator>
  <cp:lastModifiedBy>Haruko</cp:lastModifiedBy>
  <cp:lastPrinted>2022-12-14T13:31:46Z</cp:lastPrinted>
  <dcterms:created xsi:type="dcterms:W3CDTF">2022-06-05T14:56:09Z</dcterms:created>
  <dcterms:modified xsi:type="dcterms:W3CDTF">2023-08-25T09:49:51Z</dcterms:modified>
</cp:coreProperties>
</file>