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31"/>
  <workbookPr autoCompressPictures="0"/>
  <xr:revisionPtr revIDLastSave="0" documentId="11_E67E4C428CADD28AAA4D4841ED322481065ED3B1" xr6:coauthVersionLast="47" xr6:coauthVersionMax="47" xr10:uidLastSave="{00000000-0000-0000-0000-000000000000}"/>
  <bookViews>
    <workbookView xWindow="5740" yWindow="0" windowWidth="26240" windowHeight="15520" tabRatio="968" firstSheet="5" activeTab="5" xr2:uid="{00000000-000D-0000-FFFF-FFFF00000000}"/>
  </bookViews>
  <sheets>
    <sheet name="Table S1" sheetId="1" r:id="rId1"/>
    <sheet name="Table S2" sheetId="19" r:id="rId2"/>
    <sheet name="Table S3" sheetId="5" r:id="rId3"/>
    <sheet name="Table S4" sheetId="2" r:id="rId4"/>
    <sheet name="Table S5" sheetId="3" r:id="rId5"/>
    <sheet name="Table S6" sheetId="4" r:id="rId6"/>
    <sheet name="Table S7" sheetId="6" r:id="rId7"/>
    <sheet name="Table S8" sheetId="8" r:id="rId8"/>
    <sheet name="Table S9" sheetId="9" r:id="rId9"/>
    <sheet name="Table S10" sheetId="10" r:id="rId10"/>
    <sheet name="Table S11" sheetId="7" r:id="rId11"/>
    <sheet name="Table S12" sheetId="11" r:id="rId12"/>
    <sheet name="Table S13" sheetId="13" r:id="rId13"/>
    <sheet name="Table S14" sheetId="14" r:id="rId14"/>
    <sheet name="Table S15" sheetId="15" r:id="rId15"/>
    <sheet name="Table S16" sheetId="18" r:id="rId16"/>
    <sheet name="Table S17" sheetId="17" r:id="rId17"/>
    <sheet name="Table S18" sheetId="20" r:id="rId18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20" l="1"/>
  <c r="G6" i="20"/>
  <c r="G7" i="20"/>
  <c r="G8" i="20"/>
  <c r="G4" i="20"/>
  <c r="E8" i="20"/>
  <c r="F8" i="20"/>
  <c r="E4" i="20"/>
  <c r="E5" i="20"/>
  <c r="E6" i="20"/>
  <c r="F7" i="20"/>
  <c r="E7" i="20"/>
  <c r="F4" i="20"/>
  <c r="F5" i="20"/>
  <c r="G9" i="4"/>
  <c r="F6" i="20"/>
  <c r="C11" i="7"/>
  <c r="C10" i="7"/>
  <c r="C9" i="7"/>
  <c r="C8" i="7"/>
  <c r="C7" i="7"/>
  <c r="C6" i="7"/>
  <c r="I6" i="6"/>
  <c r="I5" i="6"/>
  <c r="I4" i="6"/>
  <c r="H26" i="4"/>
  <c r="H27" i="4"/>
  <c r="G26" i="4"/>
  <c r="G27" i="4"/>
  <c r="H23" i="4"/>
  <c r="G23" i="4"/>
  <c r="H29" i="4"/>
  <c r="G29" i="4"/>
  <c r="H25" i="4"/>
  <c r="G25" i="4"/>
  <c r="H22" i="4"/>
  <c r="G22" i="4"/>
  <c r="H28" i="4"/>
  <c r="G28" i="4"/>
  <c r="H24" i="4"/>
  <c r="G24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G7" i="4"/>
  <c r="G8" i="4"/>
  <c r="H10" i="4"/>
  <c r="G10" i="4"/>
  <c r="H13" i="4"/>
  <c r="G13" i="4"/>
  <c r="H12" i="4"/>
  <c r="G12" i="4"/>
  <c r="H11" i="4"/>
  <c r="G11" i="4"/>
  <c r="H4" i="4"/>
  <c r="G4" i="4"/>
  <c r="H5" i="4"/>
  <c r="G5" i="4"/>
  <c r="H6" i="4"/>
  <c r="G6" i="4"/>
</calcChain>
</file>

<file path=xl/sharedStrings.xml><?xml version="1.0" encoding="utf-8"?>
<sst xmlns="http://schemas.openxmlformats.org/spreadsheetml/2006/main" count="3011" uniqueCount="1311">
  <si>
    <r>
      <rPr>
        <b/>
        <sz val="10"/>
        <color theme="1"/>
        <rFont val="Arial"/>
      </rPr>
      <t>Table S1</t>
    </r>
    <r>
      <rPr>
        <sz val="10"/>
        <color theme="1"/>
        <rFont val="Arial"/>
      </rPr>
      <t>. Starting wild-type strain information</t>
    </r>
  </si>
  <si>
    <t>Y replacement line</t>
  </si>
  <si>
    <t>Original Strain</t>
  </si>
  <si>
    <t>Location</t>
  </si>
  <si>
    <t>Collection Year</t>
  </si>
  <si>
    <t>Strain donor</t>
  </si>
  <si>
    <t>Large_Y</t>
  </si>
  <si>
    <t>DPSE .124</t>
  </si>
  <si>
    <t>Sinaloa, Mexico</t>
  </si>
  <si>
    <t>Cornell Stock Center</t>
  </si>
  <si>
    <t>Medium_Y</t>
  </si>
  <si>
    <t>KB10 PSU 1105</t>
  </si>
  <si>
    <t>Kaibab National Forest, AZ</t>
  </si>
  <si>
    <t>Stephen Schaeffer</t>
  </si>
  <si>
    <t>Small_Y</t>
  </si>
  <si>
    <t>MV25*</t>
  </si>
  <si>
    <t>Mesa Verde, CO</t>
  </si>
  <si>
    <t>Y01</t>
  </si>
  <si>
    <t>BdA BMC4</t>
  </si>
  <si>
    <t>Bosque del Apache, NM</t>
  </si>
  <si>
    <t>Y02</t>
  </si>
  <si>
    <t>BdA BMC5</t>
  </si>
  <si>
    <t>Y03</t>
  </si>
  <si>
    <t>BdA BMC8</t>
  </si>
  <si>
    <t>Y04</t>
  </si>
  <si>
    <t>DPSE .100</t>
  </si>
  <si>
    <t>Oaxaca, Mexico</t>
  </si>
  <si>
    <t>Y05</t>
  </si>
  <si>
    <t>DPSE .105</t>
  </si>
  <si>
    <t>Y06</t>
  </si>
  <si>
    <t>DPSE .122</t>
  </si>
  <si>
    <t>Sonora, Mexico</t>
  </si>
  <si>
    <t>Y07</t>
  </si>
  <si>
    <t>DPSE .126</t>
  </si>
  <si>
    <t>Chiapas, Mexico</t>
  </si>
  <si>
    <t>Y08</t>
  </si>
  <si>
    <t>DPSE .198</t>
  </si>
  <si>
    <t>Pike's Peak, CO</t>
  </si>
  <si>
    <t>No record.</t>
  </si>
  <si>
    <t>Y09</t>
  </si>
  <si>
    <t xml:space="preserve">KB1 PSU 1097 </t>
  </si>
  <si>
    <t>Y10</t>
  </si>
  <si>
    <t>KB3 PSU 1099</t>
  </si>
  <si>
    <t>Y11</t>
  </si>
  <si>
    <t>KB4 PSU 1100</t>
  </si>
  <si>
    <t>Y12</t>
  </si>
  <si>
    <t>PP DM 1054 L</t>
  </si>
  <si>
    <t>Daris Mts, TX</t>
  </si>
  <si>
    <t>Y13</t>
  </si>
  <si>
    <t>PP DM 1065 L</t>
  </si>
  <si>
    <t>Y14</t>
  </si>
  <si>
    <t>PP DM 1081 L</t>
  </si>
  <si>
    <t>Y15</t>
  </si>
  <si>
    <t>PP DM 1084 B</t>
  </si>
  <si>
    <t>Y16</t>
  </si>
  <si>
    <t>RBB 03</t>
  </si>
  <si>
    <t>Walnut Creek, CA</t>
  </si>
  <si>
    <t>Ryan Bracewell</t>
  </si>
  <si>
    <t>Y17</t>
  </si>
  <si>
    <t>RBB 06</t>
  </si>
  <si>
    <t>Y18</t>
  </si>
  <si>
    <t>ST JR 84 B</t>
  </si>
  <si>
    <t>James Reserve, CA</t>
  </si>
  <si>
    <t>Y19</t>
  </si>
  <si>
    <t xml:space="preserve">ST JR 138 L </t>
  </si>
  <si>
    <t>Y20</t>
  </si>
  <si>
    <t xml:space="preserve">ST JR 158 L </t>
  </si>
  <si>
    <t>Y21</t>
  </si>
  <si>
    <t>ST JR 209 L</t>
  </si>
  <si>
    <t>Y22</t>
  </si>
  <si>
    <t xml:space="preserve">y;gl;or;inc </t>
  </si>
  <si>
    <t>NA</t>
  </si>
  <si>
    <t>See Orr (1987).</t>
  </si>
  <si>
    <t>Nitin Phadnis</t>
  </si>
  <si>
    <t>Y23</t>
  </si>
  <si>
    <t>Z31</t>
  </si>
  <si>
    <t>Zion Park, UT</t>
  </si>
  <si>
    <t>Y24</t>
  </si>
  <si>
    <t>Z17</t>
  </si>
  <si>
    <t>Y25</t>
  </si>
  <si>
    <t xml:space="preserve">Z27 </t>
  </si>
  <si>
    <r>
      <t xml:space="preserve">*note this is the </t>
    </r>
    <r>
      <rPr>
        <i/>
        <sz val="10"/>
        <color theme="1"/>
        <rFont val="Arial"/>
      </rPr>
      <t>D. pseudoobscura</t>
    </r>
    <r>
      <rPr>
        <sz val="10"/>
        <color theme="1"/>
        <rFont val="Arial"/>
      </rPr>
      <t xml:space="preserve"> line used for the reference genome sequence </t>
    </r>
  </si>
  <si>
    <r>
      <rPr>
        <b/>
        <sz val="10"/>
        <color rgb="FF000000"/>
        <rFont val="Arial"/>
      </rPr>
      <t>Table S2</t>
    </r>
    <r>
      <rPr>
        <sz val="10"/>
        <color rgb="FF000000"/>
        <rFont val="Arial"/>
      </rPr>
      <t>. Inferred Y chromosome size by karyotype measurements</t>
    </r>
  </si>
  <si>
    <t>Y-replacement Line</t>
  </si>
  <si>
    <t>Y/X ratio</t>
  </si>
  <si>
    <t>SD</t>
  </si>
  <si>
    <t>N</t>
  </si>
  <si>
    <r>
      <rPr>
        <b/>
        <sz val="10"/>
        <color rgb="FF000000"/>
        <rFont val="Arial"/>
      </rPr>
      <t>Table S3</t>
    </r>
    <r>
      <rPr>
        <sz val="10"/>
        <color rgb="FF000000"/>
        <rFont val="Arial"/>
      </rPr>
      <t>. Inferred Y chromosome morphology by chromosome arm ratios (data underlying Figure 1B)</t>
    </r>
  </si>
  <si>
    <t>Arm ratio (L:S)</t>
  </si>
  <si>
    <t>Morphology</t>
  </si>
  <si>
    <t>Metacentric</t>
  </si>
  <si>
    <t>Acrocentric</t>
  </si>
  <si>
    <t>Submetacentric</t>
  </si>
  <si>
    <r>
      <rPr>
        <b/>
        <sz val="10"/>
        <color theme="1"/>
        <rFont val="Arial"/>
      </rPr>
      <t>Table S4.</t>
    </r>
    <r>
      <rPr>
        <sz val="10"/>
        <color theme="1"/>
        <rFont val="Arial"/>
      </rPr>
      <t xml:space="preserve"> Y-replacement line male genome size estimates and morphology (data underlying Figure 1C)</t>
    </r>
  </si>
  <si>
    <t>Y-replacement line</t>
  </si>
  <si>
    <t>Genome size (Mb)</t>
  </si>
  <si>
    <t>Y Morphology</t>
  </si>
  <si>
    <t>Female (line)</t>
  </si>
  <si>
    <r>
      <t xml:space="preserve">Table S5. </t>
    </r>
    <r>
      <rPr>
        <sz val="11"/>
        <color rgb="FF000000"/>
        <rFont val="Calibri"/>
      </rPr>
      <t xml:space="preserve">Heterochromatin estimates of Y-replacement lines (data underlying Figure 1D). </t>
    </r>
  </si>
  <si>
    <t>Line</t>
  </si>
  <si>
    <t>mean</t>
  </si>
  <si>
    <r>
      <t>%AT (rel. to</t>
    </r>
    <r>
      <rPr>
        <i/>
        <sz val="10"/>
        <rFont val="Arial"/>
      </rPr>
      <t xml:space="preserve"> D.virilis</t>
    </r>
    <r>
      <rPr>
        <sz val="10"/>
        <color rgb="FF000000"/>
        <rFont val="Arial"/>
      </rPr>
      <t>)</t>
    </r>
  </si>
  <si>
    <t>4C:2C DNA Thorax</t>
  </si>
  <si>
    <r>
      <rPr>
        <b/>
        <sz val="10"/>
        <color theme="1"/>
        <rFont val="Arial"/>
      </rPr>
      <t>Table S6.</t>
    </r>
    <r>
      <rPr>
        <sz val="10"/>
        <color theme="1"/>
        <rFont val="Arial"/>
      </rPr>
      <t xml:space="preserve"> Summary of genomic sequencing data and statistics</t>
    </r>
  </si>
  <si>
    <t>Strain</t>
  </si>
  <si>
    <t>Data type</t>
  </si>
  <si>
    <t>Platform</t>
  </si>
  <si>
    <t>Tissue</t>
  </si>
  <si>
    <t>Figure</t>
  </si>
  <si>
    <t>SRA Accession</t>
  </si>
  <si>
    <t>Coverage</t>
  </si>
  <si>
    <t>Reads generated</t>
  </si>
  <si>
    <t xml:space="preserve">Small Y </t>
  </si>
  <si>
    <t>gDNA-Seq</t>
  </si>
  <si>
    <t>Illumina HiSeq 2500</t>
  </si>
  <si>
    <t>brain</t>
  </si>
  <si>
    <t>Fig 2-5</t>
  </si>
  <si>
    <t>SRR18151030</t>
  </si>
  <si>
    <t>Medium Y</t>
  </si>
  <si>
    <t>Fig 2-3</t>
  </si>
  <si>
    <t>SRR18151029</t>
  </si>
  <si>
    <t>Large Y</t>
  </si>
  <si>
    <t>SRR18151028</t>
  </si>
  <si>
    <t>MinION</t>
  </si>
  <si>
    <t>whole body</t>
  </si>
  <si>
    <t>SRR18151022</t>
  </si>
  <si>
    <t>SRR18151021</t>
  </si>
  <si>
    <t>Fig 2-6</t>
  </si>
  <si>
    <t>SRR18151020</t>
  </si>
  <si>
    <t>Sequenced Female</t>
  </si>
  <si>
    <t>Fig 2</t>
  </si>
  <si>
    <t>SRR18151027</t>
  </si>
  <si>
    <t>Small Y  D.affinis</t>
  </si>
  <si>
    <t>Fig 6</t>
  </si>
  <si>
    <t>SRR18151025</t>
  </si>
  <si>
    <t>Medium Y D.affinis</t>
  </si>
  <si>
    <t>SRR18151024</t>
  </si>
  <si>
    <t>Large Y D.affinis</t>
  </si>
  <si>
    <t>SRR18151023</t>
  </si>
  <si>
    <t>Small Y (Young #1)</t>
  </si>
  <si>
    <t>RNA-Seq</t>
  </si>
  <si>
    <t>Illumina HiSeq 4000</t>
  </si>
  <si>
    <t>heads</t>
  </si>
  <si>
    <t>Fig 5</t>
  </si>
  <si>
    <t>SRR18151014</t>
  </si>
  <si>
    <t>Small Y (Old #1)</t>
  </si>
  <si>
    <t>SRR18151036</t>
  </si>
  <si>
    <t>Large Y (Young #1)</t>
  </si>
  <si>
    <t>SRR18151034</t>
  </si>
  <si>
    <t>Large Y (Old #1)</t>
  </si>
  <si>
    <t>SRR18151032</t>
  </si>
  <si>
    <t>Small Y (Young #2)</t>
  </si>
  <si>
    <t>SRR18151013</t>
  </si>
  <si>
    <t>Small Y (Old #2)</t>
  </si>
  <si>
    <t>SRR18151035</t>
  </si>
  <si>
    <t>Large Y (Young #2)</t>
  </si>
  <si>
    <t>SRR18151033</t>
  </si>
  <si>
    <t>Large Y (Old #2)</t>
  </si>
  <si>
    <t>SRR18151031</t>
  </si>
  <si>
    <t>Small Y Input #1</t>
  </si>
  <si>
    <t>Fig 4</t>
  </si>
  <si>
    <t>SRR18151018</t>
  </si>
  <si>
    <t>Small Y ChIP #1</t>
  </si>
  <si>
    <t>ChIP-Seq</t>
  </si>
  <si>
    <t>SRR18151038</t>
  </si>
  <si>
    <t>Large Y Input #1</t>
  </si>
  <si>
    <t>SRR18151016</t>
  </si>
  <si>
    <t>Large Y ChIP #1</t>
  </si>
  <si>
    <t>SRR18151026</t>
  </si>
  <si>
    <t>Small Y Input #2</t>
  </si>
  <si>
    <t>SRR18151017</t>
  </si>
  <si>
    <t>Small Y ChIP #2</t>
  </si>
  <si>
    <t>SRR18151037</t>
  </si>
  <si>
    <t>Large Y Input #2</t>
  </si>
  <si>
    <t>SRR18151015</t>
  </si>
  <si>
    <t>Large Y ChIP #2</t>
  </si>
  <si>
    <t>SRR18151019</t>
  </si>
  <si>
    <r>
      <rPr>
        <b/>
        <sz val="10"/>
        <color rgb="FF000000"/>
        <rFont val="Arial"/>
      </rPr>
      <t>Table S7.</t>
    </r>
    <r>
      <rPr>
        <sz val="10"/>
        <color rgb="FF000000"/>
        <rFont val="Arial"/>
      </rPr>
      <t xml:space="preserve"> Summary statistics of Y chromosome assemblies. Note that the assemblies are not adjusted for the copy number of each contig.</t>
    </r>
  </si>
  <si>
    <t>QuickMerge direction</t>
  </si>
  <si>
    <t>N50</t>
  </si>
  <si>
    <t>Max Scaffold</t>
  </si>
  <si>
    <t>Genome Size (without coverage)</t>
  </si>
  <si>
    <t>No. scaffolds</t>
  </si>
  <si>
    <t>GC content</t>
  </si>
  <si>
    <t>Repeat Masked bp</t>
  </si>
  <si>
    <t>% Repeat Masked</t>
  </si>
  <si>
    <t>YS</t>
  </si>
  <si>
    <t>(Canu to Falcon) to (Falcon to Canu)</t>
  </si>
  <si>
    <t>YM</t>
  </si>
  <si>
    <t>YL</t>
  </si>
  <si>
    <r>
      <t>Table S8.</t>
    </r>
    <r>
      <rPr>
        <sz val="11"/>
        <color rgb="FF000000"/>
        <rFont val="Calibri"/>
      </rPr>
      <t xml:space="preserve"> Contigs, their length, bp repeats masked, and M and F and inferred coverage ratio in Y</t>
    </r>
    <r>
      <rPr>
        <vertAlign val="subscript"/>
        <sz val="11"/>
        <color rgb="FF000000"/>
        <rFont val="Calibri"/>
      </rPr>
      <t>S</t>
    </r>
    <r>
      <rPr>
        <sz val="11"/>
        <color rgb="FF000000"/>
        <rFont val="Calibri"/>
      </rPr>
      <t xml:space="preserve"> assembly. </t>
    </r>
  </si>
  <si>
    <t>Contig</t>
  </si>
  <si>
    <t>Length</t>
  </si>
  <si>
    <t>Male Cov.</t>
  </si>
  <si>
    <t>Female Cov.</t>
  </si>
  <si>
    <t>Log2(Female/Male)</t>
  </si>
  <si>
    <t>Copy Number</t>
  </si>
  <si>
    <t>Masked (bp)</t>
  </si>
  <si>
    <t>000063F_pilon</t>
  </si>
  <si>
    <t>000123F_pilon</t>
  </si>
  <si>
    <t>000128F_pilon</t>
  </si>
  <si>
    <t>000143F_pilon</t>
  </si>
  <si>
    <t>000145F_pilon</t>
  </si>
  <si>
    <t>000177F_pilon</t>
  </si>
  <si>
    <t>000190F_pilon</t>
  </si>
  <si>
    <t>000209F_pilon</t>
  </si>
  <si>
    <t>000331F_pilon</t>
  </si>
  <si>
    <t>000356F_pilon</t>
  </si>
  <si>
    <t>000360F_pilon</t>
  </si>
  <si>
    <t>000431F_pilon</t>
  </si>
  <si>
    <t>tig00000002_pilon_Y</t>
  </si>
  <si>
    <t>tig00000098_pilon</t>
  </si>
  <si>
    <t>tig00000112_pilon</t>
  </si>
  <si>
    <t>tig00000302_pilon</t>
  </si>
  <si>
    <t>tig00000350_pilon</t>
  </si>
  <si>
    <t>tig00000398_pilon</t>
  </si>
  <si>
    <t>tig00000428_pilon</t>
  </si>
  <si>
    <t>tig00000502_pilon</t>
  </si>
  <si>
    <t>tig00000504_pilon</t>
  </si>
  <si>
    <t>tig00000529_pilon</t>
  </si>
  <si>
    <t>tig00000594_pilon</t>
  </si>
  <si>
    <t>tig00000614_pilon</t>
  </si>
  <si>
    <t>tig00000673_pilon</t>
  </si>
  <si>
    <t>tig00000739_pilon</t>
  </si>
  <si>
    <t>tig00000744_pilon</t>
  </si>
  <si>
    <t>tig00000804_pilon</t>
  </si>
  <si>
    <t>tig00000808_pilon</t>
  </si>
  <si>
    <t>tig00000882_pilon</t>
  </si>
  <si>
    <t>tig00000890_pilon</t>
  </si>
  <si>
    <t>-Inf</t>
  </si>
  <si>
    <t>tig00000894_pilon</t>
  </si>
  <si>
    <t>tig00000933_pilon</t>
  </si>
  <si>
    <t>tig00000937_pilon</t>
  </si>
  <si>
    <t>tig00001055_pilon</t>
  </si>
  <si>
    <t>tig00001070_pilon</t>
  </si>
  <si>
    <t>tig00001087_pilon</t>
  </si>
  <si>
    <t>tig00001099_pilon</t>
  </si>
  <si>
    <t>tig00001124_pilon</t>
  </si>
  <si>
    <t>tig00001140_pilon</t>
  </si>
  <si>
    <t>tig00001164_pilon</t>
  </si>
  <si>
    <t>tig00001191_pilon</t>
  </si>
  <si>
    <t>tig00001226_pilon</t>
  </si>
  <si>
    <t>tig00001251_pilon</t>
  </si>
  <si>
    <t>tig00001284_pilon</t>
  </si>
  <si>
    <t>tig00001290_pilon</t>
  </si>
  <si>
    <t>tig00001312_pilon</t>
  </si>
  <si>
    <t>tig00001320_pilon</t>
  </si>
  <si>
    <t>tig00001323_pilon</t>
  </si>
  <si>
    <t>tig00001355_pilon</t>
  </si>
  <si>
    <t>tig00001366_pilon</t>
  </si>
  <si>
    <t>tig00001367_pilon</t>
  </si>
  <si>
    <t>tig00001381_pilon</t>
  </si>
  <si>
    <t>tig00001411_pilon</t>
  </si>
  <si>
    <t>tig00001450_pilon</t>
  </si>
  <si>
    <t>tig00001525_pilon</t>
  </si>
  <si>
    <t>tig00001556_pilon</t>
  </si>
  <si>
    <t>tig00001558_pilon</t>
  </si>
  <si>
    <t>tig00001609_pilon</t>
  </si>
  <si>
    <t>tig00001710_pilon</t>
  </si>
  <si>
    <t>tig00001804_pilon</t>
  </si>
  <si>
    <t>tig00001842_pilon</t>
  </si>
  <si>
    <t>tig00001932_pilon</t>
  </si>
  <si>
    <t>tig00001966_pilon</t>
  </si>
  <si>
    <t>tig00001996_pilon</t>
  </si>
  <si>
    <t>tig00002060_pilon</t>
  </si>
  <si>
    <t>tig00002165_pilon</t>
  </si>
  <si>
    <t>tig00002214_pilon</t>
  </si>
  <si>
    <t>tig00002216_pilon</t>
  </si>
  <si>
    <t>tig00002255_pilon</t>
  </si>
  <si>
    <t>tig00002268_pilon</t>
  </si>
  <si>
    <t>tig00002334_pilon</t>
  </si>
  <si>
    <t>tig00002342_pilon</t>
  </si>
  <si>
    <t>tig00002441_pilon</t>
  </si>
  <si>
    <t>tig00002522_pilon</t>
  </si>
  <si>
    <t>tig00002544_pilon</t>
  </si>
  <si>
    <t>tig00002599_pilon</t>
  </si>
  <si>
    <t>tig00002604_pilon</t>
  </si>
  <si>
    <t>tig00002638_pilon</t>
  </si>
  <si>
    <t>tig00002890_pilon</t>
  </si>
  <si>
    <t>tig00002946_pilon</t>
  </si>
  <si>
    <t>tig00002966_pilon</t>
  </si>
  <si>
    <t>tig00002970_pilon</t>
  </si>
  <si>
    <t>tig00003058_pilon</t>
  </si>
  <si>
    <t>tig00003115_pilon</t>
  </si>
  <si>
    <t>tig00003135_pilon</t>
  </si>
  <si>
    <t>tig00003293_pilon</t>
  </si>
  <si>
    <t>tig00003383_pilon</t>
  </si>
  <si>
    <t>tig00004056_pilon</t>
  </si>
  <si>
    <t>tig00004717_pilon</t>
  </si>
  <si>
    <t>tig00005616_pilon</t>
  </si>
  <si>
    <t>tig00005747_pilon</t>
  </si>
  <si>
    <t>tig00006381_pilon</t>
  </si>
  <si>
    <t>tig00006382_pilon</t>
  </si>
  <si>
    <t>tig00006383_pilon</t>
  </si>
  <si>
    <t>tig00006385_pilon</t>
  </si>
  <si>
    <t>tig00006386_pilon</t>
  </si>
  <si>
    <t>tig00006387_pilon</t>
  </si>
  <si>
    <t>tig00006389_pilon</t>
  </si>
  <si>
    <t>tig00006390_pilon</t>
  </si>
  <si>
    <t>tig00006391_pilon</t>
  </si>
  <si>
    <t>tig00006393_pilon</t>
  </si>
  <si>
    <t>tig00006396_pilon</t>
  </si>
  <si>
    <t>tig00006398_pilon</t>
  </si>
  <si>
    <t>tig00006401_pilon</t>
  </si>
  <si>
    <t>tig00006405_pilon</t>
  </si>
  <si>
    <t>tig00006407_pilon</t>
  </si>
  <si>
    <t>tig00006409_pilon</t>
  </si>
  <si>
    <t>tig00006410_pilon</t>
  </si>
  <si>
    <t>tig00006412_pilon</t>
  </si>
  <si>
    <t>tig00006413_pilon</t>
  </si>
  <si>
    <t>tig00006415_pilon</t>
  </si>
  <si>
    <t>tig00006417_pilon</t>
  </si>
  <si>
    <t>tig00006421_pilon</t>
  </si>
  <si>
    <t>tig00006424_pilon</t>
  </si>
  <si>
    <t>tig00006425_pilon</t>
  </si>
  <si>
    <t>tig00006426_pilon</t>
  </si>
  <si>
    <t>tig00006429_pilon</t>
  </si>
  <si>
    <t>tig00006430_pilon</t>
  </si>
  <si>
    <t>tig00006431_pilon</t>
  </si>
  <si>
    <t>tig00006432_pilon</t>
  </si>
  <si>
    <t>tig00006436_pilon</t>
  </si>
  <si>
    <t>tig00006440_pilon</t>
  </si>
  <si>
    <t>tig00006441_pilon</t>
  </si>
  <si>
    <t>tig00006442_pilon</t>
  </si>
  <si>
    <t>tig00006443_pilon</t>
  </si>
  <si>
    <t>tig00006448_pilon</t>
  </si>
  <si>
    <t>tig00006451_pilon</t>
  </si>
  <si>
    <t>tig00006452_pilon</t>
  </si>
  <si>
    <t>tig00006458_pilon</t>
  </si>
  <si>
    <t>tig00006461_pilon</t>
  </si>
  <si>
    <t>tig00006463_pilon</t>
  </si>
  <si>
    <t>tig00006464_pilon</t>
  </si>
  <si>
    <t>tig00006465_pilon</t>
  </si>
  <si>
    <t>tig00006469_pilon</t>
  </si>
  <si>
    <t>tig00006471_pilon</t>
  </si>
  <si>
    <t>tig00006472_pilon</t>
  </si>
  <si>
    <t>tig00006474_pilon</t>
  </si>
  <si>
    <t>tig00006476_pilon</t>
  </si>
  <si>
    <t>tig00006479_pilon</t>
  </si>
  <si>
    <t>tig00006480_pilon</t>
  </si>
  <si>
    <t>tig00006481_pilon</t>
  </si>
  <si>
    <t>tig00006482_pilon</t>
  </si>
  <si>
    <t>tig00006483_pilon</t>
  </si>
  <si>
    <t>tig00006485_pilon</t>
  </si>
  <si>
    <t>tig00006486_pilon</t>
  </si>
  <si>
    <t>tig00006488_pilon</t>
  </si>
  <si>
    <t>tig00006490_pilon</t>
  </si>
  <si>
    <t>tig00006497_pilon</t>
  </si>
  <si>
    <t>tig00006500_pilon</t>
  </si>
  <si>
    <t>tig00006501_pilon</t>
  </si>
  <si>
    <t>tig00006503_pilon</t>
  </si>
  <si>
    <t>tig00006504_pilon</t>
  </si>
  <si>
    <t>tig00006505_pilon</t>
  </si>
  <si>
    <t>tig00006509_pilon</t>
  </si>
  <si>
    <t>tig00006510_pilon</t>
  </si>
  <si>
    <t>tig00006512_pilon</t>
  </si>
  <si>
    <t>tig00006515_pilon</t>
  </si>
  <si>
    <t>tig00006518_pilon</t>
  </si>
  <si>
    <t>tig00006519_pilon</t>
  </si>
  <si>
    <t>tig00006520_pilon</t>
  </si>
  <si>
    <t>tig00006522_pilon</t>
  </si>
  <si>
    <t>tig00006523_pilon</t>
  </si>
  <si>
    <t>tig00006524_pilon</t>
  </si>
  <si>
    <t>tig00006527_pilon</t>
  </si>
  <si>
    <t>tig00006529_pilon</t>
  </si>
  <si>
    <t>tig00006530_pilon</t>
  </si>
  <si>
    <t>tig00006532_pilon</t>
  </si>
  <si>
    <t>tig00006533_pilon</t>
  </si>
  <si>
    <t>tig00006535_pilon</t>
  </si>
  <si>
    <t>tig00006538_pilon</t>
  </si>
  <si>
    <t>tig00006543_pilon</t>
  </si>
  <si>
    <t>tig00006546_pilon</t>
  </si>
  <si>
    <t>tig00006548_pilon</t>
  </si>
  <si>
    <t>tig00006552_pilon</t>
  </si>
  <si>
    <t>tig00006553_pilon</t>
  </si>
  <si>
    <t>tig00006555_pilon</t>
  </si>
  <si>
    <t>tig00006557_pilon</t>
  </si>
  <si>
    <t>tig00006562_pilon</t>
  </si>
  <si>
    <t>tig00006569_pilon</t>
  </si>
  <si>
    <t>tig00006570_pilon</t>
  </si>
  <si>
    <t>tig00006571_pilon</t>
  </si>
  <si>
    <t>tig00006572_pilon</t>
  </si>
  <si>
    <t>tig00006573_pilon</t>
  </si>
  <si>
    <t>tig00006576_pilon</t>
  </si>
  <si>
    <t>tig00006577_pilon</t>
  </si>
  <si>
    <t>tig00006579_pilon</t>
  </si>
  <si>
    <t>tig00006581_pilon</t>
  </si>
  <si>
    <t>tig00006585_pilon</t>
  </si>
  <si>
    <t>tig00006586_pilon</t>
  </si>
  <si>
    <t>tig00006587_pilon</t>
  </si>
  <si>
    <t>tig00006595_pilon</t>
  </si>
  <si>
    <t>tig00006596_pilon</t>
  </si>
  <si>
    <t>tig00006597_pilon</t>
  </si>
  <si>
    <t>tig00006598_pilon</t>
  </si>
  <si>
    <t>tig00006601_pilon</t>
  </si>
  <si>
    <t>tig00006602_pilon</t>
  </si>
  <si>
    <t>tig00006608_pilon</t>
  </si>
  <si>
    <t>tig00006621_pilon</t>
  </si>
  <si>
    <t>tig00006624_pilon</t>
  </si>
  <si>
    <t>tig00035846_pilon</t>
  </si>
  <si>
    <t>tig00035849_pilon</t>
  </si>
  <si>
    <t>tig00035851_pilon</t>
  </si>
  <si>
    <t>tig00035856_pilon</t>
  </si>
  <si>
    <t>tig00035858_pilon</t>
  </si>
  <si>
    <t>tig00035862_pilon</t>
  </si>
  <si>
    <t>tig00035865_pilon</t>
  </si>
  <si>
    <t>tig00035869_pilon</t>
  </si>
  <si>
    <t>tig00035870_pilon</t>
  </si>
  <si>
    <t>tig00035875_pilon</t>
  </si>
  <si>
    <t>tig00035877_pilon</t>
  </si>
  <si>
    <t>tig00035878_pilon</t>
  </si>
  <si>
    <t>tig00035880_pilon</t>
  </si>
  <si>
    <t>tig00035887_pilon</t>
  </si>
  <si>
    <t>tig00035888_pilon</t>
  </si>
  <si>
    <t>tig00035892_pilon</t>
  </si>
  <si>
    <t>tig00035897_pilon</t>
  </si>
  <si>
    <t>tig00035902_pilon</t>
  </si>
  <si>
    <t>tig00035904_pilon</t>
  </si>
  <si>
    <t>tig00035905_pilon</t>
  </si>
  <si>
    <t>tig00035907_pilon</t>
  </si>
  <si>
    <t>tig00035908_pilon</t>
  </si>
  <si>
    <t>tig00035912_pilon</t>
  </si>
  <si>
    <t>tig00035918_pilon</t>
  </si>
  <si>
    <t>tig00035919_pilon</t>
  </si>
  <si>
    <t>tig00035922_pilon</t>
  </si>
  <si>
    <t>tig00035925_pilon</t>
  </si>
  <si>
    <t>tig00035928_pilon</t>
  </si>
  <si>
    <t>tig00035929_pilon</t>
  </si>
  <si>
    <t>tig00035930_pilon</t>
  </si>
  <si>
    <t>tig00035934_pilon</t>
  </si>
  <si>
    <t>tig00035938_pilon</t>
  </si>
  <si>
    <t>tig00035940_pilon</t>
  </si>
  <si>
    <t>tig00035941_pilon</t>
  </si>
  <si>
    <t>tig00035943_pilon</t>
  </si>
  <si>
    <t>tig00035944_pilon</t>
  </si>
  <si>
    <t>tig00035947_pilon</t>
  </si>
  <si>
    <t>tig00035965_pilon</t>
  </si>
  <si>
    <t>tig00035969_pilon</t>
  </si>
  <si>
    <t>tig00035972_pilon</t>
  </si>
  <si>
    <t>tig00035981_pilon</t>
  </si>
  <si>
    <t>tig00035983_pilon</t>
  </si>
  <si>
    <t>tig00035984_pilon</t>
  </si>
  <si>
    <t>tig00035988_pilon</t>
  </si>
  <si>
    <t>tig00035991_pilon</t>
  </si>
  <si>
    <t>tig00035993_pilon</t>
  </si>
  <si>
    <r>
      <t xml:space="preserve">Table S9. </t>
    </r>
    <r>
      <rPr>
        <sz val="11"/>
        <color rgb="FF000000"/>
        <rFont val="Calibri"/>
      </rPr>
      <t>Contigs, their length, bp repeats masked, and M and F and inferred coverage ratio in Y</t>
    </r>
    <r>
      <rPr>
        <vertAlign val="subscript"/>
        <sz val="11"/>
        <color rgb="FF000000"/>
        <rFont val="Calibri"/>
      </rPr>
      <t>M</t>
    </r>
    <r>
      <rPr>
        <sz val="11"/>
        <color rgb="FF000000"/>
        <rFont val="Calibri"/>
      </rPr>
      <t xml:space="preserve"> assembly. </t>
    </r>
  </si>
  <si>
    <t>000008F_pilon</t>
  </si>
  <si>
    <t>000014F_pilon_Y</t>
  </si>
  <si>
    <t>000017F_pilon</t>
  </si>
  <si>
    <t>000018F_pilon_Y</t>
  </si>
  <si>
    <t>000019F_pilon</t>
  </si>
  <si>
    <t>000022F_pilon</t>
  </si>
  <si>
    <t>000036F_pilon</t>
  </si>
  <si>
    <t>000041F_pilon</t>
  </si>
  <si>
    <t>000043F_pilon</t>
  </si>
  <si>
    <t>000049F_pilon</t>
  </si>
  <si>
    <t>000051F_pilon</t>
  </si>
  <si>
    <t>000065F_pilon</t>
  </si>
  <si>
    <t>000080F_pilon</t>
  </si>
  <si>
    <t>000086F_pilon</t>
  </si>
  <si>
    <t>000129F_pilon</t>
  </si>
  <si>
    <t>000144F_pilon</t>
  </si>
  <si>
    <t>000182F_pilon</t>
  </si>
  <si>
    <t>000217F_pilon</t>
  </si>
  <si>
    <t>000226F_pilon</t>
  </si>
  <si>
    <t>000589F_pilon</t>
  </si>
  <si>
    <t>tig00000006_pilon</t>
  </si>
  <si>
    <t>tig00000041_pilon</t>
  </si>
  <si>
    <t>tig00000058_pilon</t>
  </si>
  <si>
    <t>tig00000116_pilon</t>
  </si>
  <si>
    <t>tig00000146_pilon</t>
  </si>
  <si>
    <t>tig00000241_pilon</t>
  </si>
  <si>
    <t>tig00000258_pilon</t>
  </si>
  <si>
    <t>tig00000301_pilon</t>
  </si>
  <si>
    <t>tig00000399_pilon</t>
  </si>
  <si>
    <t>tig00000400_pilon</t>
  </si>
  <si>
    <t>tig00000410_pilon</t>
  </si>
  <si>
    <t>tig00000448_pilon</t>
  </si>
  <si>
    <t>tig00000450_pilon</t>
  </si>
  <si>
    <t>tig00000610_pilon</t>
  </si>
  <si>
    <t>tig00000947_pilon</t>
  </si>
  <si>
    <t>tig00000948_pilon</t>
  </si>
  <si>
    <t>tig00000954_pilon</t>
  </si>
  <si>
    <t>tig00000955_pilon</t>
  </si>
  <si>
    <t>tig00000971_pilon</t>
  </si>
  <si>
    <t>tig00000973_pilon</t>
  </si>
  <si>
    <t>tig00000983_pilon</t>
  </si>
  <si>
    <t>tig00000987_pilon</t>
  </si>
  <si>
    <t>tig00001008_pilon</t>
  </si>
  <si>
    <t>tig00001051_pilon</t>
  </si>
  <si>
    <t>tig00001063_pilon</t>
  </si>
  <si>
    <t>tig00001130_pilon</t>
  </si>
  <si>
    <t>tig00001135_pilon</t>
  </si>
  <si>
    <t>tig00001146_pilon</t>
  </si>
  <si>
    <t>tig00001217_pilon</t>
  </si>
  <si>
    <t>tig00001266_pilon</t>
  </si>
  <si>
    <t>tig00001273_pilon</t>
  </si>
  <si>
    <t>tig00001394_pilon</t>
  </si>
  <si>
    <t>tig00001429_pilon</t>
  </si>
  <si>
    <t>tig00001498_pilon</t>
  </si>
  <si>
    <t>tig00001598_pilon</t>
  </si>
  <si>
    <t>tig00001605_pilon</t>
  </si>
  <si>
    <t>tig00001606_pilon</t>
  </si>
  <si>
    <t>tig00001632_pilon</t>
  </si>
  <si>
    <t>tig00001690_pilon</t>
  </si>
  <si>
    <t>tig00001721_pilon</t>
  </si>
  <si>
    <t>tig00001734_pilon</t>
  </si>
  <si>
    <t>tig00001767_pilon</t>
  </si>
  <si>
    <t>tig00001802_pilon</t>
  </si>
  <si>
    <t>tig00001820_pilon</t>
  </si>
  <si>
    <t>tig00001969_pilon</t>
  </si>
  <si>
    <t>tig00001977_pilon</t>
  </si>
  <si>
    <t>tig00002011_pilon</t>
  </si>
  <si>
    <t>tig00002013_pilon</t>
  </si>
  <si>
    <t>tig00002047_pilon</t>
  </si>
  <si>
    <t>tig00002079_pilon</t>
  </si>
  <si>
    <t>tig00002122_pilon</t>
  </si>
  <si>
    <t>tig00002138_pilon</t>
  </si>
  <si>
    <t>tig00002153_pilon</t>
  </si>
  <si>
    <t>tig00002157_pilon</t>
  </si>
  <si>
    <t>tig00002169_pilon</t>
  </si>
  <si>
    <t>tig00002218_pilon</t>
  </si>
  <si>
    <t>tig00002257_pilon</t>
  </si>
  <si>
    <t>tig00002259_pilon</t>
  </si>
  <si>
    <t>tig00002266_pilon</t>
  </si>
  <si>
    <t>tig00002302_pilon</t>
  </si>
  <si>
    <t>tig00002313_pilon</t>
  </si>
  <si>
    <t>tig00002356_pilon</t>
  </si>
  <si>
    <t>tig00002392_pilon</t>
  </si>
  <si>
    <t>tig00002408_pilon</t>
  </si>
  <si>
    <t>tig00002411_pilon</t>
  </si>
  <si>
    <t>tig00002455_pilon</t>
  </si>
  <si>
    <t>tig00002476_pilon</t>
  </si>
  <si>
    <t>tig00002481_pilon</t>
  </si>
  <si>
    <t>tig00002551_pilon</t>
  </si>
  <si>
    <t>tig00002558_pilon</t>
  </si>
  <si>
    <t>tig00002610_pilon</t>
  </si>
  <si>
    <t>tig00002623_pilon</t>
  </si>
  <si>
    <t>tig00002772_pilon</t>
  </si>
  <si>
    <t>tig00002776_pilon</t>
  </si>
  <si>
    <t>tig00002803_pilon</t>
  </si>
  <si>
    <t>tig00002853_pilon</t>
  </si>
  <si>
    <t>tig00002938_pilon</t>
  </si>
  <si>
    <t>tig00002948_pilon</t>
  </si>
  <si>
    <t>tig00002957_pilon</t>
  </si>
  <si>
    <t>tig00003065_pilon</t>
  </si>
  <si>
    <t>tig00003089_pilon</t>
  </si>
  <si>
    <t>tig00003106_pilon</t>
  </si>
  <si>
    <t>tig00003136_pilon</t>
  </si>
  <si>
    <t>tig00003187_pilon</t>
  </si>
  <si>
    <t>tig00003206_pilon</t>
  </si>
  <si>
    <t>tig00003207_pilon</t>
  </si>
  <si>
    <t>tig00003258_pilon</t>
  </si>
  <si>
    <t>tig00003271_pilon</t>
  </si>
  <si>
    <t>tig00003277_pilon</t>
  </si>
  <si>
    <t>tig00003289_pilon</t>
  </si>
  <si>
    <t>tig00003315_pilon</t>
  </si>
  <si>
    <t>tig00003357_pilon</t>
  </si>
  <si>
    <t>tig00003364_pilon</t>
  </si>
  <si>
    <t>tig00003382_pilon</t>
  </si>
  <si>
    <t>tig00003399_pilon</t>
  </si>
  <si>
    <t>tig00003556_pilon</t>
  </si>
  <si>
    <t>tig00004918_pilon</t>
  </si>
  <si>
    <t>tig00005236_pilon</t>
  </si>
  <si>
    <t>tig00005386_pilon</t>
  </si>
  <si>
    <t>tig00005772_pilon</t>
  </si>
  <si>
    <t>tig00006341_pilon</t>
  </si>
  <si>
    <t>tig00006347_pilon</t>
  </si>
  <si>
    <t>tig00006350_pilon</t>
  </si>
  <si>
    <t>tig00006351_pilon</t>
  </si>
  <si>
    <t>tig00006352_pilon</t>
  </si>
  <si>
    <t>tig00006355_pilon</t>
  </si>
  <si>
    <t>tig00006360_pilon</t>
  </si>
  <si>
    <t>tig00006372_pilon</t>
  </si>
  <si>
    <t>tig00006373_pilon</t>
  </si>
  <si>
    <t>tig00006384_pilon</t>
  </si>
  <si>
    <t>tig00006392_pilon</t>
  </si>
  <si>
    <t>tig00006394_pilon</t>
  </si>
  <si>
    <t>tig00006406_pilon</t>
  </si>
  <si>
    <t>tig00006422_pilon</t>
  </si>
  <si>
    <t>tig00006428_pilon</t>
  </si>
  <si>
    <t>tig00006434_pilon</t>
  </si>
  <si>
    <t>tig00006444_pilon</t>
  </si>
  <si>
    <t>tig00006447_pilon</t>
  </si>
  <si>
    <t>tig00006455_pilon</t>
  </si>
  <si>
    <t>tig00006460_pilon</t>
  </si>
  <si>
    <t>tig00006466_pilon</t>
  </si>
  <si>
    <t>tig00006467_pilon</t>
  </si>
  <si>
    <t>tig00006468_pilon</t>
  </si>
  <si>
    <t>tig00006475_pilon</t>
  </si>
  <si>
    <t>tig00006493_pilon</t>
  </si>
  <si>
    <t>tig00006494_pilon</t>
  </si>
  <si>
    <t>tig00006498_pilon</t>
  </si>
  <si>
    <t>tig00006502_pilon</t>
  </si>
  <si>
    <t>tig00006506_pilon</t>
  </si>
  <si>
    <t>tig00006528_pilon</t>
  </si>
  <si>
    <t>tig00006534_pilon</t>
  </si>
  <si>
    <t>tig00006537_pilon</t>
  </si>
  <si>
    <t>tig00037959_pilon</t>
  </si>
  <si>
    <t>tig00037975_pilon</t>
  </si>
  <si>
    <t>tig00037979_pilon</t>
  </si>
  <si>
    <t>tig00037982_pilon</t>
  </si>
  <si>
    <t>tig00037985_pilon</t>
  </si>
  <si>
    <t>tig00037987_pilon</t>
  </si>
  <si>
    <t>tig00037990_pilon</t>
  </si>
  <si>
    <t>tig00038002_pilon</t>
  </si>
  <si>
    <t>tig00038004_pilon</t>
  </si>
  <si>
    <t>tig00038006_pilon</t>
  </si>
  <si>
    <t>tig00038012_pilon</t>
  </si>
  <si>
    <t>tig00038015_pilon</t>
  </si>
  <si>
    <t>tig00038017_pilon</t>
  </si>
  <si>
    <t>tig00038018_pilon</t>
  </si>
  <si>
    <t>tig00038020_pilon</t>
  </si>
  <si>
    <t>tig00038025_pilon</t>
  </si>
  <si>
    <t>tig00038031_pilon</t>
  </si>
  <si>
    <t>tig00038045_pilon</t>
  </si>
  <si>
    <t>tig00038047_pilon</t>
  </si>
  <si>
    <t>tig00038048_pilon</t>
  </si>
  <si>
    <t>tig00038052_pilon</t>
  </si>
  <si>
    <t>tig00038055_pilon</t>
  </si>
  <si>
    <t>tig00038058_pilon</t>
  </si>
  <si>
    <t>tig00038063_pilon</t>
  </si>
  <si>
    <t>tig00038065_pilon</t>
  </si>
  <si>
    <t>tig00038068_pilon</t>
  </si>
  <si>
    <t>tig00038080_pilon</t>
  </si>
  <si>
    <t>tig00038083_pilon</t>
  </si>
  <si>
    <t>tig00038096_pilon</t>
  </si>
  <si>
    <t>tig00038098_pilon</t>
  </si>
  <si>
    <r>
      <t xml:space="preserve">Table S10. </t>
    </r>
    <r>
      <rPr>
        <sz val="11"/>
        <color rgb="FF000000"/>
        <rFont val="Calibri"/>
      </rPr>
      <t>Contigs, their length, bp repeats masked, and M and F and inferred coverage ratio in Y</t>
    </r>
    <r>
      <rPr>
        <vertAlign val="subscript"/>
        <sz val="11"/>
        <color rgb="FF000000"/>
        <rFont val="Calibri"/>
      </rPr>
      <t>L</t>
    </r>
    <r>
      <rPr>
        <sz val="11"/>
        <color rgb="FF000000"/>
        <rFont val="Calibri"/>
      </rPr>
      <t xml:space="preserve"> assembly. </t>
    </r>
  </si>
  <si>
    <t>000005F_pilon</t>
  </si>
  <si>
    <t>000006F_pilon</t>
  </si>
  <si>
    <t>000010F_pilon</t>
  </si>
  <si>
    <t>000011F_pilon</t>
  </si>
  <si>
    <t>000012F_pilon</t>
  </si>
  <si>
    <t>000014F_pilon</t>
  </si>
  <si>
    <t>000015F_pilon</t>
  </si>
  <si>
    <t>000037F_pilon</t>
  </si>
  <si>
    <t>000042F_pilon</t>
  </si>
  <si>
    <t>000045F_pilon</t>
  </si>
  <si>
    <t>000048F_pilon</t>
  </si>
  <si>
    <t>000053F_pilon</t>
  </si>
  <si>
    <t>000058F_pilon</t>
  </si>
  <si>
    <t>000059F_pilon</t>
  </si>
  <si>
    <t>000060F_pilon</t>
  </si>
  <si>
    <t>000064F_pilon</t>
  </si>
  <si>
    <t>000068F_pilon</t>
  </si>
  <si>
    <t>000073F_pilon</t>
  </si>
  <si>
    <t>000074F_pilon</t>
  </si>
  <si>
    <t>000077F_pilon</t>
  </si>
  <si>
    <t>000078F_pilon</t>
  </si>
  <si>
    <t>000079F_pilon</t>
  </si>
  <si>
    <t>000081F_pilon</t>
  </si>
  <si>
    <t>000083F_pilon</t>
  </si>
  <si>
    <t>000085F_pilon</t>
  </si>
  <si>
    <t>000093F_pilon</t>
  </si>
  <si>
    <t>000097F_pilon</t>
  </si>
  <si>
    <t>000098F_pilon</t>
  </si>
  <si>
    <t>000101F_pilon</t>
  </si>
  <si>
    <t>000112F_pilon</t>
  </si>
  <si>
    <t>000114F_pilon</t>
  </si>
  <si>
    <t>000118F_pilon</t>
  </si>
  <si>
    <t>000125F_pilon</t>
  </si>
  <si>
    <t>000126F_pilon</t>
  </si>
  <si>
    <t>000131F_pilon</t>
  </si>
  <si>
    <t>000132F_pilon</t>
  </si>
  <si>
    <t>000136F_pilon</t>
  </si>
  <si>
    <t>000138F_pilon</t>
  </si>
  <si>
    <t>000139F_pilon</t>
  </si>
  <si>
    <t>000142F_pilon</t>
  </si>
  <si>
    <t>000154F_pilon</t>
  </si>
  <si>
    <t>000155F_pilon</t>
  </si>
  <si>
    <t>000160F_pilon</t>
  </si>
  <si>
    <t>000161F_pilon</t>
  </si>
  <si>
    <t>000163F_pilon</t>
  </si>
  <si>
    <t>000166F_pilon</t>
  </si>
  <si>
    <t>000167F_pilon</t>
  </si>
  <si>
    <t>000180F_pilon</t>
  </si>
  <si>
    <t>000198F_pilon</t>
  </si>
  <si>
    <t>000200F_pilon</t>
  </si>
  <si>
    <t>000216F_pilon</t>
  </si>
  <si>
    <t>000220F_pilon</t>
  </si>
  <si>
    <t>000235F_pilon</t>
  </si>
  <si>
    <t>000244F_pilon</t>
  </si>
  <si>
    <t>000254F_pilon</t>
  </si>
  <si>
    <t>000297F_pilon</t>
  </si>
  <si>
    <t>000310F_pilon</t>
  </si>
  <si>
    <t>000438F_pilon</t>
  </si>
  <si>
    <t>tig00000017_pilon</t>
  </si>
  <si>
    <t>tig00000020_pilon</t>
  </si>
  <si>
    <t>tig00000023_pilon</t>
  </si>
  <si>
    <t>tig00000025_pilon</t>
  </si>
  <si>
    <t>tig00000030_pilon</t>
  </si>
  <si>
    <t>tig00000054_pilon</t>
  </si>
  <si>
    <t>tig00000064_pilon</t>
  </si>
  <si>
    <t>tig00000079_pilon</t>
  </si>
  <si>
    <t>tig00000080_pilon</t>
  </si>
  <si>
    <t>tig00000105_pilon</t>
  </si>
  <si>
    <t>tig00000142_pilon</t>
  </si>
  <si>
    <t>tig00000145_pilon</t>
  </si>
  <si>
    <t>tig00000154_pilon</t>
  </si>
  <si>
    <t>tig00000155_pilon</t>
  </si>
  <si>
    <t>tig00000184_pilon</t>
  </si>
  <si>
    <t>tig00000194_pilon</t>
  </si>
  <si>
    <t>tig00000201_pilon</t>
  </si>
  <si>
    <t>tig00000232_pilon</t>
  </si>
  <si>
    <t>tig00000242_pilon</t>
  </si>
  <si>
    <t>tig00000245_pilon</t>
  </si>
  <si>
    <t>tig00000253_pilon</t>
  </si>
  <si>
    <t>tig00000260_pilon</t>
  </si>
  <si>
    <t>tig00000261_pilon</t>
  </si>
  <si>
    <t>tig00000264_pilon</t>
  </si>
  <si>
    <t>tig00000310_pilon</t>
  </si>
  <si>
    <t>tig00000318_pilon</t>
  </si>
  <si>
    <t>tig00000353_pilon</t>
  </si>
  <si>
    <t>tig00000354_pilon</t>
  </si>
  <si>
    <t>tig00000362_pilon</t>
  </si>
  <si>
    <t>tig00000371_pilon</t>
  </si>
  <si>
    <t>tig00000376_pilon</t>
  </si>
  <si>
    <t>tig00000380_pilon</t>
  </si>
  <si>
    <t>tig00000383_pilon</t>
  </si>
  <si>
    <t>tig00000386_pilon</t>
  </si>
  <si>
    <t>tig00000405_pilon</t>
  </si>
  <si>
    <t>tig00000406_pilon</t>
  </si>
  <si>
    <t>tig00000571_pilon</t>
  </si>
  <si>
    <t>tig00000580_pilon</t>
  </si>
  <si>
    <t>tig00000608_pilon</t>
  </si>
  <si>
    <t>tig00000616_pilon</t>
  </si>
  <si>
    <t>tig00000619_pilon</t>
  </si>
  <si>
    <t>tig00000625_pilon</t>
  </si>
  <si>
    <t>tig00000639_pilon</t>
  </si>
  <si>
    <t>tig00000640_pilon</t>
  </si>
  <si>
    <t>tig00000642_pilon</t>
  </si>
  <si>
    <t>tig00000645_pilon</t>
  </si>
  <si>
    <t>tig00000646_pilon</t>
  </si>
  <si>
    <t>tig00000647_pilon</t>
  </si>
  <si>
    <t>tig00000674_pilon</t>
  </si>
  <si>
    <t>tig00000676_pilon</t>
  </si>
  <si>
    <t>tig00000682_pilon</t>
  </si>
  <si>
    <t>tig00000683_pilon</t>
  </si>
  <si>
    <t>tig00000686_pilon</t>
  </si>
  <si>
    <t>tig00000688_pilon</t>
  </si>
  <si>
    <t>tig00000690_pilon</t>
  </si>
  <si>
    <t>tig00000720_pilon</t>
  </si>
  <si>
    <t>tig00000746_pilon</t>
  </si>
  <si>
    <t>tig00000749_pilon</t>
  </si>
  <si>
    <t>tig00000750_pilon</t>
  </si>
  <si>
    <t>tig00000753_pilon</t>
  </si>
  <si>
    <t>tig00000766_pilon</t>
  </si>
  <si>
    <t>tig00000768_pilon</t>
  </si>
  <si>
    <t>tig00000771_pilon</t>
  </si>
  <si>
    <t>tig00000783_pilon</t>
  </si>
  <si>
    <t>tig00000787_pilon</t>
  </si>
  <si>
    <t>tig00000801_pilon</t>
  </si>
  <si>
    <t>tig00000809_pilon</t>
  </si>
  <si>
    <t>tig00000811_pilon</t>
  </si>
  <si>
    <t>tig00000813_pilon</t>
  </si>
  <si>
    <t>tig00000836_pilon</t>
  </si>
  <si>
    <t>tig00000843_pilon</t>
  </si>
  <si>
    <t>tig00000875_pilon</t>
  </si>
  <si>
    <t>tig00000889_pilon</t>
  </si>
  <si>
    <t>tig00000898_pilon</t>
  </si>
  <si>
    <t>tig00008195_pilon</t>
  </si>
  <si>
    <r>
      <t xml:space="preserve">Table S11. </t>
    </r>
    <r>
      <rPr>
        <sz val="11"/>
        <color rgb="FF000000"/>
        <rFont val="Calibri"/>
      </rPr>
      <t>BioNano hybrid scaffolds for Y</t>
    </r>
    <r>
      <rPr>
        <vertAlign val="subscript"/>
        <sz val="11"/>
        <color rgb="FF000000"/>
        <rFont val="Calibri"/>
      </rPr>
      <t>L</t>
    </r>
    <r>
      <rPr>
        <sz val="11"/>
        <color rgb="FF000000"/>
        <rFont val="Calibri"/>
      </rPr>
      <t xml:space="preserve"> assembly (lengths in Mb). </t>
    </r>
  </si>
  <si>
    <t>Additional information can be found in Supplementary Material 2.</t>
  </si>
  <si>
    <t>Whole-genome</t>
  </si>
  <si>
    <t>Y chromosome</t>
  </si>
  <si>
    <t>Contigs</t>
  </si>
  <si>
    <t>Min length</t>
  </si>
  <si>
    <t>Median</t>
  </si>
  <si>
    <t>Mean</t>
  </si>
  <si>
    <t>Max</t>
  </si>
  <si>
    <t>Total</t>
  </si>
  <si>
    <r>
      <t xml:space="preserve">Table S12. </t>
    </r>
    <r>
      <rPr>
        <sz val="11"/>
        <color rgb="FF000000"/>
        <rFont val="Calibri"/>
      </rPr>
      <t xml:space="preserve">Transposable element base pair contribution by Illumina data. Numbers represent whole-genome estimates and any differences will be due to the Y. </t>
    </r>
  </si>
  <si>
    <t>Data underlies Figure 3A.</t>
  </si>
  <si>
    <t>Copy number (normalized by autosomes)</t>
  </si>
  <si>
    <t>Size contribution (bp)</t>
  </si>
  <si>
    <t>Transposable element</t>
  </si>
  <si>
    <t>Class</t>
  </si>
  <si>
    <t xml:space="preserve">YL </t>
  </si>
  <si>
    <t>T150_X</t>
  </si>
  <si>
    <t>Unknown_TE</t>
  </si>
  <si>
    <t>T122_X</t>
  </si>
  <si>
    <t>BEL-1_DPer-I</t>
  </si>
  <si>
    <t>BEL</t>
  </si>
  <si>
    <t>BEL-1_DPer-LTR</t>
  </si>
  <si>
    <t>BEL1_I_Dpse</t>
  </si>
  <si>
    <t>BEL1_LTR_Dpse</t>
  </si>
  <si>
    <t>BEL-13_DP-I</t>
  </si>
  <si>
    <t>BEL-13_DP-LTR</t>
  </si>
  <si>
    <t>BEL-14_DP-I</t>
  </si>
  <si>
    <t>BEL-14_DP-LTR</t>
  </si>
  <si>
    <t>BEL-15_DP-I</t>
  </si>
  <si>
    <t>BEL-15_DP-LTR</t>
  </si>
  <si>
    <t>BEL-2_DPer-I</t>
  </si>
  <si>
    <t>BEL-2_DPer-LTR</t>
  </si>
  <si>
    <t>BEL2-I_Dpse</t>
  </si>
  <si>
    <t>BEL2-LTR_Dpse</t>
  </si>
  <si>
    <t>BEL-3_DPer-I</t>
  </si>
  <si>
    <t>BEL-3_DPer-LTR</t>
  </si>
  <si>
    <t>BEL3-I_Dpse</t>
  </si>
  <si>
    <t>BEL3-LTR_Dpse</t>
  </si>
  <si>
    <t>BEL-4_DPer-I</t>
  </si>
  <si>
    <t>BEL-4_DPer-LTR</t>
  </si>
  <si>
    <t>BEL-4_DPse-I</t>
  </si>
  <si>
    <t>BEL-4_DPse-LTR</t>
  </si>
  <si>
    <t>BEL-5_DPer-I</t>
  </si>
  <si>
    <t>BEL-5_DPer-LTR</t>
  </si>
  <si>
    <t>BEL-6_DPe-I</t>
  </si>
  <si>
    <t>BEL-6_DPe-LTR</t>
  </si>
  <si>
    <t>BEL-6_DPer-I</t>
  </si>
  <si>
    <t>BEL-6_DPer-LTR</t>
  </si>
  <si>
    <t>BEL-7_DPe-I</t>
  </si>
  <si>
    <t>BEL-7_DPe-LTR</t>
  </si>
  <si>
    <t>BEL-7_DPer-I</t>
  </si>
  <si>
    <t>BEL-7_DPer-LTR</t>
  </si>
  <si>
    <t>BEL-8_DPe-I</t>
  </si>
  <si>
    <t>BEL-8_DPe-LTR</t>
  </si>
  <si>
    <t>Copia-1_DPer-I</t>
  </si>
  <si>
    <t>Copia</t>
  </si>
  <si>
    <t>Copia-1_DPer-LTR</t>
  </si>
  <si>
    <t>Copia1-I_Dpse</t>
  </si>
  <si>
    <t>Copia1-LTR_Dpse</t>
  </si>
  <si>
    <t>Copia-2_DPer-I</t>
  </si>
  <si>
    <t>Copia-2_DPer-LTR</t>
  </si>
  <si>
    <t>Copia-29_DP-I</t>
  </si>
  <si>
    <t>Copia-29_DP-LTR</t>
  </si>
  <si>
    <t>Copia2-I_Dpse</t>
  </si>
  <si>
    <t>Copia2-LTR_Dpse</t>
  </si>
  <si>
    <t>CR1-1_DPer</t>
  </si>
  <si>
    <t>CR1</t>
  </si>
  <si>
    <t>CR1-2_DPer</t>
  </si>
  <si>
    <t>CR1-3_DPer</t>
  </si>
  <si>
    <t>Daff_Helitron_4</t>
  </si>
  <si>
    <t>Helitron</t>
  </si>
  <si>
    <t>Daff_Jockey_18</t>
  </si>
  <si>
    <t>Jockey</t>
  </si>
  <si>
    <t>Daff_PIF-Harbinger_199</t>
  </si>
  <si>
    <t>Harbinger</t>
  </si>
  <si>
    <t>Dbus_piggyBac</t>
  </si>
  <si>
    <t>piggyBac</t>
  </si>
  <si>
    <t>Dlow_Gypsy_2</t>
  </si>
  <si>
    <t>Gypsy</t>
  </si>
  <si>
    <t>Dlow_Gypsy_64</t>
  </si>
  <si>
    <t>Dlow_Helitron_184</t>
  </si>
  <si>
    <t>Dlow_Helitron_5</t>
  </si>
  <si>
    <t>Dlow_Jockey_185</t>
  </si>
  <si>
    <t>Dlow_Loa_58</t>
  </si>
  <si>
    <t>Loa</t>
  </si>
  <si>
    <t>Dlow_Mariner_3</t>
  </si>
  <si>
    <t>Mariner</t>
  </si>
  <si>
    <t>Dmir_hAT-Blackjack_169</t>
  </si>
  <si>
    <t>hAT</t>
  </si>
  <si>
    <t>Dmir_I_149</t>
  </si>
  <si>
    <t>I</t>
  </si>
  <si>
    <t>Dmir_P_226</t>
  </si>
  <si>
    <t>P</t>
  </si>
  <si>
    <t>Dmir_TcMar-Tc1_157</t>
  </si>
  <si>
    <t>TcMar-Tc1</t>
  </si>
  <si>
    <t>DNA-1_DPe</t>
  </si>
  <si>
    <t>DNA</t>
  </si>
  <si>
    <t>Dper_Gypsy_134</t>
  </si>
  <si>
    <t>Dper_Gypsy_138</t>
  </si>
  <si>
    <t>Dper_hAT-hATm_137</t>
  </si>
  <si>
    <t>Dper_Jockey_145</t>
  </si>
  <si>
    <t>Dper_Jockey_70</t>
  </si>
  <si>
    <t>Dper_loa_7</t>
  </si>
  <si>
    <t>LOA</t>
  </si>
  <si>
    <t>Dper_piggyBac</t>
  </si>
  <si>
    <t>Dper_TcMar-Tc1_136</t>
  </si>
  <si>
    <t>Dper_TcMar-Tc1_144</t>
  </si>
  <si>
    <t>Dper_TcMar-Tc1_147</t>
  </si>
  <si>
    <t>Dpse_CMC-EnSpm_97</t>
  </si>
  <si>
    <t>CMC-EnSpm</t>
  </si>
  <si>
    <t>Dpse_Gypsy_6</t>
  </si>
  <si>
    <t>Dpse_Gypsy_79</t>
  </si>
  <si>
    <t>Dpse_hAT-hATm_125</t>
  </si>
  <si>
    <t>Dpse_hAT-Pegasus_77</t>
  </si>
  <si>
    <t>Dpse_P_121</t>
  </si>
  <si>
    <t>Dpse_TcMar-Tc1_120</t>
  </si>
  <si>
    <t>Dpse_TcMar-Tc1_93</t>
  </si>
  <si>
    <t>Gal_DPer</t>
  </si>
  <si>
    <t>Gal</t>
  </si>
  <si>
    <t>Gal_DPse</t>
  </si>
  <si>
    <t>Gypsy-1_DPer-I</t>
  </si>
  <si>
    <t>Gypsy-1_DPer-LTR</t>
  </si>
  <si>
    <t>Gypsy-10_DPer-I</t>
  </si>
  <si>
    <t>Gypsy-10_DPer-LTR</t>
  </si>
  <si>
    <t>Gypsy10-I_Dpse</t>
  </si>
  <si>
    <t>Gypsy10-LTR_Dpse</t>
  </si>
  <si>
    <t>Gypsy-11_DPer-I</t>
  </si>
  <si>
    <t>Gypsy-11_DPer-LTR</t>
  </si>
  <si>
    <t>Gypsy11-I_Dpse</t>
  </si>
  <si>
    <t>Gypsy11-LTR_Dpse</t>
  </si>
  <si>
    <t>Gypsy-12_DPer-I</t>
  </si>
  <si>
    <t>Gypsy-12_DPer-LTR</t>
  </si>
  <si>
    <t>Gypsy12-I_Dpse</t>
  </si>
  <si>
    <t>Gypsy12-LTR_Dpse</t>
  </si>
  <si>
    <t>Gypsy13-I_Dpse</t>
  </si>
  <si>
    <t>Gypsy13-LTR_Dpse</t>
  </si>
  <si>
    <t>Gypsy14-I_Dpse</t>
  </si>
  <si>
    <t>Gypsy14-LTR_Dpse</t>
  </si>
  <si>
    <t>Gypsy15-I_Dpse</t>
  </si>
  <si>
    <t>Gypsy15-LTR_Dpse</t>
  </si>
  <si>
    <t>Gypsy16-I_Dpse</t>
  </si>
  <si>
    <t>Gypsy16-LTR_Dpse</t>
  </si>
  <si>
    <t>Gypsy17-I_Dpse</t>
  </si>
  <si>
    <t>Gypsy17-LTR_Dpse</t>
  </si>
  <si>
    <t>Gypsy18-I_Dpse</t>
  </si>
  <si>
    <t>Gypsy18-LTR_Dpse</t>
  </si>
  <si>
    <t>Gypsy19-I_Dpse</t>
  </si>
  <si>
    <t>Gypsy19-LTR_Dpse</t>
  </si>
  <si>
    <t>Gypsy-1A_DPer-LTR</t>
  </si>
  <si>
    <t>Gypsy1-I_Dpse</t>
  </si>
  <si>
    <t>Gypsy1-LTR_Dpse</t>
  </si>
  <si>
    <t>Gypsy-2_DPer-I</t>
  </si>
  <si>
    <t>Gypsy-2_DPer-LTR</t>
  </si>
  <si>
    <t>Gypsy20-I_Dpse</t>
  </si>
  <si>
    <t>Gypsy20-LTR_Dpse</t>
  </si>
  <si>
    <t>Gypsy21-I_Dpse</t>
  </si>
  <si>
    <t>Gypsy21-LTR_Dpse</t>
  </si>
  <si>
    <t>Gypsy22-I_Dpse</t>
  </si>
  <si>
    <t>Gypsy22-LTR_Dpse</t>
  </si>
  <si>
    <t>Gypsy23-I_Dpse</t>
  </si>
  <si>
    <t>Gypsy23-LTR_Dpse</t>
  </si>
  <si>
    <t>Gypsy24-I_Dpse</t>
  </si>
  <si>
    <t>Gypsy24-LTR_Dpse</t>
  </si>
  <si>
    <t>Gypsy-25_DP-I</t>
  </si>
  <si>
    <t>Gypsy-25_DP-LTR</t>
  </si>
  <si>
    <t>Gypsy-25_DPse-I</t>
  </si>
  <si>
    <t>Gypsy-25_DPse-LTR</t>
  </si>
  <si>
    <t>Gypsy-26_DP-I</t>
  </si>
  <si>
    <t>Gypsy-26_DP-LTR</t>
  </si>
  <si>
    <t>Gypsy-26_DPse-I</t>
  </si>
  <si>
    <t>Gypsy-26_DPse-LTR</t>
  </si>
  <si>
    <t>Gypsy-27_DP-I</t>
  </si>
  <si>
    <t>Gypsy-27_DP-LTR</t>
  </si>
  <si>
    <t>Gypsy2-I_Dpse</t>
  </si>
  <si>
    <t>Gypsy2-LTR_Dpse</t>
  </si>
  <si>
    <t>Gypsy-3_DPer-I</t>
  </si>
  <si>
    <t>Gypsy-3_DPer-LTR</t>
  </si>
  <si>
    <t>Gypsy-31_DP-I</t>
  </si>
  <si>
    <t>Gypsy-31_DP-LTR</t>
  </si>
  <si>
    <t>Gypsy-32_DP-I</t>
  </si>
  <si>
    <t>Gypsy-32_DP-LTR</t>
  </si>
  <si>
    <t>Gypsy3-I_Dpse</t>
  </si>
  <si>
    <t>Gypsy3-LTR_Dpse</t>
  </si>
  <si>
    <t>Gypsy-4_DPer-I</t>
  </si>
  <si>
    <t>Gypsy-4_DPer-LTR</t>
  </si>
  <si>
    <t>Gypsy4-I_Dpse</t>
  </si>
  <si>
    <t>Gypsy4-LTR_Dpse</t>
  </si>
  <si>
    <t>Gypsy-5_DPer-I</t>
  </si>
  <si>
    <t>Gypsy-5_DPer-LTR</t>
  </si>
  <si>
    <t>Gypsy5-I_Dpse</t>
  </si>
  <si>
    <t>Gypsy5-LTR_Dpse</t>
  </si>
  <si>
    <t>Gypsy-6_DPer-I</t>
  </si>
  <si>
    <t>Gypsy-6_DPer-LTR</t>
  </si>
  <si>
    <t>Gypsy6-I_Dpse</t>
  </si>
  <si>
    <t>Gypsy6-LTR_Dpse</t>
  </si>
  <si>
    <t>Gypsy-7_DPer-I</t>
  </si>
  <si>
    <t>Gypsy-7_DPer-LTR</t>
  </si>
  <si>
    <t>Gypsy7-I_Dpse</t>
  </si>
  <si>
    <t>Gypsy7-LTR_Dpse</t>
  </si>
  <si>
    <t>Gypsy-8_DPer-I</t>
  </si>
  <si>
    <t>Gypsy-8_DPer-LTR</t>
  </si>
  <si>
    <t>Gypsy8-I_Dpse</t>
  </si>
  <si>
    <t>Gypsy8-LTR_Dpse</t>
  </si>
  <si>
    <t>Gypsy-9_DPer-I</t>
  </si>
  <si>
    <t>Gypsy-9_DPer-LTR</t>
  </si>
  <si>
    <t>Gypsy9-I_Dpse</t>
  </si>
  <si>
    <t>Gypsy9-LTR_Dpse</t>
  </si>
  <si>
    <t>Harbinger-N1_DPe</t>
  </si>
  <si>
    <t>hAT-1_DP</t>
  </si>
  <si>
    <t>hAT-1N_DP</t>
  </si>
  <si>
    <t>Helitron-1_DPe</t>
  </si>
  <si>
    <t>HelitronN-1_DPe</t>
  </si>
  <si>
    <t>Hopers2</t>
  </si>
  <si>
    <t>I-1_DPe</t>
  </si>
  <si>
    <t>Jockey-1_DPer</t>
  </si>
  <si>
    <t>Jockey-2_DPer</t>
  </si>
  <si>
    <t>Jockey-3_DPer</t>
  </si>
  <si>
    <t>Jockey-4_DPer</t>
  </si>
  <si>
    <t>Jockey-5_DPer</t>
  </si>
  <si>
    <t>Jockey-6_DPer</t>
  </si>
  <si>
    <t>Jockey-7_DPer</t>
  </si>
  <si>
    <t>Jockey-8_DPer</t>
  </si>
  <si>
    <t>Jockey-9_DPer</t>
  </si>
  <si>
    <t>Kiri-1_DPer</t>
  </si>
  <si>
    <t>Kiri</t>
  </si>
  <si>
    <t>Kiri-2_DPer</t>
  </si>
  <si>
    <t>LOA-1_DPer</t>
  </si>
  <si>
    <t>Loa-1_DPs</t>
  </si>
  <si>
    <t>LOA-1B_DPer</t>
  </si>
  <si>
    <t>LOA-2_DPer</t>
  </si>
  <si>
    <t>LOA-3_DPer</t>
  </si>
  <si>
    <t>Mariner-1_DPe</t>
  </si>
  <si>
    <t>Mariner-10_DRh</t>
  </si>
  <si>
    <t>Mariner-3_Dro</t>
  </si>
  <si>
    <t>MINIME_DP</t>
  </si>
  <si>
    <t>MINIME</t>
  </si>
  <si>
    <t>Nobel_I</t>
  </si>
  <si>
    <t>Nobel</t>
  </si>
  <si>
    <t>Nobel_LTR</t>
  </si>
  <si>
    <t>PARISa_DPe</t>
  </si>
  <si>
    <t>PARISa</t>
  </si>
  <si>
    <t>Polinton-1_DPe</t>
  </si>
  <si>
    <t>Polinton</t>
  </si>
  <si>
    <t>R1_DPs</t>
  </si>
  <si>
    <t>R1</t>
  </si>
  <si>
    <t>R1-1_DPer</t>
  </si>
  <si>
    <t>R1-2_DPer</t>
  </si>
  <si>
    <t>R1-3_DPer</t>
  </si>
  <si>
    <t>R1-4_DPer</t>
  </si>
  <si>
    <t>R1-5_DPer</t>
  </si>
  <si>
    <t>R1-6_DPer</t>
  </si>
  <si>
    <t>R1-7_DPer</t>
  </si>
  <si>
    <t>R2_DPs</t>
  </si>
  <si>
    <t>R2</t>
  </si>
  <si>
    <t>SPOCK_DMi</t>
  </si>
  <si>
    <t>SPOCK</t>
  </si>
  <si>
    <t>T102_X</t>
  </si>
  <si>
    <t>T104_X</t>
  </si>
  <si>
    <t>T110_X</t>
  </si>
  <si>
    <t>T111_X</t>
  </si>
  <si>
    <t>T113_X</t>
  </si>
  <si>
    <t>T117_X</t>
  </si>
  <si>
    <t>T119_X</t>
  </si>
  <si>
    <t>T123_X</t>
  </si>
  <si>
    <t>T126_X</t>
  </si>
  <si>
    <t>T129_X</t>
  </si>
  <si>
    <t>T130_X</t>
  </si>
  <si>
    <t>T132_X</t>
  </si>
  <si>
    <t>T133_X</t>
  </si>
  <si>
    <t>T139_X</t>
  </si>
  <si>
    <t>T140_X</t>
  </si>
  <si>
    <t>T141_X</t>
  </si>
  <si>
    <t>T151_X</t>
  </si>
  <si>
    <t>T153_X</t>
  </si>
  <si>
    <t>T154_X</t>
  </si>
  <si>
    <t>T155_X</t>
  </si>
  <si>
    <t>T158_X</t>
  </si>
  <si>
    <t>T162_X</t>
  </si>
  <si>
    <t>T164_X</t>
  </si>
  <si>
    <t>T166_X</t>
  </si>
  <si>
    <t>T171_X</t>
  </si>
  <si>
    <t>T172_X</t>
  </si>
  <si>
    <t>T173_X</t>
  </si>
  <si>
    <t>T174_X</t>
  </si>
  <si>
    <t>T177_X</t>
  </si>
  <si>
    <t>T178_X</t>
  </si>
  <si>
    <t>T179_X</t>
  </si>
  <si>
    <t>T180_X</t>
  </si>
  <si>
    <t>T188_X</t>
  </si>
  <si>
    <t>T190_X</t>
  </si>
  <si>
    <t>T192_X</t>
  </si>
  <si>
    <t>T194_X</t>
  </si>
  <si>
    <t>T196_X</t>
  </si>
  <si>
    <t>T200_X</t>
  </si>
  <si>
    <t>T201_X</t>
  </si>
  <si>
    <t>T202_X</t>
  </si>
  <si>
    <t>T203_X</t>
  </si>
  <si>
    <t>T206_X</t>
  </si>
  <si>
    <t>T208_X</t>
  </si>
  <si>
    <t>T210_X</t>
  </si>
  <si>
    <t>T211_X</t>
  </si>
  <si>
    <t>T212_X</t>
  </si>
  <si>
    <t>T213_X</t>
  </si>
  <si>
    <t>T215_X</t>
  </si>
  <si>
    <t>T218_X</t>
  </si>
  <si>
    <t>T221_X</t>
  </si>
  <si>
    <t>T222_X</t>
  </si>
  <si>
    <t>T223_X</t>
  </si>
  <si>
    <t>T224_X</t>
  </si>
  <si>
    <t>T225_X</t>
  </si>
  <si>
    <t>T24_X</t>
  </si>
  <si>
    <t>T31_LTR</t>
  </si>
  <si>
    <t>LTR_TE</t>
  </si>
  <si>
    <t>T32_LTR</t>
  </si>
  <si>
    <t>T33_X</t>
  </si>
  <si>
    <t>T34_X</t>
  </si>
  <si>
    <t>T35_X</t>
  </si>
  <si>
    <t>T38_LTR</t>
  </si>
  <si>
    <t>T46_LTR</t>
  </si>
  <si>
    <t>T47_X</t>
  </si>
  <si>
    <t>T52_LTR</t>
  </si>
  <si>
    <t>T55_LTR</t>
  </si>
  <si>
    <t>T59_LTR</t>
  </si>
  <si>
    <t>T61_LTR</t>
  </si>
  <si>
    <t>T66_X</t>
  </si>
  <si>
    <t>T74_X</t>
  </si>
  <si>
    <t>T76_X</t>
  </si>
  <si>
    <t>T80_X</t>
  </si>
  <si>
    <t>T81_X</t>
  </si>
  <si>
    <t>T82_X</t>
  </si>
  <si>
    <t>T83_X</t>
  </si>
  <si>
    <t>T86_X</t>
  </si>
  <si>
    <t>T88_X</t>
  </si>
  <si>
    <t>T89_X</t>
  </si>
  <si>
    <t>T9_LTR</t>
  </si>
  <si>
    <t>T90_X</t>
  </si>
  <si>
    <t>T98_X</t>
  </si>
  <si>
    <t>T99_X</t>
  </si>
  <si>
    <t>TRAM_I</t>
  </si>
  <si>
    <t>TRAM</t>
  </si>
  <si>
    <t>TRAM_LTR</t>
  </si>
  <si>
    <t>Transib1_DP</t>
  </si>
  <si>
    <t>Transib</t>
  </si>
  <si>
    <t>Transib2_DP</t>
  </si>
  <si>
    <t>Transib3_DP</t>
  </si>
  <si>
    <t>Transib4_DP</t>
  </si>
  <si>
    <t>TransibN5_DP</t>
  </si>
  <si>
    <t>267_IGS</t>
  </si>
  <si>
    <t>267bp_Y_repeat</t>
  </si>
  <si>
    <t>TRIM</t>
  </si>
  <si>
    <t>WORF_DMi</t>
  </si>
  <si>
    <t>WORF</t>
  </si>
  <si>
    <r>
      <t>Table S13.</t>
    </r>
    <r>
      <rPr>
        <sz val="11"/>
        <color rgb="FF000000"/>
        <rFont val="Calibri"/>
      </rPr>
      <t xml:space="preserve"> Transposable element base pair contribution from Y chromosome assemblies (i.e. exclusively Y-linked contigs). </t>
    </r>
  </si>
  <si>
    <t>Estimates are derived from RepeatMasker. Data underlies Figure 3B.</t>
  </si>
  <si>
    <t>TE</t>
  </si>
  <si>
    <t>Small Y</t>
  </si>
  <si>
    <t>T104_X/Unknown</t>
  </si>
  <si>
    <t>T110_X/Unknown</t>
  </si>
  <si>
    <t>T111_X/Unknown</t>
  </si>
  <si>
    <t>T117_X/Unknown</t>
  </si>
  <si>
    <t>T122_X/Unknown</t>
  </si>
  <si>
    <t>T126_X/Unknown</t>
  </si>
  <si>
    <t>T130_X/Unknown</t>
  </si>
  <si>
    <t>T132_X/Unknown</t>
  </si>
  <si>
    <t>T133_X/Unknown</t>
  </si>
  <si>
    <t>T139_X/Unknown</t>
  </si>
  <si>
    <t>T141_X/Unknown</t>
  </si>
  <si>
    <t>T150_X/Unknown</t>
  </si>
  <si>
    <t>T151_X/Unknown</t>
  </si>
  <si>
    <t>T153_X/Unknown</t>
  </si>
  <si>
    <t>T154_X/Unknown</t>
  </si>
  <si>
    <t>T158_X/Unknown</t>
  </si>
  <si>
    <t>T162_X/Unknown</t>
  </si>
  <si>
    <t>T164_X/Unknown</t>
  </si>
  <si>
    <t>T166_X/Unknown</t>
  </si>
  <si>
    <t>T172_X/Unknown</t>
  </si>
  <si>
    <t>T173_X/Unknown</t>
  </si>
  <si>
    <t>T174_X/Unknown</t>
  </si>
  <si>
    <t>T177_X/Unknown</t>
  </si>
  <si>
    <t>T178_X/Unknown</t>
  </si>
  <si>
    <t>T180_X/Unknown</t>
  </si>
  <si>
    <t>T188_X/Unknown</t>
  </si>
  <si>
    <t>T190_X/Unknown</t>
  </si>
  <si>
    <t>T192_X/Unknown</t>
  </si>
  <si>
    <t>T194_X/Unknown</t>
  </si>
  <si>
    <t>T201_X/Unknown</t>
  </si>
  <si>
    <t>T202_X/Unknown</t>
  </si>
  <si>
    <t>T206_X/Unknown</t>
  </si>
  <si>
    <t>T208_X/Unknown</t>
  </si>
  <si>
    <t>T211_X/Unknown</t>
  </si>
  <si>
    <t>T212_X/Unknown</t>
  </si>
  <si>
    <t>T213_X/Unknown</t>
  </si>
  <si>
    <t>T215_X/Unknown</t>
  </si>
  <si>
    <t>T218_X/Unknown</t>
  </si>
  <si>
    <t>T221_X/Unknown</t>
  </si>
  <si>
    <t>T223_X/Unknown</t>
  </si>
  <si>
    <t>T224_X/Unknown</t>
  </si>
  <si>
    <t>T24_X/Unknown</t>
  </si>
  <si>
    <t>T33_X/Unknown</t>
  </si>
  <si>
    <t>T34_X/Unknown</t>
  </si>
  <si>
    <t>T35_X/Unknown</t>
  </si>
  <si>
    <t>T47_X/Unknown</t>
  </si>
  <si>
    <t>T66_X/Unknown</t>
  </si>
  <si>
    <t>T74_X/Unknown</t>
  </si>
  <si>
    <t>T76_X/Unknown</t>
  </si>
  <si>
    <t>T80_X/Unknown</t>
  </si>
  <si>
    <t>T81_X/Unknown</t>
  </si>
  <si>
    <t>T82_X/Unknown</t>
  </si>
  <si>
    <t>T83_X/Unknown</t>
  </si>
  <si>
    <t>T86_X/Unknown</t>
  </si>
  <si>
    <t>T88_X/Unknown</t>
  </si>
  <si>
    <t>T89_X/Unknown</t>
  </si>
  <si>
    <t>T90_X/Unknown</t>
  </si>
  <si>
    <t>T98_X/Unknown</t>
  </si>
  <si>
    <t>T99_X/Unknown</t>
  </si>
  <si>
    <r>
      <t xml:space="preserve">Table S14. </t>
    </r>
    <r>
      <rPr>
        <sz val="11"/>
        <color rgb="FF000000"/>
        <rFont val="Calibri"/>
      </rPr>
      <t xml:space="preserve">Transposable element base pair contribution from female genome assembly (i.e. exclusively autosomes and X chromosome contigs). </t>
    </r>
  </si>
  <si>
    <t>Estimates are derived from RepeatMasker. Data underlies part of Figure S11.</t>
  </si>
  <si>
    <t>A-AD</t>
  </si>
  <si>
    <t>B</t>
  </si>
  <si>
    <t>C</t>
  </si>
  <si>
    <t>E</t>
  </si>
  <si>
    <t>F</t>
  </si>
  <si>
    <t>T102_X/Unknown</t>
  </si>
  <si>
    <t>T113_X/Unknown</t>
  </si>
  <si>
    <t>T119_X/Unknown</t>
  </si>
  <si>
    <t>T123_X/Unknown</t>
  </si>
  <si>
    <t>T129_X/Unknown</t>
  </si>
  <si>
    <t>T140_X/Unknown</t>
  </si>
  <si>
    <t>T155_X/Unknown</t>
  </si>
  <si>
    <t>T171_X/Unknown</t>
  </si>
  <si>
    <t>T179_X/Unknown</t>
  </si>
  <si>
    <t>T196_X/Unknown</t>
  </si>
  <si>
    <t>T203_X/Unknown</t>
  </si>
  <si>
    <t>T210_X/Unknown</t>
  </si>
  <si>
    <t>T222_X/Unknown</t>
  </si>
  <si>
    <t>T225_X/Unknown</t>
  </si>
  <si>
    <t>TRF806_267</t>
  </si>
  <si>
    <r>
      <t xml:space="preserve">Table S15. </t>
    </r>
    <r>
      <rPr>
        <sz val="11"/>
        <color rgb="FF000000"/>
        <rFont val="Calibri"/>
      </rPr>
      <t>Head-to-tail chimeric junction locations on Y assemblies.</t>
    </r>
  </si>
  <si>
    <t>Tandem Junction</t>
  </si>
  <si>
    <t>Assembly</t>
  </si>
  <si>
    <t>Start</t>
  </si>
  <si>
    <t>End</t>
  </si>
  <si>
    <r>
      <t xml:space="preserve">Table S16. </t>
    </r>
    <r>
      <rPr>
        <sz val="11"/>
        <color rgb="FF000000"/>
        <rFont val="Calibri"/>
      </rPr>
      <t>Differentially expressed genes between Y</t>
    </r>
    <r>
      <rPr>
        <vertAlign val="subscript"/>
        <sz val="11"/>
        <color rgb="FF000000"/>
        <rFont val="Calibri"/>
      </rPr>
      <t>S</t>
    </r>
    <r>
      <rPr>
        <sz val="11"/>
        <color rgb="FF000000"/>
        <rFont val="Calibri"/>
      </rPr>
      <t xml:space="preserve"> and Y</t>
    </r>
    <r>
      <rPr>
        <vertAlign val="subscript"/>
        <sz val="11"/>
        <color rgb="FF000000"/>
        <rFont val="Calibri"/>
      </rPr>
      <t>L</t>
    </r>
    <r>
      <rPr>
        <sz val="11"/>
        <color rgb="FF000000"/>
        <rFont val="Calibri"/>
      </rPr>
      <t xml:space="preserve"> strains. Up-regulation means higher expression in Y</t>
    </r>
    <r>
      <rPr>
        <vertAlign val="subscript"/>
        <sz val="11"/>
        <color rgb="FF000000"/>
        <rFont val="Calibri"/>
      </rPr>
      <t>L</t>
    </r>
    <r>
      <rPr>
        <sz val="11"/>
        <color rgb="FF000000"/>
        <rFont val="Calibri"/>
      </rPr>
      <t xml:space="preserve"> than Y</t>
    </r>
    <r>
      <rPr>
        <vertAlign val="subscript"/>
        <sz val="11"/>
        <color rgb="FF000000"/>
        <rFont val="Calibri"/>
      </rPr>
      <t>S</t>
    </r>
    <r>
      <rPr>
        <sz val="11"/>
        <color rgb="FF000000"/>
        <rFont val="Calibri"/>
      </rPr>
      <t>.</t>
    </r>
  </si>
  <si>
    <r>
      <t xml:space="preserve">Duplicated genes are due to multiple gene copies on the chromosomes in the </t>
    </r>
    <r>
      <rPr>
        <i/>
        <sz val="11"/>
        <color rgb="FF000000"/>
        <rFont val="Calibri"/>
      </rPr>
      <t xml:space="preserve">D. pseudoobscura </t>
    </r>
    <r>
      <rPr>
        <sz val="11"/>
        <color rgb="FF000000"/>
        <rFont val="Calibri"/>
      </rPr>
      <t>assembly</t>
    </r>
    <r>
      <rPr>
        <i/>
        <sz val="11"/>
        <color rgb="FF000000"/>
        <rFont val="Calibri"/>
      </rPr>
      <t>.</t>
    </r>
  </si>
  <si>
    <t>FlybaseID</t>
  </si>
  <si>
    <t>Gene Name</t>
  </si>
  <si>
    <t>GO Biological Process</t>
  </si>
  <si>
    <t>Regulation</t>
  </si>
  <si>
    <t>Log2(fold change)</t>
  </si>
  <si>
    <t>adj. p-value</t>
  </si>
  <si>
    <t>Transcript location</t>
  </si>
  <si>
    <t>FBgn0245720</t>
  </si>
  <si>
    <t>Ulp1</t>
  </si>
  <si>
    <t>SUMO-specific isopeptidase activity</t>
  </si>
  <si>
    <t>up</t>
  </si>
  <si>
    <t>Muller_A-AD</t>
  </si>
  <si>
    <t>FBgn0247234</t>
  </si>
  <si>
    <t>down</t>
  </si>
  <si>
    <t>FBgn0070601</t>
  </si>
  <si>
    <t>SmD1</t>
  </si>
  <si>
    <t>mRNA splicing, spliceosomal snRNP assembly</t>
  </si>
  <si>
    <t>FBgn0249586</t>
  </si>
  <si>
    <t>Rnf146</t>
  </si>
  <si>
    <t>positive regulation of canonical Wnt signaling pathway</t>
  </si>
  <si>
    <t>FBgn0250532</t>
  </si>
  <si>
    <t>FBgn0080026</t>
  </si>
  <si>
    <t>Nct</t>
  </si>
  <si>
    <t>Notch signaling pathway</t>
  </si>
  <si>
    <t>Muller_E</t>
  </si>
  <si>
    <t>FBgn0071472</t>
  </si>
  <si>
    <t>mxc</t>
  </si>
  <si>
    <t>histone locus body assembly</t>
  </si>
  <si>
    <t>Y_49</t>
  </si>
  <si>
    <t>FBgn0081594</t>
  </si>
  <si>
    <t>mh</t>
  </si>
  <si>
    <t>DNA-binding</t>
  </si>
  <si>
    <t>FBgn0079270</t>
  </si>
  <si>
    <t>isoQC</t>
  </si>
  <si>
    <t>glutaminyl-peptide cyclotransferase activity</t>
  </si>
  <si>
    <t>Y_84</t>
  </si>
  <si>
    <t>FBgn0076039</t>
  </si>
  <si>
    <t>HDAC11</t>
  </si>
  <si>
    <t>histone deacetylation</t>
  </si>
  <si>
    <t>FBgn0244258</t>
  </si>
  <si>
    <t>CG43736</t>
  </si>
  <si>
    <t>N/A</t>
  </si>
  <si>
    <t>FBgn0272696</t>
  </si>
  <si>
    <t xml:space="preserve">CG42339	</t>
  </si>
  <si>
    <t xml:space="preserve">predicted polysaccharide binding activity </t>
  </si>
  <si>
    <t>Y_45</t>
  </si>
  <si>
    <t>FBgn0073604</t>
  </si>
  <si>
    <t>CG42339</t>
  </si>
  <si>
    <t>Y_37</t>
  </si>
  <si>
    <t>FBgn0073107</t>
  </si>
  <si>
    <t>CG14544</t>
  </si>
  <si>
    <t>tRNA methylation</t>
  </si>
  <si>
    <t>FBgn0072813</t>
  </si>
  <si>
    <t>CG14111</t>
  </si>
  <si>
    <t>Y_4</t>
  </si>
  <si>
    <t>FBgn0070269</t>
  </si>
  <si>
    <t>CG10274</t>
  </si>
  <si>
    <t>DNA-binding transcription factor activity</t>
  </si>
  <si>
    <t>Y_107</t>
  </si>
  <si>
    <t>Y_74</t>
  </si>
  <si>
    <t>FBgn0070189</t>
  </si>
  <si>
    <t>CG10171</t>
  </si>
  <si>
    <t>Y_96</t>
  </si>
  <si>
    <t>FBgn0079379</t>
  </si>
  <si>
    <t>aub</t>
  </si>
  <si>
    <t>piRNA binding, chromatin silencing</t>
  </si>
  <si>
    <t>Muller_B</t>
  </si>
  <si>
    <t>FBgn0246885</t>
  </si>
  <si>
    <t>-</t>
  </si>
  <si>
    <t>Y_64</t>
  </si>
  <si>
    <t>FBgn0272687</t>
  </si>
  <si>
    <t>FBgn0249017</t>
  </si>
  <si>
    <t>FBgn0249387</t>
  </si>
  <si>
    <t>FBgn0271731</t>
  </si>
  <si>
    <t>FBgn0248340</t>
  </si>
  <si>
    <t>FBgn0249218</t>
  </si>
  <si>
    <t>Y_138</t>
  </si>
  <si>
    <t>FBgn0247167</t>
  </si>
  <si>
    <t>Y_23</t>
  </si>
  <si>
    <t>Y_3</t>
  </si>
  <si>
    <t>FBgn0246929</t>
  </si>
  <si>
    <t>FBgn0250510</t>
  </si>
  <si>
    <t>Y_5</t>
  </si>
  <si>
    <t>FBgn0245408</t>
  </si>
  <si>
    <t>Y_9</t>
  </si>
  <si>
    <t>FBgn0271769</t>
  </si>
  <si>
    <t>Y_103</t>
  </si>
  <si>
    <t>Y_7</t>
  </si>
  <si>
    <r>
      <t xml:space="preserve">Table S17. </t>
    </r>
    <r>
      <rPr>
        <i/>
        <sz val="11"/>
        <color rgb="FF000000"/>
        <rFont val="Calibri"/>
      </rPr>
      <t>D. affinis</t>
    </r>
    <r>
      <rPr>
        <sz val="11"/>
        <color rgb="FF000000"/>
        <rFont val="Calibri"/>
      </rPr>
      <t xml:space="preserve"> transposable element base pair contribution by Illumina data. Numbers represent whole-genome estimates and any differences will be due to the Y. </t>
    </r>
  </si>
  <si>
    <t xml:space="preserve">Data underlies Figure 6A. </t>
  </si>
  <si>
    <t>Transposable Element</t>
  </si>
  <si>
    <r>
      <rPr>
        <b/>
        <sz val="10"/>
        <color rgb="FF000000"/>
        <rFont val="Arial"/>
      </rPr>
      <t>Table S18.</t>
    </r>
    <r>
      <rPr>
        <sz val="10"/>
        <color rgb="FF000000"/>
        <rFont val="Arial"/>
      </rPr>
      <t xml:space="preserve"> Homozygosity on the autosomes/X chromosome for Y-replacement lines. Sites where a genotype was called for all 3 males were called "filtered."</t>
    </r>
  </si>
  <si>
    <t>Chromosome</t>
  </si>
  <si>
    <t>Homozygous Sites</t>
  </si>
  <si>
    <t>No. filtered sites</t>
  </si>
  <si>
    <t>No. total sites</t>
  </si>
  <si>
    <t>Homozygosity (of Filtered sites)</t>
  </si>
  <si>
    <t>Homozygosity (of Total sites)</t>
  </si>
  <si>
    <t>Sites missing a genotype in at least 1 sample</t>
  </si>
  <si>
    <t>Muller B</t>
  </si>
  <si>
    <t>Muller C</t>
  </si>
  <si>
    <t>Muller E</t>
  </si>
  <si>
    <t>Muller F</t>
  </si>
  <si>
    <t>Muller A-AD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</si>
</sst>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_);_(* \(#,##0\);_(* &quot;-&quot;??_);_(@_)"/>
    <numFmt numFmtId="166" formatCode="_(* #,##0.0_);_(* \(#,##0.0\);_(* &quot;-&quot;??_);_(@_)"/>
    <numFmt numFmtId="167" formatCode="0.000"/>
  </numFmts>
  <fonts count="16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i/>
      <sz val="1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000000"/>
      <name val="Arial"/>
      <charset val="1"/>
    </font>
    <font>
      <i/>
      <sz val="10"/>
      <color theme="1"/>
      <name val="Arial"/>
    </font>
    <font>
      <b/>
      <sz val="10"/>
      <color theme="1"/>
      <name val="Arial"/>
    </font>
    <font>
      <sz val="8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vertAlign val="subscript"/>
      <sz val="11"/>
      <color rgb="FF000000"/>
      <name val="Calibri"/>
    </font>
    <font>
      <i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0" fontId="0" fillId="0" borderId="0" xfId="0"/>
    <xf numFmtId="0" fontId="0" fillId="0" borderId="0" xfId="0" applyFont="1" applyBorder="1" applyAlignment="1"/>
    <xf numFmtId="0" fontId="2" fillId="0" borderId="2" xfId="0" applyFont="1" applyBorder="1" applyAlignment="1"/>
    <xf numFmtId="0" fontId="0" fillId="0" borderId="2" xfId="0" applyFont="1" applyBorder="1" applyAlignment="1"/>
    <xf numFmtId="164" fontId="0" fillId="0" borderId="0" xfId="0" applyNumberFormat="1" applyFont="1" applyAlignment="1"/>
    <xf numFmtId="165" fontId="0" fillId="0" borderId="0" xfId="0" applyNumberFormat="1" applyFont="1" applyAlignment="1"/>
    <xf numFmtId="0" fontId="2" fillId="0" borderId="0" xfId="0" applyFont="1"/>
    <xf numFmtId="0" fontId="2" fillId="0" borderId="0" xfId="0" applyFont="1" applyFill="1" applyAlignment="1"/>
    <xf numFmtId="164" fontId="2" fillId="0" borderId="3" xfId="0" applyNumberFormat="1" applyFont="1" applyFill="1" applyBorder="1" applyAlignment="1"/>
    <xf numFmtId="164" fontId="2" fillId="0" borderId="0" xfId="0" applyNumberFormat="1" applyFont="1" applyFill="1" applyAlignment="1"/>
    <xf numFmtId="164" fontId="2" fillId="0" borderId="4" xfId="0" applyNumberFormat="1" applyFont="1" applyFill="1" applyBorder="1" applyAlignment="1"/>
    <xf numFmtId="0" fontId="0" fillId="0" borderId="0" xfId="0" applyFont="1" applyFill="1" applyAlignment="1"/>
    <xf numFmtId="0" fontId="0" fillId="0" borderId="5" xfId="0" applyFont="1" applyBorder="1" applyAlignment="1"/>
    <xf numFmtId="0" fontId="2" fillId="0" borderId="6" xfId="0" applyFont="1" applyFill="1" applyBorder="1" applyAlignment="1"/>
    <xf numFmtId="0" fontId="0" fillId="0" borderId="7" xfId="0" applyFont="1" applyBorder="1" applyAlignment="1"/>
    <xf numFmtId="0" fontId="2" fillId="0" borderId="8" xfId="0" applyFont="1" applyFill="1" applyBorder="1" applyAlignment="1"/>
    <xf numFmtId="0" fontId="0" fillId="0" borderId="9" xfId="0" applyFont="1" applyBorder="1" applyAlignment="1"/>
    <xf numFmtId="0" fontId="2" fillId="0" borderId="10" xfId="0" applyFont="1" applyFill="1" applyBorder="1" applyAlignment="1"/>
    <xf numFmtId="166" fontId="0" fillId="0" borderId="0" xfId="0" applyNumberFormat="1" applyFont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3" xfId="0" applyFont="1" applyBorder="1" applyAlignment="1"/>
    <xf numFmtId="0" fontId="0" fillId="0" borderId="2" xfId="0" applyFill="1" applyBorder="1"/>
    <xf numFmtId="11" fontId="0" fillId="0" borderId="0" xfId="0" applyNumberFormat="1" applyFont="1" applyAlignment="1"/>
    <xf numFmtId="2" fontId="0" fillId="0" borderId="0" xfId="0" applyNumberFormat="1" applyFont="1" applyAlignment="1"/>
    <xf numFmtId="0" fontId="1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Border="1" applyAlignment="1">
      <alignment wrapText="1" readingOrder="1"/>
    </xf>
    <xf numFmtId="10" fontId="0" fillId="0" borderId="0" xfId="0" applyNumberFormat="1" applyFont="1" applyBorder="1" applyAlignment="1"/>
    <xf numFmtId="0" fontId="1" fillId="0" borderId="0" xfId="0" applyFont="1" applyFill="1" applyAlignment="1"/>
    <xf numFmtId="0" fontId="1" fillId="0" borderId="0" xfId="0" applyFont="1" applyFill="1"/>
    <xf numFmtId="0" fontId="1" fillId="0" borderId="0" xfId="0" applyFont="1" applyFill="1" applyBorder="1"/>
    <xf numFmtId="0" fontId="1" fillId="0" borderId="2" xfId="0" applyFont="1" applyFill="1" applyBorder="1"/>
    <xf numFmtId="0" fontId="0" fillId="0" borderId="0" xfId="0" applyFill="1"/>
    <xf numFmtId="0" fontId="7" fillId="0" borderId="0" xfId="0" applyFont="1" applyFill="1" applyAlignment="1">
      <alignment wrapText="1"/>
    </xf>
    <xf numFmtId="0" fontId="0" fillId="0" borderId="0" xfId="0" applyFont="1" applyFill="1" applyBorder="1" applyAlignment="1"/>
    <xf numFmtId="10" fontId="0" fillId="0" borderId="0" xfId="0" applyNumberFormat="1" applyFont="1" applyFill="1" applyAlignment="1"/>
    <xf numFmtId="10" fontId="0" fillId="0" borderId="0" xfId="0" applyNumberFormat="1" applyFont="1" applyAlignment="1"/>
    <xf numFmtId="0" fontId="0" fillId="0" borderId="6" xfId="0" applyFont="1" applyFill="1" applyBorder="1" applyAlignment="1"/>
    <xf numFmtId="0" fontId="0" fillId="0" borderId="6" xfId="0" applyFill="1" applyBorder="1"/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6" xfId="0" applyFont="1" applyBorder="1" applyAlignment="1"/>
    <xf numFmtId="0" fontId="0" fillId="0" borderId="6" xfId="0" applyBorder="1"/>
    <xf numFmtId="166" fontId="0" fillId="0" borderId="6" xfId="0" applyNumberFormat="1" applyFont="1" applyBorder="1" applyAlignment="1"/>
    <xf numFmtId="165" fontId="0" fillId="0" borderId="6" xfId="0" applyNumberFormat="1" applyFont="1" applyBorder="1" applyAlignment="1"/>
    <xf numFmtId="0" fontId="0" fillId="0" borderId="6" xfId="0" applyFont="1" applyBorder="1" applyAlignment="1"/>
    <xf numFmtId="0" fontId="1" fillId="0" borderId="6" xfId="0" applyFont="1" applyBorder="1" applyAlignment="1">
      <alignment wrapText="1"/>
    </xf>
    <xf numFmtId="2" fontId="0" fillId="0" borderId="6" xfId="0" applyNumberFormat="1" applyFont="1" applyBorder="1" applyAlignment="1"/>
    <xf numFmtId="164" fontId="2" fillId="0" borderId="15" xfId="0" applyNumberFormat="1" applyFont="1" applyFill="1" applyBorder="1" applyAlignment="1"/>
    <xf numFmtId="164" fontId="2" fillId="0" borderId="6" xfId="0" applyNumberFormat="1" applyFont="1" applyFill="1" applyBorder="1" applyAlignment="1"/>
    <xf numFmtId="164" fontId="2" fillId="0" borderId="16" xfId="0" applyNumberFormat="1" applyFont="1" applyFill="1" applyBorder="1" applyAlignment="1"/>
    <xf numFmtId="11" fontId="0" fillId="0" borderId="6" xfId="0" applyNumberFormat="1" applyFont="1" applyBorder="1" applyAlignment="1"/>
    <xf numFmtId="0" fontId="0" fillId="0" borderId="15" xfId="0" applyFont="1" applyBorder="1" applyAlignment="1"/>
    <xf numFmtId="0" fontId="7" fillId="0" borderId="6" xfId="0" applyFont="1" applyBorder="1" applyAlignment="1">
      <alignment wrapText="1" readingOrder="1"/>
    </xf>
    <xf numFmtId="10" fontId="0" fillId="0" borderId="6" xfId="0" applyNumberFormat="1" applyFont="1" applyBorder="1" applyAlignment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167" fontId="0" fillId="0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5" fontId="7" fillId="0" borderId="0" xfId="0" applyNumberFormat="1" applyFont="1" applyBorder="1" applyAlignment="1">
      <alignment horizontal="center" wrapText="1" readingOrder="1"/>
    </xf>
    <xf numFmtId="165" fontId="7" fillId="0" borderId="6" xfId="0" applyNumberFormat="1" applyFont="1" applyBorder="1" applyAlignment="1">
      <alignment horizontal="center" wrapText="1" readingOrder="1"/>
    </xf>
    <xf numFmtId="165" fontId="0" fillId="0" borderId="6" xfId="0" applyNumberFormat="1" applyFont="1" applyFill="1" applyBorder="1" applyAlignment="1">
      <alignment horizontal="center" wrapText="1" readingOrder="1"/>
    </xf>
    <xf numFmtId="0" fontId="13" fillId="0" borderId="0" xfId="0" applyFont="1" applyAlignment="1"/>
    <xf numFmtId="0" fontId="1" fillId="2" borderId="1" xfId="0" applyFont="1" applyFill="1" applyBorder="1"/>
    <xf numFmtId="0" fontId="13" fillId="0" borderId="12" xfId="0" applyFont="1" applyBorder="1" applyAlignment="1"/>
  </cellXfs>
  <cellStyles count="27">
    <cellStyle name="Followed Hyperlink" xfId="26" builtinId="9" hidden="1"/>
    <cellStyle name="Followed Hyperlink" xfId="24" builtinId="9" hidden="1"/>
    <cellStyle name="Followed Hyperlink" xfId="14" builtinId="9" hidden="1"/>
    <cellStyle name="Followed Hyperlink" xfId="12" builtinId="9" hidden="1"/>
    <cellStyle name="Followed Hyperlink" xfId="20" builtinId="9" hidden="1"/>
    <cellStyle name="Followed Hyperlink" xfId="2" builtinId="9" hidden="1"/>
    <cellStyle name="Followed Hyperlink" xfId="8" builtinId="9" hidden="1"/>
    <cellStyle name="Followed Hyperlink" xfId="22" builtinId="9" hidden="1"/>
    <cellStyle name="Followed Hyperlink" xfId="18" builtinId="9" hidden="1"/>
    <cellStyle name="Followed Hyperlink" xfId="6" builtinId="9" hidden="1"/>
    <cellStyle name="Followed Hyperlink" xfId="4" builtinId="9" hidden="1"/>
    <cellStyle name="Followed Hyperlink" xfId="10" builtinId="9" hidden="1"/>
    <cellStyle name="Followed Hyperlink" xfId="16" builtinId="9" hidden="1"/>
    <cellStyle name="Hyperlink" xfId="25" builtinId="8" hidden="1"/>
    <cellStyle name="Hyperlink" xfId="23" builtinId="8" hidden="1"/>
    <cellStyle name="Hyperlink" xfId="3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1" builtinId="8" hidden="1"/>
    <cellStyle name="Hyperlink" xfId="5" builtinId="8" hidden="1"/>
    <cellStyle name="Hyperlink" xfId="21" builtinId="8" hidden="1"/>
    <cellStyle name="Hyperlink" xfId="9" builtinId="8" hidden="1"/>
    <cellStyle name="Hyperlink" xfId="11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33"/>
  <sheetViews>
    <sheetView workbookViewId="0">
      <selection activeCell="J29" sqref="J29"/>
    </sheetView>
  </sheetViews>
  <sheetFormatPr defaultColWidth="14.42578125" defaultRowHeight="15.75" customHeight="1"/>
  <cols>
    <col min="1" max="1" width="17.42578125" style="15" customWidth="1"/>
    <col min="2" max="2" width="17.7109375" style="48" customWidth="1"/>
    <col min="3" max="3" width="27.7109375" style="48" customWidth="1"/>
    <col min="4" max="4" width="15.42578125" style="55" customWidth="1"/>
    <col min="5" max="5" width="19.42578125" style="48" customWidth="1"/>
    <col min="6" max="16384" width="14.42578125" style="15"/>
  </cols>
  <sheetData>
    <row r="1" spans="1:26" ht="15.75" customHeight="1">
      <c r="A1" s="37" t="s">
        <v>0</v>
      </c>
    </row>
    <row r="2" spans="1:26" ht="15.75" customHeight="1">
      <c r="A2" s="38"/>
      <c r="B2" s="49"/>
    </row>
    <row r="3" spans="1:26" s="43" customFormat="1" ht="15.75" customHeight="1">
      <c r="A3" s="40" t="s">
        <v>1</v>
      </c>
      <c r="B3" s="50" t="s">
        <v>2</v>
      </c>
      <c r="C3" s="50" t="s">
        <v>3</v>
      </c>
      <c r="D3" s="56" t="s">
        <v>4</v>
      </c>
      <c r="E3" s="50" t="s">
        <v>5</v>
      </c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5.75" customHeight="1">
      <c r="A4" s="15" t="s">
        <v>6</v>
      </c>
      <c r="B4" s="51" t="s">
        <v>7</v>
      </c>
      <c r="C4" s="49" t="s">
        <v>8</v>
      </c>
      <c r="D4" s="55">
        <v>2002</v>
      </c>
      <c r="E4" s="48" t="s">
        <v>9</v>
      </c>
    </row>
    <row r="5" spans="1:26" ht="15.75" customHeight="1">
      <c r="A5" s="15" t="s">
        <v>10</v>
      </c>
      <c r="B5" s="51" t="s">
        <v>11</v>
      </c>
      <c r="C5" s="49" t="s">
        <v>12</v>
      </c>
      <c r="D5" s="55">
        <v>1998</v>
      </c>
      <c r="E5" s="48" t="s">
        <v>13</v>
      </c>
    </row>
    <row r="6" spans="1:26" ht="15.75" customHeight="1">
      <c r="A6" s="15" t="s">
        <v>14</v>
      </c>
      <c r="B6" s="51" t="s">
        <v>15</v>
      </c>
      <c r="C6" s="51" t="s">
        <v>16</v>
      </c>
      <c r="D6" s="55">
        <v>1996</v>
      </c>
      <c r="E6" s="48" t="s">
        <v>13</v>
      </c>
    </row>
    <row r="7" spans="1:26" ht="15.75" customHeight="1">
      <c r="A7" s="41" t="s">
        <v>17</v>
      </c>
      <c r="B7" s="51" t="s">
        <v>18</v>
      </c>
      <c r="C7" s="49" t="s">
        <v>19</v>
      </c>
      <c r="D7" s="55">
        <v>1998</v>
      </c>
      <c r="E7" s="48" t="s">
        <v>13</v>
      </c>
    </row>
    <row r="8" spans="1:26" ht="15.75" customHeight="1">
      <c r="A8" s="41" t="s">
        <v>20</v>
      </c>
      <c r="B8" s="51" t="s">
        <v>21</v>
      </c>
      <c r="C8" s="49" t="s">
        <v>19</v>
      </c>
      <c r="D8" s="55">
        <v>1998</v>
      </c>
      <c r="E8" s="48" t="s">
        <v>13</v>
      </c>
    </row>
    <row r="9" spans="1:26" ht="15.75" customHeight="1">
      <c r="A9" s="41" t="s">
        <v>22</v>
      </c>
      <c r="B9" s="51" t="s">
        <v>23</v>
      </c>
      <c r="C9" s="49" t="s">
        <v>19</v>
      </c>
      <c r="D9" s="55">
        <v>1998</v>
      </c>
      <c r="E9" s="48" t="s">
        <v>13</v>
      </c>
    </row>
    <row r="10" spans="1:26" ht="15.75" customHeight="1">
      <c r="A10" s="41" t="s">
        <v>24</v>
      </c>
      <c r="B10" s="51" t="s">
        <v>25</v>
      </c>
      <c r="C10" s="49" t="s">
        <v>26</v>
      </c>
      <c r="D10" s="55">
        <v>2003</v>
      </c>
      <c r="E10" s="48" t="s">
        <v>9</v>
      </c>
    </row>
    <row r="11" spans="1:26" ht="15.75" customHeight="1">
      <c r="A11" s="41" t="s">
        <v>27</v>
      </c>
      <c r="B11" s="51" t="s">
        <v>28</v>
      </c>
      <c r="C11" s="49" t="s">
        <v>16</v>
      </c>
      <c r="D11" s="55">
        <v>2001</v>
      </c>
      <c r="E11" s="48" t="s">
        <v>9</v>
      </c>
    </row>
    <row r="12" spans="1:26" ht="15.75" customHeight="1">
      <c r="A12" s="41" t="s">
        <v>29</v>
      </c>
      <c r="B12" s="51" t="s">
        <v>30</v>
      </c>
      <c r="C12" s="49" t="s">
        <v>31</v>
      </c>
      <c r="D12" s="55">
        <v>2006</v>
      </c>
      <c r="E12" s="48" t="s">
        <v>9</v>
      </c>
    </row>
    <row r="13" spans="1:26" ht="15.75" customHeight="1">
      <c r="A13" s="41" t="s">
        <v>32</v>
      </c>
      <c r="B13" s="51" t="s">
        <v>33</v>
      </c>
      <c r="C13" s="49" t="s">
        <v>34</v>
      </c>
      <c r="D13" s="55">
        <v>2002</v>
      </c>
      <c r="E13" s="48" t="s">
        <v>9</v>
      </c>
    </row>
    <row r="14" spans="1:26" ht="15.75" customHeight="1">
      <c r="A14" s="41" t="s">
        <v>35</v>
      </c>
      <c r="B14" s="51" t="s">
        <v>36</v>
      </c>
      <c r="C14" s="49" t="s">
        <v>37</v>
      </c>
      <c r="D14" s="55" t="s">
        <v>38</v>
      </c>
      <c r="E14" s="48" t="s">
        <v>9</v>
      </c>
    </row>
    <row r="15" spans="1:26" ht="15.75" customHeight="1">
      <c r="A15" s="41" t="s">
        <v>39</v>
      </c>
      <c r="B15" s="51" t="s">
        <v>40</v>
      </c>
      <c r="C15" s="49" t="s">
        <v>12</v>
      </c>
      <c r="D15" s="55">
        <v>1998</v>
      </c>
      <c r="E15" s="48" t="s">
        <v>13</v>
      </c>
    </row>
    <row r="16" spans="1:26" ht="15.75" customHeight="1">
      <c r="A16" s="41" t="s">
        <v>41</v>
      </c>
      <c r="B16" s="51" t="s">
        <v>42</v>
      </c>
      <c r="C16" s="49" t="s">
        <v>12</v>
      </c>
      <c r="D16" s="55">
        <v>1998</v>
      </c>
      <c r="E16" s="48" t="s">
        <v>13</v>
      </c>
    </row>
    <row r="17" spans="1:5" ht="15.75" customHeight="1">
      <c r="A17" s="41" t="s">
        <v>43</v>
      </c>
      <c r="B17" s="51" t="s">
        <v>44</v>
      </c>
      <c r="C17" s="49" t="s">
        <v>12</v>
      </c>
      <c r="D17" s="55">
        <v>1998</v>
      </c>
      <c r="E17" s="48" t="s">
        <v>13</v>
      </c>
    </row>
    <row r="18" spans="1:5" ht="15.75" customHeight="1">
      <c r="A18" s="38" t="s">
        <v>45</v>
      </c>
      <c r="B18" s="51" t="s">
        <v>46</v>
      </c>
      <c r="C18" s="49" t="s">
        <v>47</v>
      </c>
      <c r="D18" s="55">
        <v>1998</v>
      </c>
      <c r="E18" s="48" t="s">
        <v>13</v>
      </c>
    </row>
    <row r="19" spans="1:5" ht="15.75" customHeight="1">
      <c r="A19" s="42" t="s">
        <v>48</v>
      </c>
      <c r="B19" s="51" t="s">
        <v>49</v>
      </c>
      <c r="C19" s="49" t="s">
        <v>47</v>
      </c>
      <c r="D19" s="55">
        <v>1998</v>
      </c>
      <c r="E19" s="48" t="s">
        <v>13</v>
      </c>
    </row>
    <row r="20" spans="1:5" ht="15.75" customHeight="1">
      <c r="A20" s="38" t="s">
        <v>50</v>
      </c>
      <c r="B20" s="51" t="s">
        <v>51</v>
      </c>
      <c r="C20" s="49" t="s">
        <v>47</v>
      </c>
      <c r="D20" s="55">
        <v>1998</v>
      </c>
      <c r="E20" s="48" t="s">
        <v>13</v>
      </c>
    </row>
    <row r="21" spans="1:5" ht="15.75" customHeight="1">
      <c r="A21" s="41" t="s">
        <v>52</v>
      </c>
      <c r="B21" s="51" t="s">
        <v>53</v>
      </c>
      <c r="C21" s="49" t="s">
        <v>47</v>
      </c>
      <c r="D21" s="55">
        <v>1998</v>
      </c>
      <c r="E21" s="48" t="s">
        <v>13</v>
      </c>
    </row>
    <row r="22" spans="1:5" ht="15.75" customHeight="1">
      <c r="A22" s="41" t="s">
        <v>54</v>
      </c>
      <c r="B22" s="51" t="s">
        <v>55</v>
      </c>
      <c r="C22" s="51" t="s">
        <v>56</v>
      </c>
      <c r="D22" s="55">
        <v>2017</v>
      </c>
      <c r="E22" s="48" t="s">
        <v>57</v>
      </c>
    </row>
    <row r="23" spans="1:5" ht="15.75" customHeight="1">
      <c r="A23" s="38" t="s">
        <v>58</v>
      </c>
      <c r="B23" s="51" t="s">
        <v>59</v>
      </c>
      <c r="C23" s="51" t="s">
        <v>56</v>
      </c>
      <c r="D23" s="55">
        <v>2017</v>
      </c>
      <c r="E23" s="48" t="s">
        <v>57</v>
      </c>
    </row>
    <row r="24" spans="1:5" ht="15.75" customHeight="1">
      <c r="A24" s="38" t="s">
        <v>60</v>
      </c>
      <c r="B24" s="51" t="s">
        <v>61</v>
      </c>
      <c r="C24" s="49" t="s">
        <v>62</v>
      </c>
      <c r="D24" s="55">
        <v>1998</v>
      </c>
      <c r="E24" s="48" t="s">
        <v>13</v>
      </c>
    </row>
    <row r="25" spans="1:5" ht="15.75" customHeight="1">
      <c r="A25" s="41" t="s">
        <v>63</v>
      </c>
      <c r="B25" s="51" t="s">
        <v>64</v>
      </c>
      <c r="C25" s="49" t="s">
        <v>62</v>
      </c>
      <c r="D25" s="55">
        <v>1998</v>
      </c>
      <c r="E25" s="48" t="s">
        <v>13</v>
      </c>
    </row>
    <row r="26" spans="1:5" ht="15.75" customHeight="1">
      <c r="A26" s="38" t="s">
        <v>65</v>
      </c>
      <c r="B26" s="51" t="s">
        <v>66</v>
      </c>
      <c r="C26" s="49" t="s">
        <v>62</v>
      </c>
      <c r="D26" s="55">
        <v>1998</v>
      </c>
      <c r="E26" s="48" t="s">
        <v>13</v>
      </c>
    </row>
    <row r="27" spans="1:5" ht="15.75" customHeight="1">
      <c r="A27" s="38" t="s">
        <v>67</v>
      </c>
      <c r="B27" s="51" t="s">
        <v>68</v>
      </c>
      <c r="C27" s="49" t="s">
        <v>62</v>
      </c>
      <c r="D27" s="55">
        <v>1998</v>
      </c>
      <c r="E27" s="48" t="s">
        <v>13</v>
      </c>
    </row>
    <row r="28" spans="1:5" ht="15.75" customHeight="1">
      <c r="A28" s="38" t="s">
        <v>69</v>
      </c>
      <c r="B28" s="51" t="s">
        <v>70</v>
      </c>
      <c r="C28" s="51" t="s">
        <v>71</v>
      </c>
      <c r="D28" s="55" t="s">
        <v>72</v>
      </c>
      <c r="E28" s="48" t="s">
        <v>73</v>
      </c>
    </row>
    <row r="29" spans="1:5" ht="15.75" customHeight="1">
      <c r="A29" s="15" t="s">
        <v>74</v>
      </c>
      <c r="B29" s="51" t="s">
        <v>75</v>
      </c>
      <c r="C29" s="49" t="s">
        <v>76</v>
      </c>
      <c r="D29" s="55">
        <v>2013</v>
      </c>
      <c r="E29" s="48" t="s">
        <v>73</v>
      </c>
    </row>
    <row r="30" spans="1:5" ht="15.75" customHeight="1">
      <c r="A30" s="15" t="s">
        <v>77</v>
      </c>
      <c r="B30" s="51" t="s">
        <v>78</v>
      </c>
      <c r="C30" s="49" t="s">
        <v>76</v>
      </c>
      <c r="D30" s="55">
        <v>2013</v>
      </c>
      <c r="E30" s="48" t="s">
        <v>73</v>
      </c>
    </row>
    <row r="31" spans="1:5" ht="15.75" customHeight="1">
      <c r="A31" s="46" t="s">
        <v>79</v>
      </c>
      <c r="B31" s="52" t="s">
        <v>80</v>
      </c>
      <c r="C31" s="53" t="s">
        <v>76</v>
      </c>
      <c r="D31" s="57">
        <v>2013</v>
      </c>
      <c r="E31" s="54" t="s">
        <v>73</v>
      </c>
    </row>
    <row r="33" spans="1:1" ht="15.75" customHeight="1">
      <c r="A33" s="37" t="s">
        <v>81</v>
      </c>
    </row>
  </sheetData>
  <sortState xmlns:xlrd2="http://schemas.microsoft.com/office/spreadsheetml/2017/richdata2" ref="A4:E31">
    <sortCondition ref="D4:D31"/>
  </sortState>
  <phoneticPr fontId="10" type="noConversion"/>
  <pageMargins left="0" right="0" top="0" bottom="0" header="0" footer="0"/>
  <pageSetup scale="97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2"/>
  <sheetViews>
    <sheetView workbookViewId="0"/>
  </sheetViews>
  <sheetFormatPr defaultColWidth="11.42578125" defaultRowHeight="15" customHeight="1"/>
  <cols>
    <col min="1" max="1" width="17.28515625" customWidth="1"/>
    <col min="2" max="2" width="11.42578125" style="73"/>
    <col min="3" max="3" width="10.28515625" style="73" customWidth="1"/>
    <col min="4" max="4" width="11.42578125" style="73"/>
    <col min="5" max="5" width="15.85546875" style="73" customWidth="1"/>
    <col min="6" max="6" width="12.42578125" style="73" customWidth="1"/>
    <col min="7" max="7" width="11.42578125" style="73"/>
  </cols>
  <sheetData>
    <row r="1" spans="1:7" ht="15" customHeight="1">
      <c r="A1" s="115" t="s">
        <v>628</v>
      </c>
    </row>
    <row r="3" spans="1:7" ht="15" customHeight="1">
      <c r="A3" s="7" t="s">
        <v>191</v>
      </c>
      <c r="B3" s="74" t="s">
        <v>192</v>
      </c>
      <c r="C3" s="74" t="s">
        <v>193</v>
      </c>
      <c r="D3" s="74" t="s">
        <v>194</v>
      </c>
      <c r="E3" s="74" t="s">
        <v>195</v>
      </c>
      <c r="F3" s="74" t="s">
        <v>196</v>
      </c>
      <c r="G3" s="74" t="s">
        <v>197</v>
      </c>
    </row>
    <row r="4" spans="1:7" ht="15" customHeight="1">
      <c r="A4" t="s">
        <v>629</v>
      </c>
      <c r="B4" s="73">
        <v>2592044</v>
      </c>
      <c r="C4" s="110">
        <v>10</v>
      </c>
      <c r="D4" s="110">
        <v>1.39</v>
      </c>
      <c r="E4" s="110">
        <v>-2.7</v>
      </c>
      <c r="F4" s="73">
        <v>1</v>
      </c>
      <c r="G4" s="73">
        <v>2198229</v>
      </c>
    </row>
    <row r="5" spans="1:7" ht="15" customHeight="1">
      <c r="A5" t="s">
        <v>630</v>
      </c>
      <c r="B5" s="73">
        <v>1648969</v>
      </c>
      <c r="C5" s="110">
        <v>9.11</v>
      </c>
      <c r="D5" s="110">
        <v>1.73</v>
      </c>
      <c r="E5" s="110">
        <v>-2.21</v>
      </c>
      <c r="F5" s="73">
        <v>1</v>
      </c>
      <c r="G5" s="73">
        <v>1424075</v>
      </c>
    </row>
    <row r="6" spans="1:7" ht="15" customHeight="1">
      <c r="A6" t="s">
        <v>631</v>
      </c>
      <c r="B6" s="73">
        <v>1563104</v>
      </c>
      <c r="C6" s="110">
        <v>11.09</v>
      </c>
      <c r="D6" s="110">
        <v>3.01</v>
      </c>
      <c r="E6" s="110">
        <v>-1.6</v>
      </c>
      <c r="F6" s="73">
        <v>1</v>
      </c>
      <c r="G6" s="73">
        <v>1406534</v>
      </c>
    </row>
    <row r="7" spans="1:7" ht="15" customHeight="1">
      <c r="A7" t="s">
        <v>632</v>
      </c>
      <c r="B7" s="73">
        <v>3351422</v>
      </c>
      <c r="C7" s="110">
        <v>9.69</v>
      </c>
      <c r="D7" s="110">
        <v>2.38</v>
      </c>
      <c r="E7" s="110">
        <v>-1.8</v>
      </c>
      <c r="F7" s="73">
        <v>1</v>
      </c>
      <c r="G7" s="73">
        <v>3038014</v>
      </c>
    </row>
    <row r="8" spans="1:7" ht="15" customHeight="1">
      <c r="A8" t="s">
        <v>633</v>
      </c>
      <c r="B8" s="73">
        <v>1420331</v>
      </c>
      <c r="C8" s="110">
        <v>9.9700000000000006</v>
      </c>
      <c r="D8" s="110">
        <v>1.05</v>
      </c>
      <c r="E8" s="110">
        <v>-3.15</v>
      </c>
      <c r="F8" s="73">
        <v>1</v>
      </c>
      <c r="G8" s="73">
        <v>1147704</v>
      </c>
    </row>
    <row r="9" spans="1:7" ht="15" customHeight="1">
      <c r="A9" t="s">
        <v>634</v>
      </c>
      <c r="B9" s="73">
        <v>1200401</v>
      </c>
      <c r="C9" s="110">
        <v>9.73</v>
      </c>
      <c r="D9" s="110">
        <v>2.75</v>
      </c>
      <c r="E9" s="110">
        <v>-1.65</v>
      </c>
      <c r="F9" s="73">
        <v>1</v>
      </c>
      <c r="G9" s="73">
        <v>1109893</v>
      </c>
    </row>
    <row r="10" spans="1:7" ht="15" customHeight="1">
      <c r="A10" t="s">
        <v>635</v>
      </c>
      <c r="B10" s="73">
        <v>1982054</v>
      </c>
      <c r="C10" s="110">
        <v>9.51</v>
      </c>
      <c r="D10" s="110">
        <v>2.4300000000000002</v>
      </c>
      <c r="E10" s="110">
        <v>-1.78</v>
      </c>
      <c r="F10" s="73">
        <v>1</v>
      </c>
      <c r="G10" s="73">
        <v>1633069</v>
      </c>
    </row>
    <row r="11" spans="1:7" ht="15" customHeight="1">
      <c r="A11" t="s">
        <v>636</v>
      </c>
      <c r="B11" s="73">
        <v>548194</v>
      </c>
      <c r="C11" s="110">
        <v>9.33</v>
      </c>
      <c r="D11" s="110">
        <v>1.68</v>
      </c>
      <c r="E11" s="110">
        <v>-2.3199999999999998</v>
      </c>
      <c r="F11" s="73">
        <v>1</v>
      </c>
      <c r="G11" s="73">
        <v>501258</v>
      </c>
    </row>
    <row r="12" spans="1:7" ht="15" customHeight="1">
      <c r="A12" t="s">
        <v>637</v>
      </c>
      <c r="B12" s="73">
        <v>503240</v>
      </c>
      <c r="C12" s="110">
        <v>9.91</v>
      </c>
      <c r="D12" s="110">
        <v>1.48</v>
      </c>
      <c r="E12" s="110">
        <v>-2.61</v>
      </c>
      <c r="F12" s="73">
        <v>1</v>
      </c>
      <c r="G12" s="73">
        <v>367606</v>
      </c>
    </row>
    <row r="13" spans="1:7" ht="15" customHeight="1">
      <c r="A13" t="s">
        <v>638</v>
      </c>
      <c r="B13" s="73">
        <v>816342</v>
      </c>
      <c r="C13" s="110">
        <v>11.42</v>
      </c>
      <c r="D13" s="110">
        <v>4.1900000000000004</v>
      </c>
      <c r="E13" s="110">
        <v>-1.27</v>
      </c>
      <c r="F13" s="73">
        <v>1</v>
      </c>
      <c r="G13" s="73">
        <v>755046</v>
      </c>
    </row>
    <row r="14" spans="1:7" ht="15" customHeight="1">
      <c r="A14" t="s">
        <v>639</v>
      </c>
      <c r="B14" s="73">
        <v>451959</v>
      </c>
      <c r="C14" s="110">
        <v>24.48</v>
      </c>
      <c r="D14" s="110">
        <v>8.84</v>
      </c>
      <c r="E14" s="110">
        <v>-1.47</v>
      </c>
      <c r="F14" s="73">
        <v>2</v>
      </c>
      <c r="G14" s="73">
        <v>450861</v>
      </c>
    </row>
    <row r="15" spans="1:7" ht="15" customHeight="1">
      <c r="A15" t="s">
        <v>640</v>
      </c>
      <c r="B15" s="73">
        <v>911661</v>
      </c>
      <c r="C15" s="110">
        <v>10.1</v>
      </c>
      <c r="D15" s="110">
        <v>1.9</v>
      </c>
      <c r="E15" s="110">
        <v>-2.2200000000000002</v>
      </c>
      <c r="F15" s="73">
        <v>1</v>
      </c>
      <c r="G15" s="73">
        <v>779739</v>
      </c>
    </row>
    <row r="16" spans="1:7" ht="15" customHeight="1">
      <c r="A16" t="s">
        <v>641</v>
      </c>
      <c r="B16" s="73">
        <v>900917</v>
      </c>
      <c r="C16" s="110">
        <v>8.82</v>
      </c>
      <c r="D16" s="110">
        <v>1.05</v>
      </c>
      <c r="E16" s="110">
        <v>-3.05</v>
      </c>
      <c r="F16" s="73">
        <v>1</v>
      </c>
      <c r="G16" s="73">
        <v>669729</v>
      </c>
    </row>
    <row r="17" spans="1:7" ht="15" customHeight="1">
      <c r="A17" t="s">
        <v>642</v>
      </c>
      <c r="B17" s="73">
        <v>404781</v>
      </c>
      <c r="C17" s="110">
        <v>10.29</v>
      </c>
      <c r="D17" s="110">
        <v>1.02</v>
      </c>
      <c r="E17" s="110">
        <v>-3.28</v>
      </c>
      <c r="F17" s="73">
        <v>1</v>
      </c>
      <c r="G17" s="73">
        <v>250945</v>
      </c>
    </row>
    <row r="18" spans="1:7" ht="15" customHeight="1">
      <c r="A18" t="s">
        <v>643</v>
      </c>
      <c r="B18" s="73">
        <v>542665</v>
      </c>
      <c r="C18" s="110">
        <v>8.92</v>
      </c>
      <c r="D18" s="110">
        <v>0.47</v>
      </c>
      <c r="E18" s="110">
        <v>-4.1900000000000004</v>
      </c>
      <c r="F18" s="73">
        <v>1</v>
      </c>
      <c r="G18" s="73">
        <v>510062</v>
      </c>
    </row>
    <row r="19" spans="1:7" ht="15" customHeight="1">
      <c r="A19" t="s">
        <v>198</v>
      </c>
      <c r="B19" s="73">
        <v>609973</v>
      </c>
      <c r="C19" s="110">
        <v>9.7100000000000009</v>
      </c>
      <c r="D19" s="110">
        <v>1.28</v>
      </c>
      <c r="E19" s="110">
        <v>-2.74</v>
      </c>
      <c r="F19" s="73">
        <v>1</v>
      </c>
      <c r="G19" s="73">
        <v>521705</v>
      </c>
    </row>
    <row r="20" spans="1:7" ht="15" customHeight="1">
      <c r="A20" t="s">
        <v>644</v>
      </c>
      <c r="B20" s="73">
        <v>379135</v>
      </c>
      <c r="C20" s="110">
        <v>9.5399999999999991</v>
      </c>
      <c r="D20" s="110">
        <v>3.61</v>
      </c>
      <c r="E20" s="110">
        <v>-1.21</v>
      </c>
      <c r="F20" s="73">
        <v>1</v>
      </c>
      <c r="G20" s="73">
        <v>366424</v>
      </c>
    </row>
    <row r="21" spans="1:7" ht="15" customHeight="1">
      <c r="A21" t="s">
        <v>645</v>
      </c>
      <c r="B21" s="73">
        <v>1331247</v>
      </c>
      <c r="C21" s="110">
        <v>9.65</v>
      </c>
      <c r="D21" s="110">
        <v>1.87</v>
      </c>
      <c r="E21" s="110">
        <v>-2.1800000000000002</v>
      </c>
      <c r="F21" s="73">
        <v>1</v>
      </c>
      <c r="G21" s="73">
        <v>1224298</v>
      </c>
    </row>
    <row r="22" spans="1:7" ht="15" customHeight="1">
      <c r="A22" t="s">
        <v>646</v>
      </c>
      <c r="B22" s="73">
        <v>482370</v>
      </c>
      <c r="C22" s="110">
        <v>10.66</v>
      </c>
      <c r="D22" s="110">
        <v>0.83</v>
      </c>
      <c r="E22" s="110">
        <v>-3.7</v>
      </c>
      <c r="F22" s="73">
        <v>1</v>
      </c>
      <c r="G22" s="73">
        <v>370053</v>
      </c>
    </row>
    <row r="23" spans="1:7" ht="15" customHeight="1">
      <c r="A23" t="s">
        <v>647</v>
      </c>
      <c r="B23" s="73">
        <v>377702</v>
      </c>
      <c r="C23" s="110">
        <v>9.44</v>
      </c>
      <c r="D23" s="110">
        <v>1.19</v>
      </c>
      <c r="E23" s="110">
        <v>-3.19</v>
      </c>
      <c r="F23" s="73">
        <v>1</v>
      </c>
      <c r="G23" s="73">
        <v>311755</v>
      </c>
    </row>
    <row r="24" spans="1:7" ht="15" customHeight="1">
      <c r="A24" t="s">
        <v>648</v>
      </c>
      <c r="B24" s="73">
        <v>335848</v>
      </c>
      <c r="C24" s="110">
        <v>10.96</v>
      </c>
      <c r="D24" s="110">
        <v>0.85</v>
      </c>
      <c r="E24" s="110">
        <v>-3.51</v>
      </c>
      <c r="F24" s="73">
        <v>1</v>
      </c>
      <c r="G24" s="73">
        <v>280657</v>
      </c>
    </row>
    <row r="25" spans="1:7" ht="15" customHeight="1">
      <c r="A25" t="s">
        <v>649</v>
      </c>
      <c r="B25" s="73">
        <v>354427</v>
      </c>
      <c r="C25" s="110">
        <v>10.55</v>
      </c>
      <c r="D25" s="110">
        <v>1.6</v>
      </c>
      <c r="E25" s="110">
        <v>-2.56</v>
      </c>
      <c r="F25" s="73">
        <v>1</v>
      </c>
      <c r="G25" s="73">
        <v>237371</v>
      </c>
    </row>
    <row r="26" spans="1:7" ht="15" customHeight="1">
      <c r="A26" t="s">
        <v>650</v>
      </c>
      <c r="B26" s="73">
        <v>327961</v>
      </c>
      <c r="C26" s="110">
        <v>8.32</v>
      </c>
      <c r="D26" s="110">
        <v>0.91</v>
      </c>
      <c r="E26" s="110">
        <v>-3.28</v>
      </c>
      <c r="F26" s="73">
        <v>1</v>
      </c>
      <c r="G26" s="73">
        <v>226131</v>
      </c>
    </row>
    <row r="27" spans="1:7" ht="15" customHeight="1">
      <c r="A27" t="s">
        <v>651</v>
      </c>
      <c r="B27" s="73">
        <v>336668</v>
      </c>
      <c r="C27" s="110">
        <v>8.1199999999999992</v>
      </c>
      <c r="D27" s="110">
        <v>1.21</v>
      </c>
      <c r="E27" s="110">
        <v>-2.56</v>
      </c>
      <c r="F27" s="73">
        <v>1</v>
      </c>
      <c r="G27" s="73">
        <v>306312</v>
      </c>
    </row>
    <row r="28" spans="1:7" ht="15" customHeight="1">
      <c r="A28" t="s">
        <v>652</v>
      </c>
      <c r="B28" s="73">
        <v>1303374</v>
      </c>
      <c r="C28" s="110">
        <v>9.52</v>
      </c>
      <c r="D28" s="110">
        <v>0.94</v>
      </c>
      <c r="E28" s="110">
        <v>-2.83</v>
      </c>
      <c r="F28" s="73">
        <v>1</v>
      </c>
      <c r="G28" s="73">
        <v>1021404</v>
      </c>
    </row>
    <row r="29" spans="1:7" ht="15" customHeight="1">
      <c r="A29" t="s">
        <v>653</v>
      </c>
      <c r="B29" s="73">
        <v>299838</v>
      </c>
      <c r="C29" s="110">
        <v>8.64</v>
      </c>
      <c r="D29" s="110">
        <v>1.34</v>
      </c>
      <c r="E29" s="110">
        <v>-2.4300000000000002</v>
      </c>
      <c r="F29" s="73">
        <v>1</v>
      </c>
      <c r="G29" s="73">
        <v>291941</v>
      </c>
    </row>
    <row r="30" spans="1:7" ht="15" customHeight="1">
      <c r="A30" t="s">
        <v>654</v>
      </c>
      <c r="B30" s="73">
        <v>268752</v>
      </c>
      <c r="C30" s="110">
        <v>10.48</v>
      </c>
      <c r="D30" s="110">
        <v>0.85</v>
      </c>
      <c r="E30" s="110">
        <v>-3.19</v>
      </c>
      <c r="F30" s="73">
        <v>1</v>
      </c>
      <c r="G30" s="73">
        <v>239394</v>
      </c>
    </row>
    <row r="31" spans="1:7" ht="15" customHeight="1">
      <c r="A31" t="s">
        <v>655</v>
      </c>
      <c r="B31" s="73">
        <v>261656</v>
      </c>
      <c r="C31" s="110">
        <v>5.93</v>
      </c>
      <c r="D31" s="110">
        <v>0.56999999999999995</v>
      </c>
      <c r="E31" s="110">
        <v>-2.88</v>
      </c>
      <c r="F31" s="73">
        <v>1</v>
      </c>
      <c r="G31" s="73">
        <v>246216</v>
      </c>
    </row>
    <row r="32" spans="1:7" ht="15" customHeight="1">
      <c r="A32" t="s">
        <v>656</v>
      </c>
      <c r="B32" s="73">
        <v>278028</v>
      </c>
      <c r="C32" s="110">
        <v>8.33</v>
      </c>
      <c r="D32" s="110">
        <v>0.79</v>
      </c>
      <c r="E32" s="110">
        <v>-3.19</v>
      </c>
      <c r="F32" s="73">
        <v>1</v>
      </c>
      <c r="G32" s="73">
        <v>265678</v>
      </c>
    </row>
    <row r="33" spans="1:7" ht="15" customHeight="1">
      <c r="A33" t="s">
        <v>657</v>
      </c>
      <c r="B33" s="73">
        <v>273022</v>
      </c>
      <c r="C33" s="110">
        <v>9.19</v>
      </c>
      <c r="D33" s="110">
        <v>1.18</v>
      </c>
      <c r="E33" s="110">
        <v>-2.74</v>
      </c>
      <c r="F33" s="73">
        <v>1</v>
      </c>
      <c r="G33" s="73">
        <v>246549</v>
      </c>
    </row>
    <row r="34" spans="1:7" ht="15" customHeight="1">
      <c r="A34" t="s">
        <v>658</v>
      </c>
      <c r="B34" s="73">
        <v>812288</v>
      </c>
      <c r="C34" s="110">
        <v>10.61</v>
      </c>
      <c r="D34" s="110">
        <v>0.48</v>
      </c>
      <c r="E34" s="110">
        <v>-4.16</v>
      </c>
      <c r="F34" s="73">
        <v>1</v>
      </c>
      <c r="G34" s="73">
        <v>803477</v>
      </c>
    </row>
    <row r="35" spans="1:7" ht="15" customHeight="1">
      <c r="A35" t="s">
        <v>659</v>
      </c>
      <c r="B35" s="73">
        <v>514009</v>
      </c>
      <c r="C35" s="110">
        <v>8.59</v>
      </c>
      <c r="D35" s="110">
        <v>2.2200000000000002</v>
      </c>
      <c r="E35" s="110">
        <v>-1.67</v>
      </c>
      <c r="F35" s="73">
        <v>1</v>
      </c>
      <c r="G35" s="73">
        <v>500049</v>
      </c>
    </row>
    <row r="36" spans="1:7" ht="15" customHeight="1">
      <c r="A36" t="s">
        <v>660</v>
      </c>
      <c r="B36" s="73">
        <v>263537</v>
      </c>
      <c r="C36" s="110">
        <v>8.09</v>
      </c>
      <c r="D36" s="110">
        <v>0.49</v>
      </c>
      <c r="E36" s="110">
        <v>-3.74</v>
      </c>
      <c r="F36" s="73">
        <v>1</v>
      </c>
      <c r="G36" s="73">
        <v>235925</v>
      </c>
    </row>
    <row r="37" spans="1:7" ht="15" customHeight="1">
      <c r="A37" t="s">
        <v>199</v>
      </c>
      <c r="B37" s="73">
        <v>227200</v>
      </c>
      <c r="C37" s="110">
        <v>8.73</v>
      </c>
      <c r="D37" s="110">
        <v>0.94</v>
      </c>
      <c r="E37" s="110">
        <v>-2.73</v>
      </c>
      <c r="F37" s="73">
        <v>1</v>
      </c>
      <c r="G37" s="73">
        <v>213914</v>
      </c>
    </row>
    <row r="38" spans="1:7" ht="15" customHeight="1">
      <c r="A38" t="s">
        <v>661</v>
      </c>
      <c r="B38" s="73">
        <v>335447</v>
      </c>
      <c r="C38" s="110">
        <v>7.93</v>
      </c>
      <c r="D38" s="110">
        <v>1.46</v>
      </c>
      <c r="E38" s="110">
        <v>-2.2200000000000002</v>
      </c>
      <c r="F38" s="73">
        <v>1</v>
      </c>
      <c r="G38" s="73">
        <v>300869</v>
      </c>
    </row>
    <row r="39" spans="1:7" ht="15" customHeight="1">
      <c r="A39" t="s">
        <v>662</v>
      </c>
      <c r="B39" s="73">
        <v>215873</v>
      </c>
      <c r="C39" s="110">
        <v>9.8800000000000008</v>
      </c>
      <c r="D39" s="110">
        <v>0.93</v>
      </c>
      <c r="E39" s="110">
        <v>-3.11</v>
      </c>
      <c r="F39" s="73">
        <v>1</v>
      </c>
      <c r="G39" s="73">
        <v>214043</v>
      </c>
    </row>
    <row r="40" spans="1:7" ht="15" customHeight="1">
      <c r="A40" t="s">
        <v>663</v>
      </c>
      <c r="B40" s="73">
        <v>203890</v>
      </c>
      <c r="C40" s="110">
        <v>8.14</v>
      </c>
      <c r="D40" s="110">
        <v>0.48</v>
      </c>
      <c r="E40" s="110">
        <v>-4.1399999999999997</v>
      </c>
      <c r="F40" s="73">
        <v>1</v>
      </c>
      <c r="G40" s="73">
        <v>148492</v>
      </c>
    </row>
    <row r="41" spans="1:7" ht="15" customHeight="1">
      <c r="A41" t="s">
        <v>664</v>
      </c>
      <c r="B41" s="73">
        <v>579595</v>
      </c>
      <c r="C41" s="110">
        <v>9.81</v>
      </c>
      <c r="D41" s="110">
        <v>0.99</v>
      </c>
      <c r="E41" s="110">
        <v>-3.18</v>
      </c>
      <c r="F41" s="73">
        <v>1</v>
      </c>
      <c r="G41" s="73">
        <v>520549</v>
      </c>
    </row>
    <row r="42" spans="1:7" ht="15" customHeight="1">
      <c r="A42" t="s">
        <v>665</v>
      </c>
      <c r="B42" s="73">
        <v>194175</v>
      </c>
      <c r="C42" s="110">
        <v>7.83</v>
      </c>
      <c r="D42" s="110">
        <v>0.26</v>
      </c>
      <c r="E42" s="110">
        <v>-4.6900000000000004</v>
      </c>
      <c r="F42" s="73">
        <v>1</v>
      </c>
      <c r="G42" s="73">
        <v>184624</v>
      </c>
    </row>
    <row r="43" spans="1:7" ht="15" customHeight="1">
      <c r="A43" t="s">
        <v>666</v>
      </c>
      <c r="B43" s="73">
        <v>215000</v>
      </c>
      <c r="C43" s="110">
        <v>7.75</v>
      </c>
      <c r="D43" s="110">
        <v>0.56999999999999995</v>
      </c>
      <c r="E43" s="110">
        <v>-3.56</v>
      </c>
      <c r="F43" s="73">
        <v>1</v>
      </c>
      <c r="G43" s="73">
        <v>211307</v>
      </c>
    </row>
    <row r="44" spans="1:7" ht="15" customHeight="1">
      <c r="A44" t="s">
        <v>667</v>
      </c>
      <c r="B44" s="73">
        <v>183953</v>
      </c>
      <c r="C44" s="110">
        <v>11.11</v>
      </c>
      <c r="D44" s="110">
        <v>2.38</v>
      </c>
      <c r="E44" s="110">
        <v>-1.98</v>
      </c>
      <c r="F44" s="73">
        <v>1</v>
      </c>
      <c r="G44" s="73">
        <v>149213</v>
      </c>
    </row>
    <row r="45" spans="1:7" ht="15" customHeight="1">
      <c r="A45" t="s">
        <v>668</v>
      </c>
      <c r="B45" s="73">
        <v>267487</v>
      </c>
      <c r="C45" s="110">
        <v>7.85</v>
      </c>
      <c r="D45" s="110">
        <v>0.83</v>
      </c>
      <c r="E45" s="110">
        <v>-3.42</v>
      </c>
      <c r="F45" s="73">
        <v>1</v>
      </c>
      <c r="G45" s="73">
        <v>204297</v>
      </c>
    </row>
    <row r="46" spans="1:7" ht="15" customHeight="1">
      <c r="A46" t="s">
        <v>201</v>
      </c>
      <c r="B46" s="73">
        <v>218895</v>
      </c>
      <c r="C46" s="110">
        <v>8.49</v>
      </c>
      <c r="D46" s="110">
        <v>4.08</v>
      </c>
      <c r="E46" s="110">
        <v>-1.07</v>
      </c>
      <c r="F46" s="73">
        <v>1</v>
      </c>
      <c r="G46" s="73">
        <v>209212</v>
      </c>
    </row>
    <row r="47" spans="1:7" ht="15" customHeight="1">
      <c r="A47" t="s">
        <v>461</v>
      </c>
      <c r="B47" s="73">
        <v>326142</v>
      </c>
      <c r="C47" s="110">
        <v>8.26</v>
      </c>
      <c r="D47" s="110">
        <v>0.52</v>
      </c>
      <c r="E47" s="110">
        <v>-3.57</v>
      </c>
      <c r="F47" s="73">
        <v>1</v>
      </c>
      <c r="G47" s="73">
        <v>287940</v>
      </c>
    </row>
    <row r="48" spans="1:7" ht="15" customHeight="1">
      <c r="A48" t="s">
        <v>669</v>
      </c>
      <c r="B48" s="73">
        <v>231781</v>
      </c>
      <c r="C48" s="110">
        <v>7.92</v>
      </c>
      <c r="D48" s="110">
        <v>1.55</v>
      </c>
      <c r="E48" s="110">
        <v>-2.16</v>
      </c>
      <c r="F48" s="73">
        <v>1</v>
      </c>
      <c r="G48" s="73">
        <v>195562</v>
      </c>
    </row>
    <row r="49" spans="1:7" ht="15" customHeight="1">
      <c r="A49" t="s">
        <v>670</v>
      </c>
      <c r="B49" s="73">
        <v>157092</v>
      </c>
      <c r="C49" s="110">
        <v>10.18</v>
      </c>
      <c r="D49" s="110">
        <v>1.17</v>
      </c>
      <c r="E49" s="110">
        <v>-2.96</v>
      </c>
      <c r="F49" s="73">
        <v>1</v>
      </c>
      <c r="G49" s="73">
        <v>132351</v>
      </c>
    </row>
    <row r="50" spans="1:7" ht="15" customHeight="1">
      <c r="A50" t="s">
        <v>671</v>
      </c>
      <c r="B50" s="73">
        <v>189547</v>
      </c>
      <c r="C50" s="110">
        <v>7.55</v>
      </c>
      <c r="D50" s="110">
        <v>0.81</v>
      </c>
      <c r="E50" s="110">
        <v>-3.46</v>
      </c>
      <c r="F50" s="73">
        <v>1</v>
      </c>
      <c r="G50" s="73">
        <v>137799</v>
      </c>
    </row>
    <row r="51" spans="1:7" ht="15" customHeight="1">
      <c r="A51" t="s">
        <v>672</v>
      </c>
      <c r="B51" s="73">
        <v>189776</v>
      </c>
      <c r="C51" s="110">
        <v>9.57</v>
      </c>
      <c r="D51" s="110">
        <v>1.17</v>
      </c>
      <c r="E51" s="110">
        <v>-2.93</v>
      </c>
      <c r="F51" s="73">
        <v>1</v>
      </c>
      <c r="G51" s="73">
        <v>188430</v>
      </c>
    </row>
    <row r="52" spans="1:7" ht="15" customHeight="1">
      <c r="A52" t="s">
        <v>673</v>
      </c>
      <c r="B52" s="73">
        <v>180489</v>
      </c>
      <c r="C52" s="110">
        <v>6.56</v>
      </c>
      <c r="D52" s="110">
        <v>1.04</v>
      </c>
      <c r="E52" s="110">
        <v>-2.29</v>
      </c>
      <c r="F52" s="73">
        <v>1</v>
      </c>
      <c r="G52" s="73">
        <v>174418</v>
      </c>
    </row>
    <row r="53" spans="1:7" ht="15" customHeight="1">
      <c r="A53" t="s">
        <v>674</v>
      </c>
      <c r="B53" s="73">
        <v>152958</v>
      </c>
      <c r="C53" s="110">
        <v>33.35</v>
      </c>
      <c r="D53" s="110">
        <v>11.79</v>
      </c>
      <c r="E53" s="110">
        <v>-1.44</v>
      </c>
      <c r="F53" s="73">
        <v>3</v>
      </c>
      <c r="G53" s="73">
        <v>129522</v>
      </c>
    </row>
    <row r="54" spans="1:7" ht="15" customHeight="1">
      <c r="A54" t="s">
        <v>675</v>
      </c>
      <c r="B54" s="73">
        <v>142078</v>
      </c>
      <c r="C54" s="110">
        <v>9.43</v>
      </c>
      <c r="D54" s="110">
        <v>1.64</v>
      </c>
      <c r="E54" s="110">
        <v>-3.03</v>
      </c>
      <c r="F54" s="73">
        <v>1</v>
      </c>
      <c r="G54" s="73">
        <v>140846</v>
      </c>
    </row>
    <row r="55" spans="1:7" ht="15" customHeight="1">
      <c r="A55" t="s">
        <v>676</v>
      </c>
      <c r="B55" s="73">
        <v>161059</v>
      </c>
      <c r="C55" s="110">
        <v>8.0299999999999994</v>
      </c>
      <c r="D55" s="110">
        <v>0.72</v>
      </c>
      <c r="E55" s="110">
        <v>-3.35</v>
      </c>
      <c r="F55" s="73">
        <v>1</v>
      </c>
      <c r="G55" s="73">
        <v>136101</v>
      </c>
    </row>
    <row r="56" spans="1:7" ht="15" customHeight="1">
      <c r="A56" t="s">
        <v>677</v>
      </c>
      <c r="B56" s="73">
        <v>1515852</v>
      </c>
      <c r="C56" s="110">
        <v>11.21</v>
      </c>
      <c r="D56" s="110">
        <v>1.21</v>
      </c>
      <c r="E56" s="110">
        <v>-3.01</v>
      </c>
      <c r="F56" s="73">
        <v>1</v>
      </c>
      <c r="G56" s="73">
        <v>1350364</v>
      </c>
    </row>
    <row r="57" spans="1:7" ht="15" customHeight="1">
      <c r="A57" t="s">
        <v>678</v>
      </c>
      <c r="B57" s="73">
        <v>188034</v>
      </c>
      <c r="C57" s="110">
        <v>15.57</v>
      </c>
      <c r="D57" s="110">
        <v>0.81</v>
      </c>
      <c r="E57" s="110">
        <v>-3.8</v>
      </c>
      <c r="F57" s="73">
        <v>2</v>
      </c>
      <c r="G57" s="73">
        <v>145775</v>
      </c>
    </row>
    <row r="58" spans="1:7" ht="15" customHeight="1">
      <c r="A58" t="s">
        <v>679</v>
      </c>
      <c r="B58" s="73">
        <v>114741</v>
      </c>
      <c r="C58" s="110">
        <v>11.23</v>
      </c>
      <c r="D58" s="110">
        <v>1.94</v>
      </c>
      <c r="E58" s="110">
        <v>-1.78</v>
      </c>
      <c r="F58" s="73">
        <v>1</v>
      </c>
      <c r="G58" s="73">
        <v>109822</v>
      </c>
    </row>
    <row r="59" spans="1:7" ht="15" customHeight="1">
      <c r="A59" t="s">
        <v>680</v>
      </c>
      <c r="B59" s="73">
        <v>141954</v>
      </c>
      <c r="C59" s="110">
        <v>7.1</v>
      </c>
      <c r="D59" s="110">
        <v>1.6</v>
      </c>
      <c r="E59" s="110">
        <v>-2.0499999999999998</v>
      </c>
      <c r="F59" s="73">
        <v>1</v>
      </c>
      <c r="G59" s="73">
        <v>137613</v>
      </c>
    </row>
    <row r="60" spans="1:7" ht="15" customHeight="1">
      <c r="A60" t="s">
        <v>681</v>
      </c>
      <c r="B60" s="73">
        <v>152107</v>
      </c>
      <c r="C60" s="110">
        <v>8.83</v>
      </c>
      <c r="D60" s="110">
        <v>0.25</v>
      </c>
      <c r="E60" s="110">
        <v>-4.87</v>
      </c>
      <c r="F60" s="73">
        <v>1</v>
      </c>
      <c r="G60" s="73">
        <v>120344</v>
      </c>
    </row>
    <row r="61" spans="1:7" ht="15" customHeight="1">
      <c r="A61" t="s">
        <v>682</v>
      </c>
      <c r="B61" s="73">
        <v>164230</v>
      </c>
      <c r="C61" s="110">
        <v>10.5</v>
      </c>
      <c r="D61" s="110">
        <v>0.34</v>
      </c>
      <c r="E61" s="110">
        <v>-4.8499999999999996</v>
      </c>
      <c r="F61" s="73">
        <v>1</v>
      </c>
      <c r="G61" s="73">
        <v>163631</v>
      </c>
    </row>
    <row r="62" spans="1:7" ht="15" customHeight="1">
      <c r="A62" t="s">
        <v>683</v>
      </c>
      <c r="B62" s="73">
        <v>127051</v>
      </c>
      <c r="C62" s="110">
        <v>14.74</v>
      </c>
      <c r="D62" s="110">
        <v>0.26</v>
      </c>
      <c r="E62" s="110">
        <v>-5.23</v>
      </c>
      <c r="F62" s="73">
        <v>1</v>
      </c>
      <c r="G62" s="73">
        <v>117570</v>
      </c>
    </row>
    <row r="63" spans="1:7" ht="15" customHeight="1">
      <c r="A63" t="s">
        <v>684</v>
      </c>
      <c r="B63" s="73">
        <v>161440</v>
      </c>
      <c r="C63" s="110">
        <v>8.83</v>
      </c>
      <c r="D63" s="110">
        <v>0.42</v>
      </c>
      <c r="E63" s="110">
        <v>-3.58</v>
      </c>
      <c r="F63" s="73">
        <v>1</v>
      </c>
      <c r="G63" s="73">
        <v>124541</v>
      </c>
    </row>
    <row r="64" spans="1:7" ht="15" customHeight="1">
      <c r="A64" t="s">
        <v>685</v>
      </c>
      <c r="B64" s="73">
        <v>82502</v>
      </c>
      <c r="C64" s="110">
        <v>7.01</v>
      </c>
      <c r="D64" s="110">
        <v>0.55000000000000004</v>
      </c>
      <c r="E64" s="110">
        <v>-2.9</v>
      </c>
      <c r="F64" s="73">
        <v>1</v>
      </c>
      <c r="G64" s="73">
        <v>78057</v>
      </c>
    </row>
    <row r="65" spans="1:7" ht="15" customHeight="1">
      <c r="A65" t="s">
        <v>686</v>
      </c>
      <c r="B65" s="73">
        <v>67866</v>
      </c>
      <c r="C65" s="110">
        <v>9.6300000000000008</v>
      </c>
      <c r="D65" s="110">
        <v>0.34</v>
      </c>
      <c r="E65" s="110">
        <v>-4.74</v>
      </c>
      <c r="F65" s="73">
        <v>1</v>
      </c>
      <c r="G65" s="73">
        <v>66710</v>
      </c>
    </row>
    <row r="66" spans="1:7" ht="15" customHeight="1">
      <c r="A66" t="s">
        <v>687</v>
      </c>
      <c r="B66" s="73">
        <v>139541</v>
      </c>
      <c r="C66" s="110">
        <v>10.53</v>
      </c>
      <c r="D66" s="110">
        <v>0.69</v>
      </c>
      <c r="E66" s="110">
        <v>-3.8</v>
      </c>
      <c r="F66" s="73">
        <v>1</v>
      </c>
      <c r="G66" s="73">
        <v>138058</v>
      </c>
    </row>
    <row r="67" spans="1:7" ht="15" customHeight="1">
      <c r="A67" t="s">
        <v>688</v>
      </c>
      <c r="B67" s="73">
        <v>407740</v>
      </c>
      <c r="C67" s="110">
        <v>10.77</v>
      </c>
      <c r="D67" s="110">
        <v>0.33</v>
      </c>
      <c r="E67" s="110">
        <v>-5.13</v>
      </c>
      <c r="F67" s="73">
        <v>1</v>
      </c>
      <c r="G67" s="73">
        <v>387993</v>
      </c>
    </row>
    <row r="68" spans="1:7" ht="15" customHeight="1">
      <c r="A68" t="s">
        <v>689</v>
      </c>
      <c r="B68" s="73">
        <v>94099</v>
      </c>
      <c r="C68" s="110">
        <v>12.67</v>
      </c>
      <c r="D68" s="110">
        <v>0.03</v>
      </c>
      <c r="E68" s="110">
        <v>-8.19</v>
      </c>
      <c r="F68" s="73">
        <v>1</v>
      </c>
      <c r="G68" s="73">
        <v>93888</v>
      </c>
    </row>
    <row r="69" spans="1:7" ht="15" customHeight="1">
      <c r="A69" t="s">
        <v>690</v>
      </c>
      <c r="B69" s="73">
        <v>115717</v>
      </c>
      <c r="C69" s="110">
        <v>8.1999999999999993</v>
      </c>
      <c r="D69" s="110">
        <v>0</v>
      </c>
      <c r="E69" s="111" t="s">
        <v>229</v>
      </c>
      <c r="F69" s="73">
        <v>1</v>
      </c>
      <c r="G69" s="73">
        <v>115033</v>
      </c>
    </row>
    <row r="70" spans="1:7" ht="15" customHeight="1">
      <c r="A70" t="s">
        <v>691</v>
      </c>
      <c r="B70" s="73">
        <v>186167</v>
      </c>
      <c r="C70" s="110">
        <v>10.210000000000001</v>
      </c>
      <c r="D70" s="110">
        <v>0.02</v>
      </c>
      <c r="E70" s="110">
        <v>-10.130000000000001</v>
      </c>
      <c r="F70" s="73">
        <v>1</v>
      </c>
      <c r="G70" s="73">
        <v>184326</v>
      </c>
    </row>
    <row r="71" spans="1:7" ht="15" customHeight="1">
      <c r="A71" t="s">
        <v>692</v>
      </c>
      <c r="B71" s="73">
        <v>157959</v>
      </c>
      <c r="C71" s="110">
        <v>9.11</v>
      </c>
      <c r="D71" s="110">
        <v>1.25</v>
      </c>
      <c r="E71" s="110">
        <v>-2.58</v>
      </c>
      <c r="F71" s="73">
        <v>1</v>
      </c>
      <c r="G71" s="73">
        <v>154983</v>
      </c>
    </row>
    <row r="72" spans="1:7" ht="15" customHeight="1">
      <c r="A72" t="s">
        <v>693</v>
      </c>
      <c r="B72" s="73">
        <v>146934</v>
      </c>
      <c r="C72" s="110">
        <v>7.67</v>
      </c>
      <c r="D72" s="110">
        <v>1.19</v>
      </c>
      <c r="E72" s="110">
        <v>-2.77</v>
      </c>
      <c r="F72" s="73">
        <v>1</v>
      </c>
      <c r="G72" s="73">
        <v>107271</v>
      </c>
    </row>
    <row r="73" spans="1:7" ht="15" customHeight="1">
      <c r="A73" t="s">
        <v>694</v>
      </c>
      <c r="B73" s="73">
        <v>58165</v>
      </c>
      <c r="C73" s="110">
        <v>6.28</v>
      </c>
      <c r="D73" s="110">
        <v>0.56999999999999995</v>
      </c>
      <c r="E73" s="110">
        <v>-2.95</v>
      </c>
      <c r="F73" s="73">
        <v>1</v>
      </c>
      <c r="G73" s="73">
        <v>41030</v>
      </c>
    </row>
    <row r="74" spans="1:7" ht="15" customHeight="1">
      <c r="A74" t="s">
        <v>695</v>
      </c>
      <c r="B74" s="73">
        <v>52410</v>
      </c>
      <c r="C74" s="110">
        <v>6.94</v>
      </c>
      <c r="D74" s="110">
        <v>0.81</v>
      </c>
      <c r="E74" s="110">
        <v>-2.69</v>
      </c>
      <c r="F74" s="73">
        <v>1</v>
      </c>
      <c r="G74" s="73">
        <v>35035</v>
      </c>
    </row>
    <row r="75" spans="1:7" ht="15" customHeight="1">
      <c r="A75" t="s">
        <v>696</v>
      </c>
      <c r="B75" s="73">
        <v>104564</v>
      </c>
      <c r="C75" s="110">
        <v>6.9</v>
      </c>
      <c r="D75" s="110">
        <v>1.95</v>
      </c>
      <c r="E75" s="110">
        <v>-1.29</v>
      </c>
      <c r="F75" s="73">
        <v>1</v>
      </c>
      <c r="G75" s="73">
        <v>100902</v>
      </c>
    </row>
    <row r="76" spans="1:7" ht="15" customHeight="1">
      <c r="A76" t="s">
        <v>697</v>
      </c>
      <c r="B76" s="73">
        <v>78017</v>
      </c>
      <c r="C76" s="110">
        <v>9.33</v>
      </c>
      <c r="D76" s="110">
        <v>0.91</v>
      </c>
      <c r="E76" s="110">
        <v>-2.84</v>
      </c>
      <c r="F76" s="73">
        <v>1</v>
      </c>
      <c r="G76" s="73">
        <v>61799</v>
      </c>
    </row>
    <row r="77" spans="1:7" ht="15" customHeight="1">
      <c r="A77" t="s">
        <v>698</v>
      </c>
      <c r="B77" s="73">
        <v>78184</v>
      </c>
      <c r="C77" s="110">
        <v>7.48</v>
      </c>
      <c r="D77" s="110">
        <v>0.49</v>
      </c>
      <c r="E77" s="110">
        <v>-3.11</v>
      </c>
      <c r="F77" s="73">
        <v>1</v>
      </c>
      <c r="G77" s="73">
        <v>76809</v>
      </c>
    </row>
    <row r="78" spans="1:7" ht="15" customHeight="1">
      <c r="A78" t="s">
        <v>699</v>
      </c>
      <c r="B78" s="73">
        <v>70523</v>
      </c>
      <c r="C78" s="110">
        <v>8.77</v>
      </c>
      <c r="D78" s="110">
        <v>0.18</v>
      </c>
      <c r="E78" s="110">
        <v>-5.35</v>
      </c>
      <c r="F78" s="73">
        <v>1</v>
      </c>
      <c r="G78" s="73">
        <v>68281</v>
      </c>
    </row>
    <row r="79" spans="1:7" ht="15" customHeight="1">
      <c r="A79" t="s">
        <v>700</v>
      </c>
      <c r="B79" s="73">
        <v>85704</v>
      </c>
      <c r="C79" s="110">
        <v>7.8</v>
      </c>
      <c r="D79" s="110">
        <v>0.42</v>
      </c>
      <c r="E79" s="110">
        <v>-4.2</v>
      </c>
      <c r="F79" s="73">
        <v>1</v>
      </c>
      <c r="G79" s="73">
        <v>84672</v>
      </c>
    </row>
    <row r="80" spans="1:7" ht="15" customHeight="1">
      <c r="A80" t="s">
        <v>701</v>
      </c>
      <c r="B80" s="73">
        <v>133204</v>
      </c>
      <c r="C80" s="110">
        <v>11.98</v>
      </c>
      <c r="D80" s="110">
        <v>0.76</v>
      </c>
      <c r="E80" s="110">
        <v>-3.83</v>
      </c>
      <c r="F80" s="73">
        <v>1</v>
      </c>
      <c r="G80" s="73">
        <v>119032</v>
      </c>
    </row>
    <row r="81" spans="1:7" ht="15" customHeight="1">
      <c r="A81" t="s">
        <v>702</v>
      </c>
      <c r="B81" s="73">
        <v>212548</v>
      </c>
      <c r="C81" s="110">
        <v>9.8800000000000008</v>
      </c>
      <c r="D81" s="110">
        <v>0.78</v>
      </c>
      <c r="E81" s="110">
        <v>-2.34</v>
      </c>
      <c r="F81" s="73">
        <v>1</v>
      </c>
      <c r="G81" s="73">
        <v>188204</v>
      </c>
    </row>
    <row r="82" spans="1:7" ht="15" customHeight="1">
      <c r="A82" t="s">
        <v>703</v>
      </c>
      <c r="B82" s="73">
        <v>215439</v>
      </c>
      <c r="C82" s="110">
        <v>10.42</v>
      </c>
      <c r="D82" s="110">
        <v>0.87</v>
      </c>
      <c r="E82" s="110">
        <v>-3.62</v>
      </c>
      <c r="F82" s="73">
        <v>1</v>
      </c>
      <c r="G82" s="73">
        <v>208714</v>
      </c>
    </row>
    <row r="83" spans="1:7" ht="15" customHeight="1">
      <c r="A83" t="s">
        <v>704</v>
      </c>
      <c r="B83" s="73">
        <v>87880</v>
      </c>
      <c r="C83" s="110">
        <v>9.5399999999999991</v>
      </c>
      <c r="D83" s="110">
        <v>1.23</v>
      </c>
      <c r="E83" s="110">
        <v>-2.67</v>
      </c>
      <c r="F83" s="73">
        <v>1</v>
      </c>
      <c r="G83" s="73">
        <v>85027</v>
      </c>
    </row>
    <row r="84" spans="1:7" ht="15" customHeight="1">
      <c r="A84" t="s">
        <v>705</v>
      </c>
      <c r="B84" s="73">
        <v>83270</v>
      </c>
      <c r="C84" s="110">
        <v>15.47</v>
      </c>
      <c r="D84" s="110">
        <v>6.55</v>
      </c>
      <c r="E84" s="110">
        <v>-1.3</v>
      </c>
      <c r="F84" s="73">
        <v>2</v>
      </c>
      <c r="G84" s="73">
        <v>13240</v>
      </c>
    </row>
    <row r="85" spans="1:7" ht="15" customHeight="1">
      <c r="A85" t="s">
        <v>706</v>
      </c>
      <c r="B85" s="73">
        <v>60794</v>
      </c>
      <c r="C85" s="110">
        <v>10.68</v>
      </c>
      <c r="D85" s="110">
        <v>0.75</v>
      </c>
      <c r="E85" s="110">
        <v>-3.71</v>
      </c>
      <c r="F85" s="73">
        <v>1</v>
      </c>
      <c r="G85" s="73">
        <v>37337</v>
      </c>
    </row>
    <row r="86" spans="1:7" ht="15" customHeight="1">
      <c r="A86" t="s">
        <v>707</v>
      </c>
      <c r="B86" s="73">
        <v>391689</v>
      </c>
      <c r="C86" s="110">
        <v>9.0399999999999991</v>
      </c>
      <c r="D86" s="110">
        <v>1.77</v>
      </c>
      <c r="E86" s="110">
        <v>-2.36</v>
      </c>
      <c r="F86" s="73">
        <v>1</v>
      </c>
      <c r="G86" s="73">
        <v>388528</v>
      </c>
    </row>
    <row r="87" spans="1:7" ht="15" customHeight="1">
      <c r="A87" t="s">
        <v>472</v>
      </c>
      <c r="B87" s="73">
        <v>62038</v>
      </c>
      <c r="C87" s="110">
        <v>13.38</v>
      </c>
      <c r="D87" s="110">
        <v>5.95</v>
      </c>
      <c r="E87" s="110">
        <v>-1.1499999999999999</v>
      </c>
      <c r="F87" s="73">
        <v>1</v>
      </c>
      <c r="G87" s="73">
        <v>10583</v>
      </c>
    </row>
    <row r="88" spans="1:7" ht="15" customHeight="1">
      <c r="A88" t="s">
        <v>708</v>
      </c>
      <c r="B88" s="73">
        <v>96514</v>
      </c>
      <c r="C88" s="110">
        <v>37.270000000000003</v>
      </c>
      <c r="D88" s="110">
        <v>0.03</v>
      </c>
      <c r="E88" s="110">
        <v>-11.12</v>
      </c>
      <c r="F88" s="73">
        <v>4</v>
      </c>
      <c r="G88" s="73">
        <v>96200</v>
      </c>
    </row>
    <row r="89" spans="1:7" ht="15" customHeight="1">
      <c r="A89" t="s">
        <v>709</v>
      </c>
      <c r="B89" s="73">
        <v>50974</v>
      </c>
      <c r="C89" s="110">
        <v>13.12</v>
      </c>
      <c r="D89" s="110">
        <v>0</v>
      </c>
      <c r="E89" s="111" t="s">
        <v>229</v>
      </c>
      <c r="F89" s="73">
        <v>1</v>
      </c>
      <c r="G89" s="73">
        <v>41915</v>
      </c>
    </row>
    <row r="90" spans="1:7" ht="15" customHeight="1">
      <c r="A90" t="s">
        <v>710</v>
      </c>
      <c r="B90" s="73">
        <v>51826</v>
      </c>
      <c r="C90" s="110">
        <v>58.03</v>
      </c>
      <c r="D90" s="110">
        <v>0.02</v>
      </c>
      <c r="E90" s="110">
        <v>-12.11</v>
      </c>
      <c r="F90" s="73">
        <v>6</v>
      </c>
      <c r="G90" s="73">
        <v>51514</v>
      </c>
    </row>
    <row r="91" spans="1:7" ht="15" customHeight="1">
      <c r="A91" t="s">
        <v>711</v>
      </c>
      <c r="B91" s="73">
        <v>177291</v>
      </c>
      <c r="C91" s="110">
        <v>14.99</v>
      </c>
      <c r="D91" s="110">
        <v>1.17</v>
      </c>
      <c r="E91" s="110">
        <v>-3.4</v>
      </c>
      <c r="F91" s="73">
        <v>1</v>
      </c>
      <c r="G91" s="73">
        <v>130775</v>
      </c>
    </row>
    <row r="92" spans="1:7" ht="15" customHeight="1">
      <c r="A92" t="s">
        <v>712</v>
      </c>
      <c r="B92" s="73">
        <v>88063</v>
      </c>
      <c r="C92" s="110">
        <v>13.09</v>
      </c>
      <c r="D92" s="110">
        <v>0.13</v>
      </c>
      <c r="E92" s="111" t="s">
        <v>229</v>
      </c>
      <c r="F92" s="73">
        <v>1</v>
      </c>
      <c r="G92" s="73">
        <v>87269</v>
      </c>
    </row>
    <row r="93" spans="1:7" ht="15" customHeight="1">
      <c r="A93" t="s">
        <v>713</v>
      </c>
      <c r="B93" s="73">
        <v>104427</v>
      </c>
      <c r="C93" s="110">
        <v>15.35</v>
      </c>
      <c r="D93" s="110">
        <v>0.04</v>
      </c>
      <c r="E93" s="110">
        <v>-8.98</v>
      </c>
      <c r="F93" s="73">
        <v>2</v>
      </c>
      <c r="G93" s="73">
        <v>84752</v>
      </c>
    </row>
    <row r="94" spans="1:7" ht="15" customHeight="1">
      <c r="A94" t="s">
        <v>714</v>
      </c>
      <c r="B94" s="73">
        <v>57221</v>
      </c>
      <c r="C94" s="110">
        <v>36.72</v>
      </c>
      <c r="D94" s="110">
        <v>0.02</v>
      </c>
      <c r="E94" s="110">
        <v>-9.74</v>
      </c>
      <c r="F94" s="73">
        <v>4</v>
      </c>
      <c r="G94" s="73">
        <v>57042</v>
      </c>
    </row>
    <row r="95" spans="1:7" ht="15" customHeight="1">
      <c r="A95" t="s">
        <v>715</v>
      </c>
      <c r="B95" s="73">
        <v>73597</v>
      </c>
      <c r="C95" s="110">
        <v>16.8</v>
      </c>
      <c r="D95" s="110">
        <v>0</v>
      </c>
      <c r="E95" s="111" t="s">
        <v>229</v>
      </c>
      <c r="F95" s="73">
        <v>2</v>
      </c>
      <c r="G95" s="73">
        <v>73001</v>
      </c>
    </row>
    <row r="96" spans="1:7" ht="15" customHeight="1">
      <c r="A96" t="s">
        <v>716</v>
      </c>
      <c r="B96" s="73">
        <v>76659</v>
      </c>
      <c r="C96" s="110">
        <v>18.52</v>
      </c>
      <c r="D96" s="110">
        <v>0</v>
      </c>
      <c r="E96" s="111" t="s">
        <v>229</v>
      </c>
      <c r="F96" s="73">
        <v>2</v>
      </c>
      <c r="G96" s="73">
        <v>76412</v>
      </c>
    </row>
    <row r="97" spans="1:7" ht="15" customHeight="1">
      <c r="A97" t="s">
        <v>717</v>
      </c>
      <c r="B97" s="73">
        <v>242141</v>
      </c>
      <c r="C97" s="110">
        <v>7.8</v>
      </c>
      <c r="D97" s="110">
        <v>0.76</v>
      </c>
      <c r="E97" s="110">
        <v>-3.24</v>
      </c>
      <c r="F97" s="73">
        <v>1</v>
      </c>
      <c r="G97" s="73">
        <v>240920</v>
      </c>
    </row>
    <row r="98" spans="1:7" ht="15" customHeight="1">
      <c r="A98" t="s">
        <v>718</v>
      </c>
      <c r="B98" s="73">
        <v>116698</v>
      </c>
      <c r="C98" s="110">
        <v>8.3800000000000008</v>
      </c>
      <c r="D98" s="110">
        <v>1.45</v>
      </c>
      <c r="E98" s="110">
        <v>-1.98</v>
      </c>
      <c r="F98" s="73">
        <v>1</v>
      </c>
      <c r="G98" s="73">
        <v>116416</v>
      </c>
    </row>
    <row r="99" spans="1:7" ht="15" customHeight="1">
      <c r="A99" t="s">
        <v>719</v>
      </c>
      <c r="B99" s="73">
        <v>220108</v>
      </c>
      <c r="C99" s="110">
        <v>8.36</v>
      </c>
      <c r="D99" s="110">
        <v>0.82</v>
      </c>
      <c r="E99" s="110">
        <v>-3.08</v>
      </c>
      <c r="F99" s="73">
        <v>1</v>
      </c>
      <c r="G99" s="73">
        <v>151606</v>
      </c>
    </row>
    <row r="100" spans="1:7" ht="15" customHeight="1">
      <c r="A100" t="s">
        <v>720</v>
      </c>
      <c r="B100" s="73">
        <v>423437</v>
      </c>
      <c r="C100" s="110">
        <v>7.69</v>
      </c>
      <c r="D100" s="110">
        <v>0.81</v>
      </c>
      <c r="E100" s="110">
        <v>-2.92</v>
      </c>
      <c r="F100" s="73">
        <v>1</v>
      </c>
      <c r="G100" s="73">
        <v>319242</v>
      </c>
    </row>
    <row r="101" spans="1:7" ht="15" customHeight="1">
      <c r="A101" t="s">
        <v>721</v>
      </c>
      <c r="B101" s="73">
        <v>59768</v>
      </c>
      <c r="C101" s="110">
        <v>19.02</v>
      </c>
      <c r="D101" s="110">
        <v>7.02</v>
      </c>
      <c r="E101" s="110">
        <v>-1.3</v>
      </c>
      <c r="F101" s="73">
        <v>2</v>
      </c>
      <c r="G101" s="73">
        <v>9430</v>
      </c>
    </row>
    <row r="102" spans="1:7" ht="15" customHeight="1">
      <c r="A102" t="s">
        <v>722</v>
      </c>
      <c r="B102" s="73">
        <v>71855</v>
      </c>
      <c r="C102" s="110">
        <v>6.89</v>
      </c>
      <c r="D102" s="110">
        <v>1.23</v>
      </c>
      <c r="E102" s="110">
        <v>-1.81</v>
      </c>
      <c r="F102" s="73">
        <v>1</v>
      </c>
      <c r="G102" s="73">
        <v>49358</v>
      </c>
    </row>
    <row r="103" spans="1:7" ht="15" customHeight="1">
      <c r="A103" t="s">
        <v>723</v>
      </c>
      <c r="B103" s="73">
        <v>40516</v>
      </c>
      <c r="C103" s="110">
        <v>8.77</v>
      </c>
      <c r="D103" s="110">
        <v>0.49</v>
      </c>
      <c r="E103" s="110">
        <v>-3.84</v>
      </c>
      <c r="F103" s="73">
        <v>1</v>
      </c>
      <c r="G103" s="73">
        <v>40380</v>
      </c>
    </row>
    <row r="104" spans="1:7" ht="15" customHeight="1">
      <c r="A104" t="s">
        <v>724</v>
      </c>
      <c r="B104" s="73">
        <v>168617</v>
      </c>
      <c r="C104" s="110">
        <v>10.52</v>
      </c>
      <c r="D104" s="110">
        <v>2.4</v>
      </c>
      <c r="E104" s="110">
        <v>-1.7</v>
      </c>
      <c r="F104" s="73">
        <v>1</v>
      </c>
      <c r="G104" s="73">
        <v>165260</v>
      </c>
    </row>
    <row r="105" spans="1:7" ht="15" customHeight="1">
      <c r="A105" t="s">
        <v>725</v>
      </c>
      <c r="B105" s="73">
        <v>356790</v>
      </c>
      <c r="C105" s="110">
        <v>8.85</v>
      </c>
      <c r="D105" s="110">
        <v>1.1599999999999999</v>
      </c>
      <c r="E105" s="110">
        <v>-2.99</v>
      </c>
      <c r="F105" s="73">
        <v>1</v>
      </c>
      <c r="G105" s="73">
        <v>351569</v>
      </c>
    </row>
    <row r="106" spans="1:7" ht="15" customHeight="1">
      <c r="A106" t="s">
        <v>726</v>
      </c>
      <c r="B106" s="73">
        <v>542448</v>
      </c>
      <c r="C106" s="110">
        <v>10.7</v>
      </c>
      <c r="D106" s="110">
        <v>1.32</v>
      </c>
      <c r="E106" s="110">
        <v>-2.4700000000000002</v>
      </c>
      <c r="F106" s="73">
        <v>1</v>
      </c>
      <c r="G106" s="73">
        <v>532047</v>
      </c>
    </row>
    <row r="107" spans="1:7" ht="15" customHeight="1">
      <c r="A107" t="s">
        <v>727</v>
      </c>
      <c r="B107" s="73">
        <v>337116</v>
      </c>
      <c r="C107" s="110">
        <v>11.06</v>
      </c>
      <c r="D107" s="110">
        <v>0.43</v>
      </c>
      <c r="E107" s="110">
        <v>-4.21</v>
      </c>
      <c r="F107" s="73">
        <v>1</v>
      </c>
      <c r="G107" s="73">
        <v>334102</v>
      </c>
    </row>
    <row r="108" spans="1:7" ht="15" customHeight="1">
      <c r="A108" t="s">
        <v>728</v>
      </c>
      <c r="B108" s="73">
        <v>1480853</v>
      </c>
      <c r="C108" s="110">
        <v>10.17</v>
      </c>
      <c r="D108" s="110">
        <v>4.24</v>
      </c>
      <c r="E108" s="110">
        <v>-1.1100000000000001</v>
      </c>
      <c r="F108" s="73">
        <v>1</v>
      </c>
      <c r="G108" s="73">
        <v>1333372</v>
      </c>
    </row>
    <row r="109" spans="1:7" ht="15" customHeight="1">
      <c r="A109" t="s">
        <v>729</v>
      </c>
      <c r="B109" s="73">
        <v>56858</v>
      </c>
      <c r="C109" s="110">
        <v>6.12</v>
      </c>
      <c r="D109" s="110">
        <v>0.22</v>
      </c>
      <c r="E109" s="110">
        <v>-4</v>
      </c>
      <c r="F109" s="73">
        <v>1</v>
      </c>
      <c r="G109" s="73">
        <v>56624</v>
      </c>
    </row>
    <row r="110" spans="1:7" ht="15" customHeight="1">
      <c r="A110" t="s">
        <v>730</v>
      </c>
      <c r="B110" s="73">
        <v>316104</v>
      </c>
      <c r="C110" s="110">
        <v>13.23</v>
      </c>
      <c r="D110" s="110">
        <v>0.6</v>
      </c>
      <c r="E110" s="110">
        <v>-3.81</v>
      </c>
      <c r="F110" s="73">
        <v>1</v>
      </c>
      <c r="G110" s="73">
        <v>252647</v>
      </c>
    </row>
    <row r="111" spans="1:7" ht="15" customHeight="1">
      <c r="A111" t="s">
        <v>731</v>
      </c>
      <c r="B111" s="73">
        <v>341715</v>
      </c>
      <c r="C111" s="110">
        <v>8.99</v>
      </c>
      <c r="D111" s="110">
        <v>0.79</v>
      </c>
      <c r="E111" s="110">
        <v>-3.43</v>
      </c>
      <c r="F111" s="73">
        <v>1</v>
      </c>
      <c r="G111" s="73">
        <v>246779</v>
      </c>
    </row>
    <row r="112" spans="1:7" ht="15" customHeight="1">
      <c r="A112" t="s">
        <v>732</v>
      </c>
      <c r="B112" s="73">
        <v>32287</v>
      </c>
      <c r="C112" s="110">
        <v>9.36</v>
      </c>
      <c r="D112" s="110">
        <v>0.06</v>
      </c>
      <c r="E112" s="110">
        <v>-7.52</v>
      </c>
      <c r="F112" s="73">
        <v>1</v>
      </c>
      <c r="G112" s="73">
        <v>32106</v>
      </c>
    </row>
    <row r="113" spans="1:7" ht="15" customHeight="1">
      <c r="A113" t="s">
        <v>733</v>
      </c>
      <c r="B113" s="73">
        <v>145617</v>
      </c>
      <c r="C113" s="110">
        <v>8.81</v>
      </c>
      <c r="D113" s="110">
        <v>0.05</v>
      </c>
      <c r="E113" s="110">
        <v>-8.64</v>
      </c>
      <c r="F113" s="73">
        <v>1</v>
      </c>
      <c r="G113" s="73">
        <v>144969</v>
      </c>
    </row>
    <row r="114" spans="1:7" ht="15" customHeight="1">
      <c r="A114" t="s">
        <v>734</v>
      </c>
      <c r="B114" s="73">
        <v>523306</v>
      </c>
      <c r="C114" s="110">
        <v>10.67</v>
      </c>
      <c r="D114" s="110">
        <v>0.68</v>
      </c>
      <c r="E114" s="110">
        <v>-3.83</v>
      </c>
      <c r="F114" s="73">
        <v>1</v>
      </c>
      <c r="G114" s="73">
        <v>502680</v>
      </c>
    </row>
    <row r="115" spans="1:7" ht="15" customHeight="1">
      <c r="A115" t="s">
        <v>735</v>
      </c>
      <c r="B115" s="73">
        <v>1445882</v>
      </c>
      <c r="C115" s="110">
        <v>8.74</v>
      </c>
      <c r="D115" s="110">
        <v>1.46</v>
      </c>
      <c r="E115" s="110">
        <v>-2.33</v>
      </c>
      <c r="F115" s="73">
        <v>1</v>
      </c>
      <c r="G115" s="73">
        <v>1382305</v>
      </c>
    </row>
    <row r="116" spans="1:7" ht="15" customHeight="1">
      <c r="A116" t="s">
        <v>736</v>
      </c>
      <c r="B116" s="73">
        <v>918914</v>
      </c>
      <c r="C116" s="110">
        <v>19.25</v>
      </c>
      <c r="D116" s="110">
        <v>7.13</v>
      </c>
      <c r="E116" s="110">
        <v>-1.57</v>
      </c>
      <c r="F116" s="73">
        <v>2</v>
      </c>
      <c r="G116" s="73">
        <v>840817</v>
      </c>
    </row>
    <row r="117" spans="1:7" ht="15" customHeight="1">
      <c r="A117" t="s">
        <v>737</v>
      </c>
      <c r="B117" s="73">
        <v>1055918</v>
      </c>
      <c r="C117" s="110">
        <v>9.9700000000000006</v>
      </c>
      <c r="D117" s="110">
        <v>0.78</v>
      </c>
      <c r="E117" s="110">
        <v>-3.59</v>
      </c>
      <c r="F117" s="73">
        <v>1</v>
      </c>
      <c r="G117" s="73">
        <v>896018</v>
      </c>
    </row>
    <row r="118" spans="1:7" ht="15" customHeight="1">
      <c r="A118" t="s">
        <v>738</v>
      </c>
      <c r="B118" s="73">
        <v>402603</v>
      </c>
      <c r="C118" s="110">
        <v>8.3699999999999992</v>
      </c>
      <c r="D118" s="110">
        <v>1.38</v>
      </c>
      <c r="E118" s="110">
        <v>-2.48</v>
      </c>
      <c r="F118" s="73">
        <v>1</v>
      </c>
      <c r="G118" s="73">
        <v>340980</v>
      </c>
    </row>
    <row r="119" spans="1:7" ht="15" customHeight="1">
      <c r="A119" t="s">
        <v>739</v>
      </c>
      <c r="B119" s="73">
        <v>527170</v>
      </c>
      <c r="C119" s="110">
        <v>10.35</v>
      </c>
      <c r="D119" s="110">
        <v>0.73</v>
      </c>
      <c r="E119" s="110">
        <v>-3.3</v>
      </c>
      <c r="F119" s="73">
        <v>1</v>
      </c>
      <c r="G119" s="73">
        <v>523899</v>
      </c>
    </row>
    <row r="120" spans="1:7" ht="15" customHeight="1">
      <c r="A120" t="s">
        <v>740</v>
      </c>
      <c r="B120" s="73">
        <v>253541</v>
      </c>
      <c r="C120" s="110">
        <v>12.16</v>
      </c>
      <c r="D120" s="110">
        <v>0</v>
      </c>
      <c r="E120" s="111" t="s">
        <v>229</v>
      </c>
      <c r="F120" s="73">
        <v>1</v>
      </c>
      <c r="G120" s="73">
        <v>249466</v>
      </c>
    </row>
    <row r="121" spans="1:7" ht="15" customHeight="1">
      <c r="A121" t="s">
        <v>741</v>
      </c>
      <c r="B121" s="73">
        <v>1351039</v>
      </c>
      <c r="C121" s="110">
        <v>11.01</v>
      </c>
      <c r="D121" s="110">
        <v>0.95</v>
      </c>
      <c r="E121" s="110">
        <v>-3.53</v>
      </c>
      <c r="F121" s="73">
        <v>1</v>
      </c>
      <c r="G121" s="73">
        <v>1060203</v>
      </c>
    </row>
    <row r="122" spans="1:7" ht="15" customHeight="1">
      <c r="A122" t="s">
        <v>742</v>
      </c>
      <c r="B122" s="73">
        <v>68759</v>
      </c>
      <c r="C122" s="110">
        <v>12.56</v>
      </c>
      <c r="D122" s="110">
        <v>0.33</v>
      </c>
      <c r="E122" s="110">
        <v>-4.58</v>
      </c>
      <c r="F122" s="73">
        <v>1</v>
      </c>
      <c r="G122" s="73">
        <v>67610</v>
      </c>
    </row>
    <row r="123" spans="1:7" ht="15" customHeight="1">
      <c r="A123" t="s">
        <v>743</v>
      </c>
      <c r="B123" s="73">
        <v>192962</v>
      </c>
      <c r="C123" s="110">
        <v>9.0299999999999994</v>
      </c>
      <c r="D123" s="110">
        <v>0.61</v>
      </c>
      <c r="E123" s="110">
        <v>-3.67</v>
      </c>
      <c r="F123" s="73">
        <v>1</v>
      </c>
      <c r="G123" s="73">
        <v>178720</v>
      </c>
    </row>
    <row r="124" spans="1:7" ht="15" customHeight="1">
      <c r="A124" t="s">
        <v>744</v>
      </c>
      <c r="B124" s="73">
        <v>87477</v>
      </c>
      <c r="C124" s="110">
        <v>10.41</v>
      </c>
      <c r="D124" s="110">
        <v>1.82</v>
      </c>
      <c r="E124" s="110">
        <v>-2.0699999999999998</v>
      </c>
      <c r="F124" s="73">
        <v>1</v>
      </c>
      <c r="G124" s="73">
        <v>84526</v>
      </c>
    </row>
    <row r="125" spans="1:7" ht="15" customHeight="1">
      <c r="A125" t="s">
        <v>745</v>
      </c>
      <c r="B125" s="73">
        <v>402975</v>
      </c>
      <c r="C125" s="110">
        <v>9.98</v>
      </c>
      <c r="D125" s="110">
        <v>1.44</v>
      </c>
      <c r="E125" s="110">
        <v>-2.72</v>
      </c>
      <c r="F125" s="73">
        <v>1</v>
      </c>
      <c r="G125" s="73">
        <v>370439</v>
      </c>
    </row>
    <row r="126" spans="1:7" ht="15" customHeight="1">
      <c r="A126" t="s">
        <v>746</v>
      </c>
      <c r="B126" s="73">
        <v>39371</v>
      </c>
      <c r="C126" s="110">
        <v>7.88</v>
      </c>
      <c r="D126" s="110">
        <v>0.54</v>
      </c>
      <c r="E126" s="110">
        <v>-3.76</v>
      </c>
      <c r="F126" s="73">
        <v>1</v>
      </c>
      <c r="G126" s="73">
        <v>38437</v>
      </c>
    </row>
    <row r="127" spans="1:7" ht="15" customHeight="1">
      <c r="A127" t="s">
        <v>747</v>
      </c>
      <c r="B127" s="73">
        <v>78108</v>
      </c>
      <c r="C127" s="110">
        <v>12.15</v>
      </c>
      <c r="D127" s="110">
        <v>0.25</v>
      </c>
      <c r="E127" s="110">
        <v>-4.63</v>
      </c>
      <c r="F127" s="73">
        <v>1</v>
      </c>
      <c r="G127" s="73">
        <v>66133</v>
      </c>
    </row>
    <row r="128" spans="1:7" ht="15" customHeight="1">
      <c r="A128" t="s">
        <v>748</v>
      </c>
      <c r="B128" s="73">
        <v>120729</v>
      </c>
      <c r="C128" s="110">
        <v>8.1</v>
      </c>
      <c r="D128" s="110">
        <v>2.75</v>
      </c>
      <c r="E128" s="110">
        <v>-1.44</v>
      </c>
      <c r="F128" s="73">
        <v>1</v>
      </c>
      <c r="G128" s="73">
        <v>119418</v>
      </c>
    </row>
    <row r="129" spans="1:7" ht="15" customHeight="1">
      <c r="A129" t="s">
        <v>749</v>
      </c>
      <c r="B129" s="73">
        <v>1021014</v>
      </c>
      <c r="C129" s="110">
        <v>11.7</v>
      </c>
      <c r="D129" s="110">
        <v>3.9</v>
      </c>
      <c r="E129" s="110">
        <v>-1.45</v>
      </c>
      <c r="F129" s="73">
        <v>1</v>
      </c>
      <c r="G129" s="73">
        <v>876109</v>
      </c>
    </row>
    <row r="130" spans="1:7" ht="15" customHeight="1">
      <c r="A130" t="s">
        <v>750</v>
      </c>
      <c r="B130" s="73">
        <v>127322</v>
      </c>
      <c r="C130" s="110">
        <v>23.66</v>
      </c>
      <c r="D130" s="110">
        <v>13.27</v>
      </c>
      <c r="E130" s="110">
        <v>-1.1000000000000001</v>
      </c>
      <c r="F130" s="73">
        <v>2</v>
      </c>
      <c r="G130" s="73">
        <v>46545</v>
      </c>
    </row>
    <row r="131" spans="1:7" ht="15" customHeight="1">
      <c r="A131" t="s">
        <v>751</v>
      </c>
      <c r="B131" s="73">
        <v>196327</v>
      </c>
      <c r="C131" s="110">
        <v>13.77</v>
      </c>
      <c r="D131" s="110">
        <v>6.34</v>
      </c>
      <c r="E131" s="110">
        <v>-1.26</v>
      </c>
      <c r="F131" s="73">
        <v>1</v>
      </c>
      <c r="G131" s="73">
        <v>46199</v>
      </c>
    </row>
    <row r="132" spans="1:7" ht="15" customHeight="1">
      <c r="A132" t="s">
        <v>752</v>
      </c>
      <c r="B132" s="73">
        <v>52457</v>
      </c>
      <c r="C132" s="110">
        <v>7.54</v>
      </c>
      <c r="D132" s="110">
        <v>0.87</v>
      </c>
      <c r="E132" s="110">
        <v>-3.44</v>
      </c>
      <c r="F132" s="73">
        <v>1</v>
      </c>
      <c r="G132" s="73">
        <v>35504</v>
      </c>
    </row>
    <row r="133" spans="1:7" ht="15" customHeight="1">
      <c r="A133" t="s">
        <v>226</v>
      </c>
      <c r="B133" s="73">
        <v>44001</v>
      </c>
      <c r="C133" s="110">
        <v>6.63</v>
      </c>
      <c r="D133" s="110">
        <v>1.31</v>
      </c>
      <c r="E133" s="110">
        <v>-2.34</v>
      </c>
      <c r="F133" s="73">
        <v>1</v>
      </c>
      <c r="G133" s="73">
        <v>43828</v>
      </c>
    </row>
    <row r="134" spans="1:7" ht="15" customHeight="1">
      <c r="A134" t="s">
        <v>753</v>
      </c>
      <c r="B134" s="73">
        <v>393744</v>
      </c>
      <c r="C134" s="110">
        <v>10.9</v>
      </c>
      <c r="D134" s="110">
        <v>0.28000000000000003</v>
      </c>
      <c r="E134" s="110">
        <v>-4.76</v>
      </c>
      <c r="F134" s="73">
        <v>1</v>
      </c>
      <c r="G134" s="73">
        <v>392189</v>
      </c>
    </row>
    <row r="135" spans="1:7" ht="15" customHeight="1">
      <c r="A135" t="s">
        <v>754</v>
      </c>
      <c r="B135" s="73">
        <v>666670</v>
      </c>
      <c r="C135" s="110">
        <v>25.35</v>
      </c>
      <c r="D135" s="110">
        <v>10.56</v>
      </c>
      <c r="E135" s="110">
        <v>-1.41</v>
      </c>
      <c r="F135" s="73">
        <v>3</v>
      </c>
      <c r="G135" s="73">
        <v>657143</v>
      </c>
    </row>
    <row r="136" spans="1:7" ht="15" customHeight="1">
      <c r="A136" t="s">
        <v>755</v>
      </c>
      <c r="B136" s="73">
        <v>146438</v>
      </c>
      <c r="C136" s="110">
        <v>9.7899999999999991</v>
      </c>
      <c r="D136" s="110">
        <v>0.97</v>
      </c>
      <c r="E136" s="110">
        <v>-3.16</v>
      </c>
      <c r="F136" s="73">
        <v>1</v>
      </c>
      <c r="G136" s="73">
        <v>145157</v>
      </c>
    </row>
    <row r="137" spans="1:7" ht="15" customHeight="1">
      <c r="A137" t="s">
        <v>756</v>
      </c>
      <c r="B137" s="73">
        <v>214123</v>
      </c>
      <c r="C137" s="110">
        <v>6.92</v>
      </c>
      <c r="D137" s="110">
        <v>3.42</v>
      </c>
      <c r="E137" s="110">
        <v>-1.1200000000000001</v>
      </c>
      <c r="F137" s="73">
        <v>1</v>
      </c>
      <c r="G137" s="73">
        <v>31871</v>
      </c>
    </row>
    <row r="138" spans="1:7" ht="15" customHeight="1">
      <c r="A138" t="s">
        <v>757</v>
      </c>
      <c r="B138" s="73">
        <v>366968</v>
      </c>
      <c r="C138" s="110">
        <v>9.9499999999999993</v>
      </c>
      <c r="D138" s="110">
        <v>0.57999999999999996</v>
      </c>
      <c r="E138" s="110">
        <v>-3.77</v>
      </c>
      <c r="F138" s="73">
        <v>1</v>
      </c>
      <c r="G138" s="73">
        <v>312184</v>
      </c>
    </row>
    <row r="139" spans="1:7" ht="15" customHeight="1">
      <c r="A139" t="s">
        <v>758</v>
      </c>
      <c r="B139" s="73">
        <v>449123</v>
      </c>
      <c r="C139" s="110">
        <v>8.66</v>
      </c>
      <c r="D139" s="110">
        <v>1.1100000000000001</v>
      </c>
      <c r="E139" s="110">
        <v>-2.63</v>
      </c>
      <c r="F139" s="73">
        <v>1</v>
      </c>
      <c r="G139" s="73">
        <v>431063</v>
      </c>
    </row>
    <row r="140" spans="1:7" ht="15" customHeight="1">
      <c r="A140" t="s">
        <v>759</v>
      </c>
      <c r="B140" s="73">
        <v>157986</v>
      </c>
      <c r="C140" s="110">
        <v>12.91</v>
      </c>
      <c r="D140" s="110">
        <v>0.66</v>
      </c>
      <c r="E140" s="110">
        <v>-4.16</v>
      </c>
      <c r="F140" s="73">
        <v>1</v>
      </c>
      <c r="G140" s="73">
        <v>151208</v>
      </c>
    </row>
    <row r="141" spans="1:7" ht="15" customHeight="1">
      <c r="A141" t="s">
        <v>760</v>
      </c>
      <c r="B141" s="73">
        <v>198019</v>
      </c>
      <c r="C141" s="110">
        <v>12.4</v>
      </c>
      <c r="D141" s="110">
        <v>1.06</v>
      </c>
      <c r="E141" s="110">
        <v>-3.32</v>
      </c>
      <c r="F141" s="73">
        <v>1</v>
      </c>
      <c r="G141" s="73">
        <v>145649</v>
      </c>
    </row>
    <row r="142" spans="1:7" ht="15" customHeight="1">
      <c r="A142" s="63" t="s">
        <v>761</v>
      </c>
      <c r="B142" s="112">
        <v>45953</v>
      </c>
      <c r="C142" s="113">
        <v>15.48</v>
      </c>
      <c r="D142" s="113">
        <v>6.35</v>
      </c>
      <c r="E142" s="113">
        <v>-1.43</v>
      </c>
      <c r="F142" s="112">
        <v>2</v>
      </c>
      <c r="G142" s="112">
        <v>45926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"/>
  <sheetViews>
    <sheetView workbookViewId="0">
      <selection activeCell="C17" sqref="C17"/>
    </sheetView>
  </sheetViews>
  <sheetFormatPr defaultColWidth="11.42578125" defaultRowHeight="15" customHeight="1"/>
  <cols>
    <col min="1" max="1" width="13.42578125" customWidth="1"/>
    <col min="2" max="2" width="22.7109375" customWidth="1"/>
    <col min="3" max="3" width="21.7109375" customWidth="1"/>
  </cols>
  <sheetData>
    <row r="1" spans="1:3" ht="15" customHeight="1">
      <c r="A1" s="115" t="s">
        <v>762</v>
      </c>
    </row>
    <row r="2" spans="1:3" ht="15" customHeight="1">
      <c r="A2" t="s">
        <v>763</v>
      </c>
    </row>
    <row r="4" spans="1:3" ht="15" customHeight="1">
      <c r="A4" s="7"/>
      <c r="B4" s="7" t="s">
        <v>764</v>
      </c>
      <c r="C4" s="7" t="s">
        <v>765</v>
      </c>
    </row>
    <row r="5" spans="1:3" ht="15" customHeight="1">
      <c r="A5" t="s">
        <v>766</v>
      </c>
      <c r="B5">
        <v>32</v>
      </c>
      <c r="C5">
        <v>26</v>
      </c>
    </row>
    <row r="6" spans="1:3" ht="15" customHeight="1">
      <c r="A6" t="s">
        <v>767</v>
      </c>
      <c r="B6">
        <v>0.13300000000000001</v>
      </c>
      <c r="C6">
        <f>133238/10^6</f>
        <v>0.133238</v>
      </c>
    </row>
    <row r="7" spans="1:3" ht="15" customHeight="1">
      <c r="A7" t="s">
        <v>768</v>
      </c>
      <c r="B7">
        <v>1.5820000000000001</v>
      </c>
      <c r="C7">
        <f>((1303374+1480853)/2)/10^6</f>
        <v>1.3921135</v>
      </c>
    </row>
    <row r="8" spans="1:3" ht="15" customHeight="1">
      <c r="A8" t="s">
        <v>769</v>
      </c>
      <c r="B8">
        <v>6.27</v>
      </c>
      <c r="C8">
        <f>(45271005/26)/10^6</f>
        <v>1.7411924999999999</v>
      </c>
    </row>
    <row r="9" spans="1:3" ht="15" customHeight="1">
      <c r="A9" t="s">
        <v>179</v>
      </c>
      <c r="B9">
        <v>30.573</v>
      </c>
      <c r="C9">
        <f>(3272912)/10^6</f>
        <v>3.2729119999999998</v>
      </c>
    </row>
    <row r="10" spans="1:3" ht="15" customHeight="1">
      <c r="A10" t="s">
        <v>770</v>
      </c>
      <c r="B10">
        <v>35.229999999999997</v>
      </c>
      <c r="C10">
        <f>(4459917)/10^6</f>
        <v>4.4599169999999999</v>
      </c>
    </row>
    <row r="11" spans="1:3" ht="15" customHeight="1">
      <c r="A11" s="63" t="s">
        <v>771</v>
      </c>
      <c r="B11" s="63">
        <v>200.631</v>
      </c>
      <c r="C11" s="63">
        <f>(45271005)/10^6</f>
        <v>45.271005000000002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09"/>
  <sheetViews>
    <sheetView workbookViewId="0">
      <selection activeCell="L13" sqref="L13"/>
    </sheetView>
  </sheetViews>
  <sheetFormatPr defaultColWidth="11.42578125" defaultRowHeight="15" customHeight="1"/>
  <cols>
    <col min="1" max="1" width="24.28515625" customWidth="1"/>
    <col min="2" max="2" width="14.7109375" customWidth="1"/>
  </cols>
  <sheetData>
    <row r="1" spans="1:9" ht="15" customHeight="1">
      <c r="A1" s="114" t="s">
        <v>772</v>
      </c>
    </row>
    <row r="2" spans="1:9" ht="15" customHeight="1">
      <c r="A2" t="s">
        <v>773</v>
      </c>
    </row>
    <row r="4" spans="1:9" ht="15" customHeight="1">
      <c r="A4" s="16"/>
      <c r="B4" s="16"/>
      <c r="C4" s="16"/>
      <c r="D4" s="20" t="s">
        <v>774</v>
      </c>
      <c r="E4" s="16"/>
      <c r="F4" s="18"/>
      <c r="G4" s="16" t="s">
        <v>775</v>
      </c>
      <c r="H4" s="16"/>
      <c r="I4" s="16"/>
    </row>
    <row r="5" spans="1:9" ht="15" customHeight="1">
      <c r="A5" s="17" t="s">
        <v>776</v>
      </c>
      <c r="B5" s="17" t="s">
        <v>777</v>
      </c>
      <c r="C5" s="17" t="s">
        <v>192</v>
      </c>
      <c r="D5" s="21" t="s">
        <v>186</v>
      </c>
      <c r="E5" s="17" t="s">
        <v>188</v>
      </c>
      <c r="F5" s="19" t="s">
        <v>778</v>
      </c>
      <c r="G5" s="17" t="s">
        <v>186</v>
      </c>
      <c r="H5" s="17" t="s">
        <v>188</v>
      </c>
      <c r="I5" s="17" t="s">
        <v>189</v>
      </c>
    </row>
    <row r="6" spans="1:9" ht="15" customHeight="1">
      <c r="A6" s="11" t="s">
        <v>779</v>
      </c>
      <c r="B6" s="11" t="s">
        <v>780</v>
      </c>
      <c r="C6" s="11">
        <v>549</v>
      </c>
      <c r="D6" s="12">
        <v>16.278513920539599</v>
      </c>
      <c r="E6" s="13">
        <v>14.7431564111128</v>
      </c>
      <c r="F6" s="13">
        <v>1303.2442040348899</v>
      </c>
      <c r="G6" s="12">
        <v>8936.9041423762301</v>
      </c>
      <c r="H6" s="13">
        <v>8093.99286970094</v>
      </c>
      <c r="I6" s="14">
        <v>715481.06801515201</v>
      </c>
    </row>
    <row r="7" spans="1:9" ht="15" customHeight="1">
      <c r="A7" s="11" t="s">
        <v>781</v>
      </c>
      <c r="B7" s="11" t="s">
        <v>780</v>
      </c>
      <c r="C7" s="11">
        <v>1524</v>
      </c>
      <c r="D7" s="12">
        <v>69.545065880738903</v>
      </c>
      <c r="E7" s="13">
        <v>75.818847663818204</v>
      </c>
      <c r="F7" s="13">
        <v>1691.28396510062</v>
      </c>
      <c r="G7" s="12">
        <v>105986.680402246</v>
      </c>
      <c r="H7" s="13">
        <v>115547.92383965899</v>
      </c>
      <c r="I7" s="14">
        <v>2577516.7628133399</v>
      </c>
    </row>
    <row r="8" spans="1:9" ht="15" customHeight="1">
      <c r="A8" s="11" t="s">
        <v>782</v>
      </c>
      <c r="B8" s="11" t="s">
        <v>783</v>
      </c>
      <c r="C8" s="11">
        <v>7788</v>
      </c>
      <c r="D8" s="12">
        <v>146.53362062846699</v>
      </c>
      <c r="E8" s="13">
        <v>168.139490190716</v>
      </c>
      <c r="F8" s="13">
        <v>89.017223249770296</v>
      </c>
      <c r="G8" s="12">
        <v>1141203.8374544999</v>
      </c>
      <c r="H8" s="13">
        <v>1309470.3496053</v>
      </c>
      <c r="I8" s="14">
        <v>693266.13466921099</v>
      </c>
    </row>
    <row r="9" spans="1:9" ht="15" customHeight="1">
      <c r="A9" s="11" t="s">
        <v>784</v>
      </c>
      <c r="B9" s="11" t="s">
        <v>783</v>
      </c>
      <c r="C9" s="11">
        <v>367</v>
      </c>
      <c r="D9" s="12">
        <v>215.66781251172699</v>
      </c>
      <c r="E9" s="13">
        <v>234.21441666698601</v>
      </c>
      <c r="F9" s="13">
        <v>157.54800353417701</v>
      </c>
      <c r="G9" s="12">
        <v>79150.087191803803</v>
      </c>
      <c r="H9" s="13">
        <v>85956.690916783904</v>
      </c>
      <c r="I9" s="14">
        <v>57820.117297042998</v>
      </c>
    </row>
    <row r="10" spans="1:9" ht="15" customHeight="1">
      <c r="A10" s="11" t="s">
        <v>785</v>
      </c>
      <c r="B10" s="11" t="s">
        <v>783</v>
      </c>
      <c r="C10" s="11">
        <v>5439</v>
      </c>
      <c r="D10" s="12">
        <v>79.763665191512501</v>
      </c>
      <c r="E10" s="13">
        <v>73.363608699582798</v>
      </c>
      <c r="F10" s="13">
        <v>135.91873048129</v>
      </c>
      <c r="G10" s="12">
        <v>433834.57497663598</v>
      </c>
      <c r="H10" s="13">
        <v>399024.66771703103</v>
      </c>
      <c r="I10" s="14">
        <v>739261.97508773801</v>
      </c>
    </row>
    <row r="11" spans="1:9" ht="15" customHeight="1">
      <c r="A11" s="11" t="s">
        <v>786</v>
      </c>
      <c r="B11" s="11" t="s">
        <v>783</v>
      </c>
      <c r="C11" s="11">
        <v>300</v>
      </c>
      <c r="D11" s="12">
        <v>74.689120350897994</v>
      </c>
      <c r="E11" s="13">
        <v>65.953861578999806</v>
      </c>
      <c r="F11" s="13">
        <v>145.478452558946</v>
      </c>
      <c r="G11" s="12">
        <v>22406.7361052694</v>
      </c>
      <c r="H11" s="13">
        <v>19786.158473700001</v>
      </c>
      <c r="I11" s="14">
        <v>43643.535767683898</v>
      </c>
    </row>
    <row r="12" spans="1:9" ht="15" customHeight="1">
      <c r="A12" s="11" t="s">
        <v>787</v>
      </c>
      <c r="B12" s="11" t="s">
        <v>783</v>
      </c>
      <c r="C12" s="11">
        <v>5493</v>
      </c>
      <c r="D12" s="12">
        <v>214.258393267885</v>
      </c>
      <c r="E12" s="13">
        <v>232.49101400425999</v>
      </c>
      <c r="F12" s="13">
        <v>254.46183915403799</v>
      </c>
      <c r="G12" s="12">
        <v>1176921.35422049</v>
      </c>
      <c r="H12" s="13">
        <v>1277073.1399254</v>
      </c>
      <c r="I12" s="14">
        <v>1397758.88247313</v>
      </c>
    </row>
    <row r="13" spans="1:9" ht="15" customHeight="1">
      <c r="A13" s="11" t="s">
        <v>788</v>
      </c>
      <c r="B13" s="11" t="s">
        <v>783</v>
      </c>
      <c r="C13" s="11">
        <v>476</v>
      </c>
      <c r="D13" s="12">
        <v>429.32585441481399</v>
      </c>
      <c r="E13" s="13">
        <v>465.78861728910198</v>
      </c>
      <c r="F13" s="13">
        <v>551.61906877276704</v>
      </c>
      <c r="G13" s="12">
        <v>204359.10670145199</v>
      </c>
      <c r="H13" s="13">
        <v>221715.381829613</v>
      </c>
      <c r="I13" s="14">
        <v>262570.67673583701</v>
      </c>
    </row>
    <row r="14" spans="1:9" ht="15" customHeight="1">
      <c r="A14" s="11" t="s">
        <v>789</v>
      </c>
      <c r="B14" s="11" t="s">
        <v>783</v>
      </c>
      <c r="C14" s="11">
        <v>5617</v>
      </c>
      <c r="D14" s="12">
        <v>101.351932568235</v>
      </c>
      <c r="E14" s="13">
        <v>107.706445208186</v>
      </c>
      <c r="F14" s="13">
        <v>82.459572205170502</v>
      </c>
      <c r="G14" s="12">
        <v>569293.80523577705</v>
      </c>
      <c r="H14" s="13">
        <v>604987.10273438203</v>
      </c>
      <c r="I14" s="14">
        <v>463175.41707644297</v>
      </c>
    </row>
    <row r="15" spans="1:9" ht="15" customHeight="1">
      <c r="A15" s="11" t="s">
        <v>790</v>
      </c>
      <c r="B15" s="11" t="s">
        <v>783</v>
      </c>
      <c r="C15" s="11">
        <v>473</v>
      </c>
      <c r="D15" s="12">
        <v>229.74989921409099</v>
      </c>
      <c r="E15" s="13">
        <v>247.25358963403201</v>
      </c>
      <c r="F15" s="13">
        <v>197.178521167377</v>
      </c>
      <c r="G15" s="12">
        <v>108671.702328265</v>
      </c>
      <c r="H15" s="13">
        <v>116950.94789689701</v>
      </c>
      <c r="I15" s="14">
        <v>93265.440512169502</v>
      </c>
    </row>
    <row r="16" spans="1:9" ht="15" customHeight="1">
      <c r="A16" s="11" t="s">
        <v>791</v>
      </c>
      <c r="B16" s="11" t="s">
        <v>783</v>
      </c>
      <c r="C16" s="11">
        <v>6145</v>
      </c>
      <c r="D16" s="12">
        <v>20.042994182755098</v>
      </c>
      <c r="E16" s="13">
        <v>20.841605346561298</v>
      </c>
      <c r="F16" s="13">
        <v>18.202758031136799</v>
      </c>
      <c r="G16" s="12">
        <v>123164.19925303</v>
      </c>
      <c r="H16" s="13">
        <v>128071.664854619</v>
      </c>
      <c r="I16" s="14">
        <v>111855.948101335</v>
      </c>
    </row>
    <row r="17" spans="1:9" ht="15" customHeight="1">
      <c r="A17" s="11" t="s">
        <v>792</v>
      </c>
      <c r="B17" s="11" t="s">
        <v>783</v>
      </c>
      <c r="C17" s="11">
        <v>288</v>
      </c>
      <c r="D17" s="12">
        <v>48.8770040316235</v>
      </c>
      <c r="E17" s="13">
        <v>55.701975312667997</v>
      </c>
      <c r="F17" s="13">
        <v>42.658936098208301</v>
      </c>
      <c r="G17" s="12">
        <v>14076.5771611076</v>
      </c>
      <c r="H17" s="13">
        <v>16042.1688900484</v>
      </c>
      <c r="I17" s="14">
        <v>12285.773596284</v>
      </c>
    </row>
    <row r="18" spans="1:9" ht="15" customHeight="1">
      <c r="A18" s="11" t="s">
        <v>793</v>
      </c>
      <c r="B18" s="11" t="s">
        <v>783</v>
      </c>
      <c r="C18" s="11">
        <v>5368</v>
      </c>
      <c r="D18" s="12">
        <v>126.491492365133</v>
      </c>
      <c r="E18" s="13">
        <v>127.717407289497</v>
      </c>
      <c r="F18" s="13">
        <v>113.53400973371799</v>
      </c>
      <c r="G18" s="12">
        <v>679006.33101603296</v>
      </c>
      <c r="H18" s="13">
        <v>685587.04233002197</v>
      </c>
      <c r="I18" s="14">
        <v>609450.56425059901</v>
      </c>
    </row>
    <row r="19" spans="1:9" ht="15" customHeight="1">
      <c r="A19" s="11" t="s">
        <v>794</v>
      </c>
      <c r="B19" s="11" t="s">
        <v>783</v>
      </c>
      <c r="C19" s="11">
        <v>564</v>
      </c>
      <c r="D19" s="12">
        <v>218.11364417604</v>
      </c>
      <c r="E19" s="13">
        <v>221.87363580431</v>
      </c>
      <c r="F19" s="13">
        <v>209.64427817669599</v>
      </c>
      <c r="G19" s="12">
        <v>123016.095315286</v>
      </c>
      <c r="H19" s="13">
        <v>125136.730593631</v>
      </c>
      <c r="I19" s="14">
        <v>118239.372891657</v>
      </c>
    </row>
    <row r="20" spans="1:9" ht="15" customHeight="1">
      <c r="A20" s="11" t="s">
        <v>795</v>
      </c>
      <c r="B20" s="11" t="s">
        <v>783</v>
      </c>
      <c r="C20" s="11">
        <v>7585</v>
      </c>
      <c r="D20" s="12">
        <v>194.262556668375</v>
      </c>
      <c r="E20" s="13">
        <v>185.290733728162</v>
      </c>
      <c r="F20" s="13">
        <v>160.8476153835</v>
      </c>
      <c r="G20" s="12">
        <v>1473481.4923296201</v>
      </c>
      <c r="H20" s="13">
        <v>1405430.2153281099</v>
      </c>
      <c r="I20" s="14">
        <v>1220029.1626838499</v>
      </c>
    </row>
    <row r="21" spans="1:9" ht="15" customHeight="1">
      <c r="A21" s="11" t="s">
        <v>796</v>
      </c>
      <c r="B21" s="11" t="s">
        <v>783</v>
      </c>
      <c r="C21" s="11">
        <v>207</v>
      </c>
      <c r="D21" s="12">
        <v>191.76119268808699</v>
      </c>
      <c r="E21" s="13">
        <v>184.34806097780901</v>
      </c>
      <c r="F21" s="13">
        <v>134.90311099821301</v>
      </c>
      <c r="G21" s="12">
        <v>39694.566886433902</v>
      </c>
      <c r="H21" s="13">
        <v>38160.048622406503</v>
      </c>
      <c r="I21" s="14">
        <v>27924.943976629998</v>
      </c>
    </row>
    <row r="22" spans="1:9" ht="15" customHeight="1">
      <c r="A22" s="11" t="s">
        <v>797</v>
      </c>
      <c r="B22" s="11" t="s">
        <v>783</v>
      </c>
      <c r="C22" s="11">
        <v>5645</v>
      </c>
      <c r="D22" s="12">
        <v>412.27692797149598</v>
      </c>
      <c r="E22" s="13">
        <v>419.54261883917599</v>
      </c>
      <c r="F22" s="13">
        <v>418.07593567126298</v>
      </c>
      <c r="G22" s="12">
        <v>2327303.2583990898</v>
      </c>
      <c r="H22" s="13">
        <v>2368318.0833471501</v>
      </c>
      <c r="I22" s="14">
        <v>2360038.6568642799</v>
      </c>
    </row>
    <row r="23" spans="1:9" ht="15" customHeight="1">
      <c r="A23" s="11" t="s">
        <v>798</v>
      </c>
      <c r="B23" s="11" t="s">
        <v>783</v>
      </c>
      <c r="C23" s="11">
        <v>351</v>
      </c>
      <c r="D23" s="12">
        <v>758.26942213157895</v>
      </c>
      <c r="E23" s="13">
        <v>780.29750125439102</v>
      </c>
      <c r="F23" s="13">
        <v>770.32312796783901</v>
      </c>
      <c r="G23" s="12">
        <v>266152.56716818397</v>
      </c>
      <c r="H23" s="13">
        <v>273884.422940291</v>
      </c>
      <c r="I23" s="14">
        <v>270383.41791671101</v>
      </c>
    </row>
    <row r="24" spans="1:9" ht="15" customHeight="1">
      <c r="A24" s="11" t="s">
        <v>799</v>
      </c>
      <c r="B24" s="11" t="s">
        <v>783</v>
      </c>
      <c r="C24" s="11">
        <v>5868</v>
      </c>
      <c r="D24" s="12">
        <v>36.615424565085</v>
      </c>
      <c r="E24" s="13">
        <v>41.492125458775</v>
      </c>
      <c r="F24" s="13">
        <v>41.186872812408197</v>
      </c>
      <c r="G24" s="12">
        <v>214859.31134791899</v>
      </c>
      <c r="H24" s="13">
        <v>243475.79219209199</v>
      </c>
      <c r="I24" s="14">
        <v>241684.569663211</v>
      </c>
    </row>
    <row r="25" spans="1:9" ht="15" customHeight="1">
      <c r="A25" s="11" t="s">
        <v>800</v>
      </c>
      <c r="B25" s="11" t="s">
        <v>783</v>
      </c>
      <c r="C25" s="11">
        <v>319</v>
      </c>
      <c r="D25" s="12">
        <v>74.537683115604693</v>
      </c>
      <c r="E25" s="13">
        <v>92.925714813800496</v>
      </c>
      <c r="F25" s="13">
        <v>94.118365596141999</v>
      </c>
      <c r="G25" s="12">
        <v>23777.520913877899</v>
      </c>
      <c r="H25" s="13">
        <v>29643.303025602301</v>
      </c>
      <c r="I25" s="14">
        <v>30023.758625169299</v>
      </c>
    </row>
    <row r="26" spans="1:9" ht="15" customHeight="1">
      <c r="A26" s="11" t="s">
        <v>801</v>
      </c>
      <c r="B26" s="11" t="s">
        <v>783</v>
      </c>
      <c r="C26" s="11">
        <v>6419</v>
      </c>
      <c r="D26" s="12">
        <v>107.949788816699</v>
      </c>
      <c r="E26" s="13">
        <v>113.29764928204</v>
      </c>
      <c r="F26" s="13">
        <v>101.58922207948299</v>
      </c>
      <c r="G26" s="12">
        <v>692929.69441439095</v>
      </c>
      <c r="H26" s="13">
        <v>727257.61074141297</v>
      </c>
      <c r="I26" s="14">
        <v>652101.21652819903</v>
      </c>
    </row>
    <row r="27" spans="1:9" ht="15" customHeight="1">
      <c r="A27" s="11" t="s">
        <v>802</v>
      </c>
      <c r="B27" s="11" t="s">
        <v>783</v>
      </c>
      <c r="C27" s="11">
        <v>660</v>
      </c>
      <c r="D27" s="12">
        <v>188.87386941692</v>
      </c>
      <c r="E27" s="13">
        <v>196.72345817752</v>
      </c>
      <c r="F27" s="13">
        <v>169.88181672879099</v>
      </c>
      <c r="G27" s="12">
        <v>124656.753815167</v>
      </c>
      <c r="H27" s="13">
        <v>129837.482397163</v>
      </c>
      <c r="I27" s="14">
        <v>112121.999041002</v>
      </c>
    </row>
    <row r="28" spans="1:9" ht="15" customHeight="1">
      <c r="A28" s="11" t="s">
        <v>803</v>
      </c>
      <c r="B28" s="11" t="s">
        <v>783</v>
      </c>
      <c r="C28" s="11">
        <v>6141</v>
      </c>
      <c r="D28" s="12">
        <v>15.4006997804072</v>
      </c>
      <c r="E28" s="13">
        <v>18.466196155471099</v>
      </c>
      <c r="F28" s="13">
        <v>14.784984552289201</v>
      </c>
      <c r="G28" s="12">
        <v>94575.697351480703</v>
      </c>
      <c r="H28" s="13">
        <v>113400.910590748</v>
      </c>
      <c r="I28" s="14">
        <v>90794.590135608101</v>
      </c>
    </row>
    <row r="29" spans="1:9" ht="15" customHeight="1">
      <c r="A29" s="11" t="s">
        <v>804</v>
      </c>
      <c r="B29" s="11" t="s">
        <v>783</v>
      </c>
      <c r="C29" s="11">
        <v>300</v>
      </c>
      <c r="D29" s="12">
        <v>56.189572519149799</v>
      </c>
      <c r="E29" s="13">
        <v>68.765829896870997</v>
      </c>
      <c r="F29" s="13">
        <v>50.580073013285798</v>
      </c>
      <c r="G29" s="12">
        <v>16856.871755744902</v>
      </c>
      <c r="H29" s="13">
        <v>20629.7489690613</v>
      </c>
      <c r="I29" s="14">
        <v>15174.0219039858</v>
      </c>
    </row>
    <row r="30" spans="1:9" ht="15" customHeight="1">
      <c r="A30" s="11" t="s">
        <v>805</v>
      </c>
      <c r="B30" s="11" t="s">
        <v>783</v>
      </c>
      <c r="C30" s="11">
        <v>5615</v>
      </c>
      <c r="D30" s="12">
        <v>211.797940886785</v>
      </c>
      <c r="E30" s="13">
        <v>244.391047320263</v>
      </c>
      <c r="F30" s="13">
        <v>224.89831601742799</v>
      </c>
      <c r="G30" s="12">
        <v>1189245.4380793001</v>
      </c>
      <c r="H30" s="13">
        <v>1372255.7307032801</v>
      </c>
      <c r="I30" s="14">
        <v>1262804.0444378599</v>
      </c>
    </row>
    <row r="31" spans="1:9" ht="15" customHeight="1">
      <c r="A31" s="11" t="s">
        <v>806</v>
      </c>
      <c r="B31" s="11" t="s">
        <v>783</v>
      </c>
      <c r="C31" s="11">
        <v>371</v>
      </c>
      <c r="D31" s="12">
        <v>848.71173406388698</v>
      </c>
      <c r="E31" s="13">
        <v>1007.15905400432</v>
      </c>
      <c r="F31" s="13">
        <v>1078.7307615472</v>
      </c>
      <c r="G31" s="12">
        <v>314872.053337702</v>
      </c>
      <c r="H31" s="13">
        <v>373656.00903560501</v>
      </c>
      <c r="I31" s="14">
        <v>400209.11253401003</v>
      </c>
    </row>
    <row r="32" spans="1:9" ht="15" customHeight="1">
      <c r="A32" s="11" t="s">
        <v>807</v>
      </c>
      <c r="B32" s="11" t="s">
        <v>783</v>
      </c>
      <c r="C32" s="11">
        <v>5707</v>
      </c>
      <c r="D32" s="12">
        <v>46.3600257837779</v>
      </c>
      <c r="E32" s="13">
        <v>60.303892317786797</v>
      </c>
      <c r="F32" s="13">
        <v>28.004378010950202</v>
      </c>
      <c r="G32" s="12">
        <v>264576.66714802099</v>
      </c>
      <c r="H32" s="13">
        <v>344154.31345760898</v>
      </c>
      <c r="I32" s="14">
        <v>159820.98530849299</v>
      </c>
    </row>
    <row r="33" spans="1:9" ht="15" customHeight="1">
      <c r="A33" s="11" t="s">
        <v>808</v>
      </c>
      <c r="B33" s="11" t="s">
        <v>783</v>
      </c>
      <c r="C33" s="11">
        <v>144</v>
      </c>
      <c r="D33" s="12">
        <v>77.029874685708094</v>
      </c>
      <c r="E33" s="13">
        <v>94.663470619176195</v>
      </c>
      <c r="F33" s="13">
        <v>57.798066985713596</v>
      </c>
      <c r="G33" s="12">
        <v>11092.301954742001</v>
      </c>
      <c r="H33" s="13">
        <v>13631.5397691614</v>
      </c>
      <c r="I33" s="14">
        <v>8322.9216459427607</v>
      </c>
    </row>
    <row r="34" spans="1:9" ht="15" customHeight="1">
      <c r="A34" s="11" t="s">
        <v>809</v>
      </c>
      <c r="B34" s="11" t="s">
        <v>783</v>
      </c>
      <c r="C34" s="11">
        <v>6160</v>
      </c>
      <c r="D34" s="12">
        <v>54.995491550393197</v>
      </c>
      <c r="E34" s="13">
        <v>63.607045229190398</v>
      </c>
      <c r="F34" s="13">
        <v>46.2219407247918</v>
      </c>
      <c r="G34" s="12">
        <v>338772.22795042198</v>
      </c>
      <c r="H34" s="13">
        <v>391819.39861181303</v>
      </c>
      <c r="I34" s="14">
        <v>284727.15486471698</v>
      </c>
    </row>
    <row r="35" spans="1:9" ht="15" customHeight="1">
      <c r="A35" s="11" t="s">
        <v>810</v>
      </c>
      <c r="B35" s="11" t="s">
        <v>783</v>
      </c>
      <c r="C35" s="11">
        <v>364</v>
      </c>
      <c r="D35" s="12">
        <v>112.46690827275199</v>
      </c>
      <c r="E35" s="13">
        <v>130.06220329355099</v>
      </c>
      <c r="F35" s="13">
        <v>96.427810318528302</v>
      </c>
      <c r="G35" s="12">
        <v>40937.954611281799</v>
      </c>
      <c r="H35" s="13">
        <v>47342.641998852501</v>
      </c>
      <c r="I35" s="14">
        <v>35099.7229559443</v>
      </c>
    </row>
    <row r="36" spans="1:9" ht="15" customHeight="1">
      <c r="A36" s="11" t="s">
        <v>811</v>
      </c>
      <c r="B36" s="11" t="s">
        <v>783</v>
      </c>
      <c r="C36" s="11">
        <v>6378</v>
      </c>
      <c r="D36" s="12">
        <v>43.095872325738704</v>
      </c>
      <c r="E36" s="13">
        <v>50.757472863880999</v>
      </c>
      <c r="F36" s="13">
        <v>38.309377520329598</v>
      </c>
      <c r="G36" s="12">
        <v>274865.47369356098</v>
      </c>
      <c r="H36" s="13">
        <v>323731.16192583297</v>
      </c>
      <c r="I36" s="14">
        <v>244337.20982466199</v>
      </c>
    </row>
    <row r="37" spans="1:9" ht="15" customHeight="1">
      <c r="A37" s="11" t="s">
        <v>812</v>
      </c>
      <c r="B37" s="11" t="s">
        <v>783</v>
      </c>
      <c r="C37" s="11">
        <v>227</v>
      </c>
      <c r="D37" s="12">
        <v>97.841998744848098</v>
      </c>
      <c r="E37" s="13">
        <v>118.69174380357001</v>
      </c>
      <c r="F37" s="13">
        <v>81.073538564571706</v>
      </c>
      <c r="G37" s="12">
        <v>22210.133715080501</v>
      </c>
      <c r="H37" s="13">
        <v>26943.0258434104</v>
      </c>
      <c r="I37" s="14">
        <v>18403.693254157799</v>
      </c>
    </row>
    <row r="38" spans="1:9" ht="15" customHeight="1">
      <c r="A38" s="11" t="s">
        <v>813</v>
      </c>
      <c r="B38" s="11" t="s">
        <v>783</v>
      </c>
      <c r="C38" s="11">
        <v>5639</v>
      </c>
      <c r="D38" s="12">
        <v>17.484616837566101</v>
      </c>
      <c r="E38" s="13">
        <v>23.609559563315301</v>
      </c>
      <c r="F38" s="13">
        <v>11.8542812363184</v>
      </c>
      <c r="G38" s="12">
        <v>98595.754347035399</v>
      </c>
      <c r="H38" s="13">
        <v>133134.30637753499</v>
      </c>
      <c r="I38" s="14">
        <v>66846.291891599394</v>
      </c>
    </row>
    <row r="39" spans="1:9" ht="15" customHeight="1">
      <c r="A39" s="11" t="s">
        <v>814</v>
      </c>
      <c r="B39" s="11" t="s">
        <v>783</v>
      </c>
      <c r="C39" s="11">
        <v>130</v>
      </c>
      <c r="D39" s="12">
        <v>14.430699929775001</v>
      </c>
      <c r="E39" s="13">
        <v>18.6217513167379</v>
      </c>
      <c r="F39" s="13">
        <v>10.4700934131961</v>
      </c>
      <c r="G39" s="12">
        <v>1875.99099087075</v>
      </c>
      <c r="H39" s="13">
        <v>2420.8276711759299</v>
      </c>
      <c r="I39" s="14">
        <v>1361.11214371549</v>
      </c>
    </row>
    <row r="40" spans="1:9" ht="15" customHeight="1">
      <c r="A40" s="11" t="s">
        <v>815</v>
      </c>
      <c r="B40" s="11" t="s">
        <v>783</v>
      </c>
      <c r="C40" s="11">
        <v>6104</v>
      </c>
      <c r="D40" s="12">
        <v>178.79808965400099</v>
      </c>
      <c r="E40" s="13">
        <v>203.71237678276901</v>
      </c>
      <c r="F40" s="13">
        <v>253.19617979244799</v>
      </c>
      <c r="G40" s="12">
        <v>1091383.5392480199</v>
      </c>
      <c r="H40" s="13">
        <v>1243460.3478820201</v>
      </c>
      <c r="I40" s="14">
        <v>1545509.4814531</v>
      </c>
    </row>
    <row r="41" spans="1:9" ht="15" customHeight="1">
      <c r="A41" s="11" t="s">
        <v>816</v>
      </c>
      <c r="B41" s="11" t="s">
        <v>783</v>
      </c>
      <c r="C41" s="11">
        <v>316</v>
      </c>
      <c r="D41" s="12">
        <v>331.64288944785397</v>
      </c>
      <c r="E41" s="13">
        <v>381.29905879922001</v>
      </c>
      <c r="F41" s="13">
        <v>422.52050140575199</v>
      </c>
      <c r="G41" s="12">
        <v>104799.153065522</v>
      </c>
      <c r="H41" s="13">
        <v>120490.50258055401</v>
      </c>
      <c r="I41" s="14">
        <v>133516.478444218</v>
      </c>
    </row>
    <row r="42" spans="1:9" ht="15" customHeight="1">
      <c r="A42" s="11" t="s">
        <v>817</v>
      </c>
      <c r="B42" s="11" t="s">
        <v>818</v>
      </c>
      <c r="C42" s="11">
        <v>4739</v>
      </c>
      <c r="D42" s="12">
        <v>88.728169179852998</v>
      </c>
      <c r="E42" s="13">
        <v>128.463999537571</v>
      </c>
      <c r="F42" s="13">
        <v>205.61453046681299</v>
      </c>
      <c r="G42" s="12">
        <v>420482.79374332301</v>
      </c>
      <c r="H42" s="13">
        <v>608790.89380855102</v>
      </c>
      <c r="I42" s="14">
        <v>974407.259882226</v>
      </c>
    </row>
    <row r="43" spans="1:9" ht="15" customHeight="1">
      <c r="A43" s="11" t="s">
        <v>819</v>
      </c>
      <c r="B43" s="11" t="s">
        <v>818</v>
      </c>
      <c r="C43" s="11">
        <v>245</v>
      </c>
      <c r="D43" s="12">
        <v>140.251403232592</v>
      </c>
      <c r="E43" s="13">
        <v>212.07592846913801</v>
      </c>
      <c r="F43" s="13">
        <v>335.16876157471302</v>
      </c>
      <c r="G43" s="12">
        <v>34361.593791984997</v>
      </c>
      <c r="H43" s="13">
        <v>51958.6024749387</v>
      </c>
      <c r="I43" s="14">
        <v>82116.346585804597</v>
      </c>
    </row>
    <row r="44" spans="1:9" ht="15" customHeight="1">
      <c r="A44" s="11" t="s">
        <v>820</v>
      </c>
      <c r="B44" s="11" t="s">
        <v>818</v>
      </c>
      <c r="C44" s="11">
        <v>3027</v>
      </c>
      <c r="D44" s="12">
        <v>45.378767670894099</v>
      </c>
      <c r="E44" s="13">
        <v>43.217375822633699</v>
      </c>
      <c r="F44" s="13">
        <v>46.188364103138497</v>
      </c>
      <c r="G44" s="12">
        <v>137361.529739797</v>
      </c>
      <c r="H44" s="13">
        <v>130818.996615112</v>
      </c>
      <c r="I44" s="14">
        <v>139812.17814020001</v>
      </c>
    </row>
    <row r="45" spans="1:9" ht="15" customHeight="1">
      <c r="A45" s="11" t="s">
        <v>821</v>
      </c>
      <c r="B45" s="11" t="s">
        <v>818</v>
      </c>
      <c r="C45" s="11">
        <v>214</v>
      </c>
      <c r="D45" s="12">
        <v>74.840585052802297</v>
      </c>
      <c r="E45" s="13">
        <v>69.423439381519103</v>
      </c>
      <c r="F45" s="13">
        <v>69.971220344516297</v>
      </c>
      <c r="G45" s="12">
        <v>16015.885201299699</v>
      </c>
      <c r="H45" s="13">
        <v>14856.616027645099</v>
      </c>
      <c r="I45" s="14">
        <v>14973.8411537265</v>
      </c>
    </row>
    <row r="46" spans="1:9" ht="15" customHeight="1">
      <c r="A46" s="11" t="s">
        <v>822</v>
      </c>
      <c r="B46" s="11" t="s">
        <v>818</v>
      </c>
      <c r="C46" s="11">
        <v>4008</v>
      </c>
      <c r="D46" s="12">
        <v>37.228999776667798</v>
      </c>
      <c r="E46" s="13">
        <v>36.7978443145509</v>
      </c>
      <c r="F46" s="13">
        <v>36.491999285140999</v>
      </c>
      <c r="G46" s="12">
        <v>149213.83110488401</v>
      </c>
      <c r="H46" s="13">
        <v>147485.76001272001</v>
      </c>
      <c r="I46" s="14">
        <v>146259.93313484499</v>
      </c>
    </row>
    <row r="47" spans="1:9" ht="15" customHeight="1">
      <c r="A47" s="11" t="s">
        <v>823</v>
      </c>
      <c r="B47" s="11" t="s">
        <v>818</v>
      </c>
      <c r="C47" s="11">
        <v>264</v>
      </c>
      <c r="D47" s="12">
        <v>83.760687229585898</v>
      </c>
      <c r="E47" s="13">
        <v>81.412865917865503</v>
      </c>
      <c r="F47" s="13">
        <v>82.578936380757895</v>
      </c>
      <c r="G47" s="12">
        <v>22112.8214286107</v>
      </c>
      <c r="H47" s="13">
        <v>21492.9966023165</v>
      </c>
      <c r="I47" s="14">
        <v>21800.8392045201</v>
      </c>
    </row>
    <row r="48" spans="1:9" ht="15" customHeight="1">
      <c r="A48" s="11" t="s">
        <v>824</v>
      </c>
      <c r="B48" s="11" t="s">
        <v>818</v>
      </c>
      <c r="C48" s="11">
        <v>4104</v>
      </c>
      <c r="D48" s="12">
        <v>158.97106484745899</v>
      </c>
      <c r="E48" s="13">
        <v>183.86754071959601</v>
      </c>
      <c r="F48" s="13">
        <v>144.78174543899999</v>
      </c>
      <c r="G48" s="12">
        <v>652417.25013397005</v>
      </c>
      <c r="H48" s="13">
        <v>754592.38711322402</v>
      </c>
      <c r="I48" s="14">
        <v>594184.283281654</v>
      </c>
    </row>
    <row r="49" spans="1:9" ht="15" customHeight="1">
      <c r="A49" s="11" t="s">
        <v>825</v>
      </c>
      <c r="B49" s="11" t="s">
        <v>818</v>
      </c>
      <c r="C49" s="11">
        <v>207</v>
      </c>
      <c r="D49" s="12">
        <v>311.39320205117099</v>
      </c>
      <c r="E49" s="13">
        <v>379.07000036015501</v>
      </c>
      <c r="F49" s="13">
        <v>301.002091797422</v>
      </c>
      <c r="G49" s="12">
        <v>64458.392824592403</v>
      </c>
      <c r="H49" s="13">
        <v>78467.490074551999</v>
      </c>
      <c r="I49" s="14">
        <v>62307.433002066398</v>
      </c>
    </row>
    <row r="50" spans="1:9" ht="15" customHeight="1">
      <c r="A50" s="11" t="s">
        <v>826</v>
      </c>
      <c r="B50" s="11" t="s">
        <v>818</v>
      </c>
      <c r="C50" s="11">
        <v>4185</v>
      </c>
      <c r="D50" s="12">
        <v>266.66813251590798</v>
      </c>
      <c r="E50" s="13">
        <v>328.547552520225</v>
      </c>
      <c r="F50" s="13">
        <v>665.23247176216705</v>
      </c>
      <c r="G50" s="12">
        <v>1116006.1345790699</v>
      </c>
      <c r="H50" s="13">
        <v>1374971.5072971401</v>
      </c>
      <c r="I50" s="14">
        <v>2783997.8943246701</v>
      </c>
    </row>
    <row r="51" spans="1:9" ht="15" customHeight="1">
      <c r="A51" s="11" t="s">
        <v>827</v>
      </c>
      <c r="B51" s="11" t="s">
        <v>818</v>
      </c>
      <c r="C51" s="11">
        <v>494</v>
      </c>
      <c r="D51" s="12">
        <v>366.45114489834498</v>
      </c>
      <c r="E51" s="13">
        <v>449.18937469911998</v>
      </c>
      <c r="F51" s="13">
        <v>927.29547244235698</v>
      </c>
      <c r="G51" s="12">
        <v>181026.86557978301</v>
      </c>
      <c r="H51" s="13">
        <v>221899.55110136501</v>
      </c>
      <c r="I51" s="14">
        <v>458083.963386524</v>
      </c>
    </row>
    <row r="52" spans="1:9" ht="15" customHeight="1">
      <c r="A52" s="11" t="s">
        <v>828</v>
      </c>
      <c r="B52" s="11" t="s">
        <v>829</v>
      </c>
      <c r="C52" s="11">
        <v>4691</v>
      </c>
      <c r="D52" s="12">
        <v>790.42193499918801</v>
      </c>
      <c r="E52" s="13">
        <v>841.45727883854204</v>
      </c>
      <c r="F52" s="13">
        <v>802.82420703955995</v>
      </c>
      <c r="G52" s="12">
        <v>3707869.2970811902</v>
      </c>
      <c r="H52" s="13">
        <v>3947276.0950316</v>
      </c>
      <c r="I52" s="14">
        <v>3766048.35522258</v>
      </c>
    </row>
    <row r="53" spans="1:9" ht="15" customHeight="1">
      <c r="A53" s="11" t="s">
        <v>830</v>
      </c>
      <c r="B53" s="11" t="s">
        <v>829</v>
      </c>
      <c r="C53" s="11">
        <v>3331</v>
      </c>
      <c r="D53" s="12">
        <v>68.175539531411303</v>
      </c>
      <c r="E53" s="13">
        <v>69.331346772966398</v>
      </c>
      <c r="F53" s="13">
        <v>69.931777752835103</v>
      </c>
      <c r="G53" s="12">
        <v>227092.722179131</v>
      </c>
      <c r="H53" s="13">
        <v>230942.71610075099</v>
      </c>
      <c r="I53" s="14">
        <v>232942.75169469399</v>
      </c>
    </row>
    <row r="54" spans="1:9" ht="15" customHeight="1">
      <c r="A54" s="11" t="s">
        <v>831</v>
      </c>
      <c r="B54" s="11" t="s">
        <v>829</v>
      </c>
      <c r="C54" s="11">
        <v>4396</v>
      </c>
      <c r="D54" s="12">
        <v>20.694857154737999</v>
      </c>
      <c r="E54" s="13">
        <v>21.0421955332754</v>
      </c>
      <c r="F54" s="13">
        <v>20.000569567177301</v>
      </c>
      <c r="G54" s="12">
        <v>90974.592052228196</v>
      </c>
      <c r="H54" s="13">
        <v>92501.491564278505</v>
      </c>
      <c r="I54" s="14">
        <v>87922.503817311401</v>
      </c>
    </row>
    <row r="55" spans="1:9" ht="15" customHeight="1">
      <c r="A55" s="11" t="s">
        <v>832</v>
      </c>
      <c r="B55" s="11" t="s">
        <v>833</v>
      </c>
      <c r="C55" s="11">
        <v>2692</v>
      </c>
      <c r="D55" s="12">
        <v>6.4381719046941397</v>
      </c>
      <c r="E55" s="13">
        <v>6.1820556986490196</v>
      </c>
      <c r="F55" s="13">
        <v>17.636859865994801</v>
      </c>
      <c r="G55" s="12">
        <v>17331.5587674366</v>
      </c>
      <c r="H55" s="13">
        <v>16642.093940763101</v>
      </c>
      <c r="I55" s="14">
        <v>47478.426759258102</v>
      </c>
    </row>
    <row r="56" spans="1:9" ht="15" customHeight="1">
      <c r="A56" s="11" t="s">
        <v>834</v>
      </c>
      <c r="B56" s="11" t="s">
        <v>835</v>
      </c>
      <c r="C56" s="11">
        <v>6275</v>
      </c>
      <c r="D56" s="12">
        <v>1.8903115732489499</v>
      </c>
      <c r="E56" s="13">
        <v>1.8866881032493801</v>
      </c>
      <c r="F56" s="13">
        <v>1.8360052932311399</v>
      </c>
      <c r="G56" s="12">
        <v>11861.7051221371</v>
      </c>
      <c r="H56" s="13">
        <v>11838.9678478899</v>
      </c>
      <c r="I56" s="14">
        <v>11520.933215025399</v>
      </c>
    </row>
    <row r="57" spans="1:9" ht="15" customHeight="1">
      <c r="A57" s="11" t="s">
        <v>836</v>
      </c>
      <c r="B57" s="11" t="s">
        <v>837</v>
      </c>
      <c r="C57" s="11">
        <v>728</v>
      </c>
      <c r="D57" s="12">
        <v>0.10125134451841999</v>
      </c>
      <c r="E57" s="13">
        <v>9.8487773437779993E-2</v>
      </c>
      <c r="F57" s="13">
        <v>3.7564270130328398E-2</v>
      </c>
      <c r="G57" s="12">
        <v>73.710978809409994</v>
      </c>
      <c r="H57" s="13">
        <v>71.699099062703795</v>
      </c>
      <c r="I57" s="14">
        <v>27.346788654878999</v>
      </c>
    </row>
    <row r="58" spans="1:9" ht="15" customHeight="1">
      <c r="A58" s="11" t="s">
        <v>838</v>
      </c>
      <c r="B58" s="11" t="s">
        <v>839</v>
      </c>
      <c r="C58" s="11">
        <v>1900</v>
      </c>
      <c r="D58" s="12">
        <v>5.2015941239435598E-3</v>
      </c>
      <c r="E58" s="13">
        <v>0</v>
      </c>
      <c r="F58" s="13">
        <v>1.9918961852227399E-3</v>
      </c>
      <c r="G58" s="12">
        <v>9.8830288354927696</v>
      </c>
      <c r="H58" s="13">
        <v>0</v>
      </c>
      <c r="I58" s="14">
        <v>3.7846027519232099</v>
      </c>
    </row>
    <row r="59" spans="1:9" ht="15" customHeight="1">
      <c r="A59" s="11" t="s">
        <v>840</v>
      </c>
      <c r="B59" s="11" t="s">
        <v>841</v>
      </c>
      <c r="C59" s="11">
        <v>1629</v>
      </c>
      <c r="D59" s="12">
        <v>42.6737495897953</v>
      </c>
      <c r="E59" s="13">
        <v>51.905310318883899</v>
      </c>
      <c r="F59" s="13">
        <v>45.296054225717803</v>
      </c>
      <c r="G59" s="12">
        <v>69515.538081776496</v>
      </c>
      <c r="H59" s="13">
        <v>84553.750509461897</v>
      </c>
      <c r="I59" s="14">
        <v>73787.2723336942</v>
      </c>
    </row>
    <row r="60" spans="1:9" ht="15" customHeight="1">
      <c r="A60" s="11" t="s">
        <v>842</v>
      </c>
      <c r="B60" s="11" t="s">
        <v>841</v>
      </c>
      <c r="C60" s="11">
        <v>5272</v>
      </c>
      <c r="D60" s="12">
        <v>2.5048674253833099</v>
      </c>
      <c r="E60" s="13">
        <v>2.7284440357330499</v>
      </c>
      <c r="F60" s="13">
        <v>2.4735185342607702</v>
      </c>
      <c r="G60" s="12">
        <v>13205.6610666208</v>
      </c>
      <c r="H60" s="13">
        <v>14384.356956384599</v>
      </c>
      <c r="I60" s="14">
        <v>13040.3897126228</v>
      </c>
    </row>
    <row r="61" spans="1:9" ht="15" customHeight="1">
      <c r="A61" s="11" t="s">
        <v>843</v>
      </c>
      <c r="B61" s="11" t="s">
        <v>833</v>
      </c>
      <c r="C61" s="11">
        <v>563</v>
      </c>
      <c r="D61" s="12">
        <v>52.994582794036702</v>
      </c>
      <c r="E61" s="13">
        <v>54.7436926558834</v>
      </c>
      <c r="F61" s="13">
        <v>56.232780067127699</v>
      </c>
      <c r="G61" s="12">
        <v>29835.9501130426</v>
      </c>
      <c r="H61" s="13">
        <v>30820.698965262301</v>
      </c>
      <c r="I61" s="14">
        <v>31659.055177792899</v>
      </c>
    </row>
    <row r="62" spans="1:9" ht="15" customHeight="1">
      <c r="A62" s="11" t="s">
        <v>844</v>
      </c>
      <c r="B62" s="11" t="s">
        <v>833</v>
      </c>
      <c r="C62" s="11">
        <v>6444</v>
      </c>
      <c r="D62" s="12">
        <v>5.0948209275841698</v>
      </c>
      <c r="E62" s="13">
        <v>5.0462211797055598</v>
      </c>
      <c r="F62" s="13">
        <v>5.5484782871437899</v>
      </c>
      <c r="G62" s="12">
        <v>32831.026057352399</v>
      </c>
      <c r="H62" s="13">
        <v>32517.849282022598</v>
      </c>
      <c r="I62" s="14">
        <v>35754.3940823546</v>
      </c>
    </row>
    <row r="63" spans="1:9" ht="15" customHeight="1">
      <c r="A63" s="11" t="s">
        <v>845</v>
      </c>
      <c r="B63" s="11" t="s">
        <v>835</v>
      </c>
      <c r="C63" s="11">
        <v>997</v>
      </c>
      <c r="D63" s="12">
        <v>4.6188000906444797</v>
      </c>
      <c r="E63" s="13">
        <v>4.88346954643806</v>
      </c>
      <c r="F63" s="13">
        <v>4.6096749685217402</v>
      </c>
      <c r="G63" s="12">
        <v>4604.94369037255</v>
      </c>
      <c r="H63" s="13">
        <v>4868.8191377987496</v>
      </c>
      <c r="I63" s="14">
        <v>4595.8459436161702</v>
      </c>
    </row>
    <row r="64" spans="1:9" ht="15" customHeight="1">
      <c r="A64" s="11" t="s">
        <v>846</v>
      </c>
      <c r="B64" s="11" t="s">
        <v>847</v>
      </c>
      <c r="C64" s="11">
        <v>6596</v>
      </c>
      <c r="D64" s="12">
        <v>1.5716735589034401</v>
      </c>
      <c r="E64" s="13">
        <v>1.47191150490744</v>
      </c>
      <c r="F64" s="13">
        <v>2.11579415585829</v>
      </c>
      <c r="G64" s="12">
        <v>10366.758794527101</v>
      </c>
      <c r="H64" s="13">
        <v>9708.72828636948</v>
      </c>
      <c r="I64" s="14">
        <v>13955.7782520413</v>
      </c>
    </row>
    <row r="65" spans="1:9" ht="15" customHeight="1">
      <c r="A65" s="11" t="s">
        <v>848</v>
      </c>
      <c r="B65" s="11" t="s">
        <v>849</v>
      </c>
      <c r="C65" s="11">
        <v>1569</v>
      </c>
      <c r="D65" s="12">
        <v>1.3897905313532399</v>
      </c>
      <c r="E65" s="13">
        <v>1.3573309135796301</v>
      </c>
      <c r="F65" s="13">
        <v>1.56428950548677</v>
      </c>
      <c r="G65" s="12">
        <v>2180.5813436932299</v>
      </c>
      <c r="H65" s="13">
        <v>2129.6522034064501</v>
      </c>
      <c r="I65" s="14">
        <v>2454.3702341087401</v>
      </c>
    </row>
    <row r="66" spans="1:9" ht="15" customHeight="1">
      <c r="A66" s="11" t="s">
        <v>850</v>
      </c>
      <c r="B66" s="11" t="s">
        <v>851</v>
      </c>
      <c r="C66" s="11">
        <v>1949</v>
      </c>
      <c r="D66" s="12">
        <v>96.845529767434996</v>
      </c>
      <c r="E66" s="13">
        <v>102.11065774593401</v>
      </c>
      <c r="F66" s="13">
        <v>108.261852477567</v>
      </c>
      <c r="G66" s="12">
        <v>188751.93751673101</v>
      </c>
      <c r="H66" s="13">
        <v>199013.67194682499</v>
      </c>
      <c r="I66" s="14">
        <v>211002.35047877801</v>
      </c>
    </row>
    <row r="67" spans="1:9" ht="15" customHeight="1">
      <c r="A67" s="11" t="s">
        <v>852</v>
      </c>
      <c r="B67" s="11" t="s">
        <v>853</v>
      </c>
      <c r="C67" s="11">
        <v>2591</v>
      </c>
      <c r="D67" s="12">
        <v>20.735250340785498</v>
      </c>
      <c r="E67" s="13">
        <v>21.597916546250101</v>
      </c>
      <c r="F67" s="13">
        <v>22.0771727497943</v>
      </c>
      <c r="G67" s="12">
        <v>53725.033632975297</v>
      </c>
      <c r="H67" s="13">
        <v>55960.201771334003</v>
      </c>
      <c r="I67" s="14">
        <v>57201.954594716903</v>
      </c>
    </row>
    <row r="68" spans="1:9" ht="15" customHeight="1">
      <c r="A68" s="11" t="s">
        <v>854</v>
      </c>
      <c r="B68" s="11" t="s">
        <v>855</v>
      </c>
      <c r="C68" s="11">
        <v>1690</v>
      </c>
      <c r="D68" s="12">
        <v>7.2322881269995101</v>
      </c>
      <c r="E68" s="13">
        <v>7.0991417209039396</v>
      </c>
      <c r="F68" s="13">
        <v>9.3540795349951296</v>
      </c>
      <c r="G68" s="12">
        <v>12222.5669346292</v>
      </c>
      <c r="H68" s="13">
        <v>11997.5495083277</v>
      </c>
      <c r="I68" s="14">
        <v>15808.3944141418</v>
      </c>
    </row>
    <row r="69" spans="1:9" ht="15" customHeight="1">
      <c r="A69" s="11" t="s">
        <v>856</v>
      </c>
      <c r="B69" s="11" t="s">
        <v>857</v>
      </c>
      <c r="C69" s="11">
        <v>925</v>
      </c>
      <c r="D69" s="12">
        <v>110.70404665676899</v>
      </c>
      <c r="E69" s="13">
        <v>119.573904700798</v>
      </c>
      <c r="F69" s="13">
        <v>129.232489892845</v>
      </c>
      <c r="G69" s="12">
        <v>102401.24315751099</v>
      </c>
      <c r="H69" s="13">
        <v>110605.861848239</v>
      </c>
      <c r="I69" s="14">
        <v>119540.053150882</v>
      </c>
    </row>
    <row r="70" spans="1:9" ht="15" customHeight="1">
      <c r="A70" s="11" t="s">
        <v>858</v>
      </c>
      <c r="B70" s="11" t="s">
        <v>859</v>
      </c>
      <c r="C70" s="11">
        <v>732</v>
      </c>
      <c r="D70" s="12">
        <v>204.995540491931</v>
      </c>
      <c r="E70" s="13">
        <v>207.922854173085</v>
      </c>
      <c r="F70" s="13">
        <v>234.74210604088199</v>
      </c>
      <c r="G70" s="12">
        <v>150056.73564009299</v>
      </c>
      <c r="H70" s="13">
        <v>152199.52925469799</v>
      </c>
      <c r="I70" s="14">
        <v>171831.22162192501</v>
      </c>
    </row>
    <row r="71" spans="1:9" ht="15" customHeight="1">
      <c r="A71" s="11" t="s">
        <v>860</v>
      </c>
      <c r="B71" s="11" t="s">
        <v>841</v>
      </c>
      <c r="C71" s="11">
        <v>1097</v>
      </c>
      <c r="D71" s="12">
        <v>176.78382210901799</v>
      </c>
      <c r="E71" s="13">
        <v>211.07002955347201</v>
      </c>
      <c r="F71" s="13">
        <v>277.58946797586998</v>
      </c>
      <c r="G71" s="12">
        <v>193931.85285359199</v>
      </c>
      <c r="H71" s="13">
        <v>231543.82242015799</v>
      </c>
      <c r="I71" s="14">
        <v>304515.64636953</v>
      </c>
    </row>
    <row r="72" spans="1:9" ht="15" customHeight="1">
      <c r="A72" s="11" t="s">
        <v>861</v>
      </c>
      <c r="B72" s="11" t="s">
        <v>841</v>
      </c>
      <c r="C72" s="11">
        <v>4063</v>
      </c>
      <c r="D72" s="12">
        <v>11.1629221206737</v>
      </c>
      <c r="E72" s="13">
        <v>10.9306407774848</v>
      </c>
      <c r="F72" s="13">
        <v>10.4001259690037</v>
      </c>
      <c r="G72" s="12">
        <v>45354.952576297197</v>
      </c>
      <c r="H72" s="13">
        <v>44411.193478920701</v>
      </c>
      <c r="I72" s="14">
        <v>42255.711812062</v>
      </c>
    </row>
    <row r="73" spans="1:9" ht="15" customHeight="1">
      <c r="A73" s="11" t="s">
        <v>862</v>
      </c>
      <c r="B73" s="11" t="s">
        <v>851</v>
      </c>
      <c r="C73" s="11">
        <v>1191</v>
      </c>
      <c r="D73" s="12">
        <v>18.375110316255999</v>
      </c>
      <c r="E73" s="13">
        <v>18.343090000006601</v>
      </c>
      <c r="F73" s="13">
        <v>21.933191720800998</v>
      </c>
      <c r="G73" s="12">
        <v>21884.756386660902</v>
      </c>
      <c r="H73" s="13">
        <v>21846.620190007801</v>
      </c>
      <c r="I73" s="14">
        <v>26122.431339473998</v>
      </c>
    </row>
    <row r="74" spans="1:9" ht="15" customHeight="1">
      <c r="A74" s="11" t="s">
        <v>863</v>
      </c>
      <c r="B74" s="11" t="s">
        <v>835</v>
      </c>
      <c r="C74" s="11">
        <v>2369</v>
      </c>
      <c r="D74" s="12">
        <v>19.886696297490701</v>
      </c>
      <c r="E74" s="13">
        <v>23.0989612838491</v>
      </c>
      <c r="F74" s="13">
        <v>15.262743161003799</v>
      </c>
      <c r="G74" s="12">
        <v>47111.583528755502</v>
      </c>
      <c r="H74" s="13">
        <v>54721.439281438601</v>
      </c>
      <c r="I74" s="14">
        <v>36157.438548418002</v>
      </c>
    </row>
    <row r="75" spans="1:9" ht="15" customHeight="1">
      <c r="A75" s="11" t="s">
        <v>864</v>
      </c>
      <c r="B75" s="11" t="s">
        <v>835</v>
      </c>
      <c r="C75" s="11">
        <v>7045</v>
      </c>
      <c r="D75" s="12">
        <v>22.263152087155799</v>
      </c>
      <c r="E75" s="13">
        <v>20.8339625740165</v>
      </c>
      <c r="F75" s="13">
        <v>23.961105705426</v>
      </c>
      <c r="G75" s="12">
        <v>156843.90645401299</v>
      </c>
      <c r="H75" s="13">
        <v>146775.266333946</v>
      </c>
      <c r="I75" s="14">
        <v>168805.98969472601</v>
      </c>
    </row>
    <row r="76" spans="1:9" ht="15" customHeight="1">
      <c r="A76" s="11" t="s">
        <v>865</v>
      </c>
      <c r="B76" s="11" t="s">
        <v>866</v>
      </c>
      <c r="C76" s="11">
        <v>2655</v>
      </c>
      <c r="D76" s="12">
        <v>19.5819720378155</v>
      </c>
      <c r="E76" s="13">
        <v>18.017472012247701</v>
      </c>
      <c r="F76" s="13">
        <v>49.189090940677701</v>
      </c>
      <c r="G76" s="12">
        <v>51990.135760400299</v>
      </c>
      <c r="H76" s="13">
        <v>47836.388192517603</v>
      </c>
      <c r="I76" s="14">
        <v>130597.03644749901</v>
      </c>
    </row>
    <row r="77" spans="1:9" ht="15" customHeight="1">
      <c r="A77" s="11" t="s">
        <v>867</v>
      </c>
      <c r="B77" s="11" t="s">
        <v>839</v>
      </c>
      <c r="C77" s="11">
        <v>2829</v>
      </c>
      <c r="D77" s="12">
        <v>12.715274235392799</v>
      </c>
      <c r="E77" s="13">
        <v>13.1392533365237</v>
      </c>
      <c r="F77" s="13">
        <v>12.5005781156854</v>
      </c>
      <c r="G77" s="12">
        <v>35971.510811926302</v>
      </c>
      <c r="H77" s="13">
        <v>37170.947689025401</v>
      </c>
      <c r="I77" s="14">
        <v>35364.135489273998</v>
      </c>
    </row>
    <row r="78" spans="1:9" ht="15" customHeight="1">
      <c r="A78" s="11" t="s">
        <v>868</v>
      </c>
      <c r="B78" s="11" t="s">
        <v>857</v>
      </c>
      <c r="C78" s="11">
        <v>1588</v>
      </c>
      <c r="D78" s="12">
        <v>55.098936839600398</v>
      </c>
      <c r="E78" s="13">
        <v>57.201961824213797</v>
      </c>
      <c r="F78" s="13">
        <v>60.949032957443698</v>
      </c>
      <c r="G78" s="12">
        <v>87497.111701285496</v>
      </c>
      <c r="H78" s="13">
        <v>90836.715376851498</v>
      </c>
      <c r="I78" s="14">
        <v>96787.064336420604</v>
      </c>
    </row>
    <row r="79" spans="1:9" ht="15" customHeight="1">
      <c r="A79" s="11" t="s">
        <v>869</v>
      </c>
      <c r="B79" s="11" t="s">
        <v>857</v>
      </c>
      <c r="C79" s="11">
        <v>797</v>
      </c>
      <c r="D79" s="12">
        <v>36.707153137440798</v>
      </c>
      <c r="E79" s="13">
        <v>33.636605996590198</v>
      </c>
      <c r="F79" s="13">
        <v>60.319913109929097</v>
      </c>
      <c r="G79" s="12">
        <v>29255.601050540299</v>
      </c>
      <c r="H79" s="13">
        <v>26808.374979282398</v>
      </c>
      <c r="I79" s="14">
        <v>48074.970748613501</v>
      </c>
    </row>
    <row r="80" spans="1:9" ht="15" customHeight="1">
      <c r="A80" s="11" t="s">
        <v>870</v>
      </c>
      <c r="B80" s="11" t="s">
        <v>857</v>
      </c>
      <c r="C80" s="11">
        <v>1639</v>
      </c>
      <c r="D80" s="12">
        <v>24.105838228011599</v>
      </c>
      <c r="E80" s="13">
        <v>24.619353313650802</v>
      </c>
      <c r="F80" s="13">
        <v>31.867173792448899</v>
      </c>
      <c r="G80" s="12">
        <v>39509.4688557111</v>
      </c>
      <c r="H80" s="13">
        <v>40351.120081073699</v>
      </c>
      <c r="I80" s="14">
        <v>52230.297845823799</v>
      </c>
    </row>
    <row r="81" spans="1:9" ht="15" customHeight="1">
      <c r="A81" s="11" t="s">
        <v>871</v>
      </c>
      <c r="B81" s="11" t="s">
        <v>872</v>
      </c>
      <c r="C81" s="11">
        <v>2723</v>
      </c>
      <c r="D81" s="12">
        <v>19.660700637768599</v>
      </c>
      <c r="E81" s="13">
        <v>20.422171837944401</v>
      </c>
      <c r="F81" s="13">
        <v>29.42966882907</v>
      </c>
      <c r="G81" s="12">
        <v>53536.087836644001</v>
      </c>
      <c r="H81" s="13">
        <v>55609.573914722503</v>
      </c>
      <c r="I81" s="14">
        <v>80136.988221557505</v>
      </c>
    </row>
    <row r="82" spans="1:9" ht="15" customHeight="1">
      <c r="A82" s="11" t="s">
        <v>873</v>
      </c>
      <c r="B82" s="11" t="s">
        <v>841</v>
      </c>
      <c r="C82" s="11">
        <v>3663</v>
      </c>
      <c r="D82" s="12">
        <v>392.88347412282002</v>
      </c>
      <c r="E82" s="13">
        <v>433.900646230635</v>
      </c>
      <c r="F82" s="13">
        <v>381.81450625993801</v>
      </c>
      <c r="G82" s="12">
        <v>1439132.16571189</v>
      </c>
      <c r="H82" s="13">
        <v>1589378.06714282</v>
      </c>
      <c r="I82" s="14">
        <v>1398586.53643015</v>
      </c>
    </row>
    <row r="83" spans="1:9" ht="15" customHeight="1">
      <c r="A83" s="11" t="s">
        <v>874</v>
      </c>
      <c r="B83" s="11" t="s">
        <v>841</v>
      </c>
      <c r="C83" s="11">
        <v>2537</v>
      </c>
      <c r="D83" s="12">
        <v>124.32172861396801</v>
      </c>
      <c r="E83" s="13">
        <v>163.34662169184</v>
      </c>
      <c r="F83" s="13">
        <v>84.0872731100023</v>
      </c>
      <c r="G83" s="12">
        <v>315404.22549363697</v>
      </c>
      <c r="H83" s="13">
        <v>414410.37923219701</v>
      </c>
      <c r="I83" s="14">
        <v>213329.41188007599</v>
      </c>
    </row>
    <row r="84" spans="1:9" ht="15" customHeight="1">
      <c r="A84" s="11" t="s">
        <v>875</v>
      </c>
      <c r="B84" s="11" t="s">
        <v>851</v>
      </c>
      <c r="C84" s="11">
        <v>2459</v>
      </c>
      <c r="D84" s="12">
        <v>14.420236002019999</v>
      </c>
      <c r="E84" s="13">
        <v>14.9416833891108</v>
      </c>
      <c r="F84" s="13">
        <v>16.464002084679201</v>
      </c>
      <c r="G84" s="12">
        <v>35459.360328967203</v>
      </c>
      <c r="H84" s="13">
        <v>36741.599453823299</v>
      </c>
      <c r="I84" s="14">
        <v>40484.981126226201</v>
      </c>
    </row>
    <row r="85" spans="1:9" ht="15" customHeight="1">
      <c r="A85" s="11" t="s">
        <v>876</v>
      </c>
      <c r="B85" s="11" t="s">
        <v>851</v>
      </c>
      <c r="C85" s="11">
        <v>1807</v>
      </c>
      <c r="D85" s="12">
        <v>23.2109097975294</v>
      </c>
      <c r="E85" s="13">
        <v>21.768872842489898</v>
      </c>
      <c r="F85" s="13">
        <v>27.526574542152002</v>
      </c>
      <c r="G85" s="12">
        <v>41942.114004135597</v>
      </c>
      <c r="H85" s="13">
        <v>39336.353226379302</v>
      </c>
      <c r="I85" s="14">
        <v>49740.5201976686</v>
      </c>
    </row>
    <row r="86" spans="1:9" ht="15" customHeight="1">
      <c r="A86" s="11" t="s">
        <v>877</v>
      </c>
      <c r="B86" s="11" t="s">
        <v>855</v>
      </c>
      <c r="C86" s="11">
        <v>1143</v>
      </c>
      <c r="D86" s="12">
        <v>16.585080708015301</v>
      </c>
      <c r="E86" s="13">
        <v>17.9673801486712</v>
      </c>
      <c r="F86" s="13">
        <v>18.6841817225163</v>
      </c>
      <c r="G86" s="12">
        <v>18956.747249261502</v>
      </c>
      <c r="H86" s="13">
        <v>20536.7155099312</v>
      </c>
      <c r="I86" s="14">
        <v>21356.0197088362</v>
      </c>
    </row>
    <row r="87" spans="1:9" ht="15" customHeight="1">
      <c r="A87" s="11" t="s">
        <v>878</v>
      </c>
      <c r="B87" s="11" t="s">
        <v>857</v>
      </c>
      <c r="C87" s="11">
        <v>1402</v>
      </c>
      <c r="D87" s="12">
        <v>22.956444123867399</v>
      </c>
      <c r="E87" s="13">
        <v>25.2926033203711</v>
      </c>
      <c r="F87" s="13">
        <v>29.226605806422398</v>
      </c>
      <c r="G87" s="12">
        <v>32184.934661662199</v>
      </c>
      <c r="H87" s="13">
        <v>35460.229855160302</v>
      </c>
      <c r="I87" s="14">
        <v>40975.701340604202</v>
      </c>
    </row>
    <row r="88" spans="1:9" ht="15" customHeight="1">
      <c r="A88" s="11" t="s">
        <v>879</v>
      </c>
      <c r="B88" s="11" t="s">
        <v>857</v>
      </c>
      <c r="C88" s="11">
        <v>1634</v>
      </c>
      <c r="D88" s="12">
        <v>32.228942878716602</v>
      </c>
      <c r="E88" s="13">
        <v>32.729281272943702</v>
      </c>
      <c r="F88" s="13">
        <v>35.186554062899702</v>
      </c>
      <c r="G88" s="12">
        <v>52662.092663822899</v>
      </c>
      <c r="H88" s="13">
        <v>53479.645599989999</v>
      </c>
      <c r="I88" s="14">
        <v>57494.829338778</v>
      </c>
    </row>
    <row r="89" spans="1:9" ht="15" customHeight="1">
      <c r="A89" s="11" t="s">
        <v>880</v>
      </c>
      <c r="B89" s="11" t="s">
        <v>881</v>
      </c>
      <c r="C89" s="11">
        <v>2797</v>
      </c>
      <c r="D89" s="12">
        <v>10.4377445663354</v>
      </c>
      <c r="E89" s="13">
        <v>11.4285483287648</v>
      </c>
      <c r="F89" s="13">
        <v>15.2496383598018</v>
      </c>
      <c r="G89" s="12">
        <v>29194.3715520402</v>
      </c>
      <c r="H89" s="13">
        <v>31965.6496755552</v>
      </c>
      <c r="I89" s="14">
        <v>42653.238492365599</v>
      </c>
    </row>
    <row r="90" spans="1:9" ht="15" customHeight="1">
      <c r="A90" s="11" t="s">
        <v>882</v>
      </c>
      <c r="B90" s="11" t="s">
        <v>881</v>
      </c>
      <c r="C90" s="11">
        <v>2439</v>
      </c>
      <c r="D90" s="12">
        <v>27.993775573905801</v>
      </c>
      <c r="E90" s="13">
        <v>30.364189019582099</v>
      </c>
      <c r="F90" s="13">
        <v>63.904300018435002</v>
      </c>
      <c r="G90" s="12">
        <v>68276.818624756299</v>
      </c>
      <c r="H90" s="13">
        <v>74058.257018760807</v>
      </c>
      <c r="I90" s="14">
        <v>155862.58774496301</v>
      </c>
    </row>
    <row r="91" spans="1:9" ht="15" customHeight="1">
      <c r="A91" s="11" t="s">
        <v>883</v>
      </c>
      <c r="B91" s="11" t="s">
        <v>841</v>
      </c>
      <c r="C91" s="11">
        <v>7519</v>
      </c>
      <c r="D91" s="12">
        <v>43.838028861646997</v>
      </c>
      <c r="E91" s="13">
        <v>52.652294698905997</v>
      </c>
      <c r="F91" s="13">
        <v>28.275920048277499</v>
      </c>
      <c r="G91" s="12">
        <v>329618.13901072397</v>
      </c>
      <c r="H91" s="13">
        <v>395892.60384107399</v>
      </c>
      <c r="I91" s="14">
        <v>212606.64284299899</v>
      </c>
    </row>
    <row r="92" spans="1:9" ht="15" customHeight="1">
      <c r="A92" s="11" t="s">
        <v>884</v>
      </c>
      <c r="B92" s="11" t="s">
        <v>841</v>
      </c>
      <c r="C92" s="11">
        <v>817</v>
      </c>
      <c r="D92" s="12">
        <v>68.158468188493003</v>
      </c>
      <c r="E92" s="13">
        <v>80.577042947469593</v>
      </c>
      <c r="F92" s="13">
        <v>51.070667833698202</v>
      </c>
      <c r="G92" s="12">
        <v>55685.468509998798</v>
      </c>
      <c r="H92" s="13">
        <v>65831.444088082601</v>
      </c>
      <c r="I92" s="14">
        <v>41724.735620131403</v>
      </c>
    </row>
    <row r="93" spans="1:9" ht="15" customHeight="1">
      <c r="A93" s="11" t="s">
        <v>885</v>
      </c>
      <c r="B93" s="11" t="s">
        <v>841</v>
      </c>
      <c r="C93" s="11">
        <v>5007</v>
      </c>
      <c r="D93" s="12">
        <v>46.474438346929396</v>
      </c>
      <c r="E93" s="13">
        <v>61.677353790837003</v>
      </c>
      <c r="F93" s="13">
        <v>39.950200594201299</v>
      </c>
      <c r="G93" s="12">
        <v>232697.51280307601</v>
      </c>
      <c r="H93" s="13">
        <v>308818.51043072098</v>
      </c>
      <c r="I93" s="14">
        <v>200030.65437516599</v>
      </c>
    </row>
    <row r="94" spans="1:9" ht="15" customHeight="1">
      <c r="A94" s="11" t="s">
        <v>886</v>
      </c>
      <c r="B94" s="11" t="s">
        <v>841</v>
      </c>
      <c r="C94" s="11">
        <v>1031</v>
      </c>
      <c r="D94" s="12">
        <v>78.498094553119799</v>
      </c>
      <c r="E94" s="13">
        <v>95.476602812382197</v>
      </c>
      <c r="F94" s="13">
        <v>70.547688734847497</v>
      </c>
      <c r="G94" s="12">
        <v>80931.535484266496</v>
      </c>
      <c r="H94" s="13">
        <v>98436.377499566006</v>
      </c>
      <c r="I94" s="14">
        <v>72734.667085627705</v>
      </c>
    </row>
    <row r="95" spans="1:9" ht="15" customHeight="1">
      <c r="A95" s="11" t="s">
        <v>887</v>
      </c>
      <c r="B95" s="11" t="s">
        <v>841</v>
      </c>
      <c r="C95" s="11">
        <v>5950</v>
      </c>
      <c r="D95" s="12">
        <v>141.907653707495</v>
      </c>
      <c r="E95" s="13">
        <v>175.761288573271</v>
      </c>
      <c r="F95" s="13">
        <v>300.20790868444402</v>
      </c>
      <c r="G95" s="12">
        <v>844350.53955959599</v>
      </c>
      <c r="H95" s="13">
        <v>1045779.6670109699</v>
      </c>
      <c r="I95" s="14">
        <v>1786237.0566724399</v>
      </c>
    </row>
    <row r="96" spans="1:9" ht="15" customHeight="1">
      <c r="A96" s="11" t="s">
        <v>888</v>
      </c>
      <c r="B96" s="11" t="s">
        <v>841</v>
      </c>
      <c r="C96" s="11">
        <v>1848</v>
      </c>
      <c r="D96" s="12">
        <v>136.46348856364099</v>
      </c>
      <c r="E96" s="13">
        <v>167.600458301907</v>
      </c>
      <c r="F96" s="13">
        <v>270.88633900172601</v>
      </c>
      <c r="G96" s="12">
        <v>252184.526865608</v>
      </c>
      <c r="H96" s="13">
        <v>309725.64694192499</v>
      </c>
      <c r="I96" s="14">
        <v>500597.95447518898</v>
      </c>
    </row>
    <row r="97" spans="1:9" ht="15" customHeight="1">
      <c r="A97" s="11" t="s">
        <v>889</v>
      </c>
      <c r="B97" s="11" t="s">
        <v>841</v>
      </c>
      <c r="C97" s="11">
        <v>8190</v>
      </c>
      <c r="D97" s="12">
        <v>112.983395527423</v>
      </c>
      <c r="E97" s="13">
        <v>117.92728748843599</v>
      </c>
      <c r="F97" s="13">
        <v>86.610146983298193</v>
      </c>
      <c r="G97" s="12">
        <v>925334.009369598</v>
      </c>
      <c r="H97" s="13">
        <v>965824.48453029105</v>
      </c>
      <c r="I97" s="14">
        <v>709337.10379321303</v>
      </c>
    </row>
    <row r="98" spans="1:9" ht="15" customHeight="1">
      <c r="A98" s="11" t="s">
        <v>890</v>
      </c>
      <c r="B98" s="11" t="s">
        <v>841</v>
      </c>
      <c r="C98" s="11">
        <v>2035</v>
      </c>
      <c r="D98" s="12">
        <v>235.28764604430199</v>
      </c>
      <c r="E98" s="13">
        <v>233.898823745805</v>
      </c>
      <c r="F98" s="13">
        <v>178.669731118172</v>
      </c>
      <c r="G98" s="12">
        <v>478810.35970015498</v>
      </c>
      <c r="H98" s="13">
        <v>475984.10632271302</v>
      </c>
      <c r="I98" s="14">
        <v>363592.90282548103</v>
      </c>
    </row>
    <row r="99" spans="1:9" ht="15" customHeight="1">
      <c r="A99" s="11" t="s">
        <v>891</v>
      </c>
      <c r="B99" s="11" t="s">
        <v>841</v>
      </c>
      <c r="C99" s="11">
        <v>8190</v>
      </c>
      <c r="D99" s="12">
        <v>54.060199587977799</v>
      </c>
      <c r="E99" s="13">
        <v>59.120256289314703</v>
      </c>
      <c r="F99" s="13">
        <v>79.835931495617501</v>
      </c>
      <c r="G99" s="12">
        <v>442753.03462553798</v>
      </c>
      <c r="H99" s="13">
        <v>484194.89900948701</v>
      </c>
      <c r="I99" s="14">
        <v>653856.27894910704</v>
      </c>
    </row>
    <row r="100" spans="1:9" ht="15" customHeight="1">
      <c r="A100" s="11" t="s">
        <v>892</v>
      </c>
      <c r="B100" s="11" t="s">
        <v>841</v>
      </c>
      <c r="C100" s="11">
        <v>817</v>
      </c>
      <c r="D100" s="12">
        <v>112.842113283826</v>
      </c>
      <c r="E100" s="13">
        <v>122.45807406442501</v>
      </c>
      <c r="F100" s="13">
        <v>154.45599062331499</v>
      </c>
      <c r="G100" s="12">
        <v>92192.006552886</v>
      </c>
      <c r="H100" s="13">
        <v>100048.246510635</v>
      </c>
      <c r="I100" s="14">
        <v>126190.54433924799</v>
      </c>
    </row>
    <row r="101" spans="1:9" ht="15" customHeight="1">
      <c r="A101" s="11" t="s">
        <v>893</v>
      </c>
      <c r="B101" s="11" t="s">
        <v>841</v>
      </c>
      <c r="C101" s="11">
        <v>6129</v>
      </c>
      <c r="D101" s="12">
        <v>69.074553070534193</v>
      </c>
      <c r="E101" s="13">
        <v>72.180043314019599</v>
      </c>
      <c r="F101" s="13">
        <v>41.799502746331001</v>
      </c>
      <c r="G101" s="12">
        <v>423357.93576930399</v>
      </c>
      <c r="H101" s="13">
        <v>442391.48547162599</v>
      </c>
      <c r="I101" s="14">
        <v>256189.15233226301</v>
      </c>
    </row>
    <row r="102" spans="1:9" ht="15" customHeight="1">
      <c r="A102" s="11" t="s">
        <v>894</v>
      </c>
      <c r="B102" s="11" t="s">
        <v>841</v>
      </c>
      <c r="C102" s="11">
        <v>786</v>
      </c>
      <c r="D102" s="12">
        <v>120.28599895226399</v>
      </c>
      <c r="E102" s="13">
        <v>124.8295348036</v>
      </c>
      <c r="F102" s="13">
        <v>91.688039763175397</v>
      </c>
      <c r="G102" s="12">
        <v>94544.795176479704</v>
      </c>
      <c r="H102" s="13">
        <v>98116.014355629202</v>
      </c>
      <c r="I102" s="14">
        <v>72066.799253855905</v>
      </c>
    </row>
    <row r="103" spans="1:9" ht="15" customHeight="1">
      <c r="A103" s="11" t="s">
        <v>895</v>
      </c>
      <c r="B103" s="11" t="s">
        <v>841</v>
      </c>
      <c r="C103" s="11">
        <v>8190</v>
      </c>
      <c r="D103" s="12">
        <v>51.211233264219501</v>
      </c>
      <c r="E103" s="13">
        <v>50.979917573862302</v>
      </c>
      <c r="F103" s="13">
        <v>63.325093610242803</v>
      </c>
      <c r="G103" s="12">
        <v>419420.00043395802</v>
      </c>
      <c r="H103" s="13">
        <v>417525.52492993203</v>
      </c>
      <c r="I103" s="14">
        <v>518632.51666788798</v>
      </c>
    </row>
    <row r="104" spans="1:9" ht="15" customHeight="1">
      <c r="A104" s="11" t="s">
        <v>896</v>
      </c>
      <c r="B104" s="11" t="s">
        <v>841</v>
      </c>
      <c r="C104" s="11">
        <v>579</v>
      </c>
      <c r="D104" s="12">
        <v>175.571556973453</v>
      </c>
      <c r="E104" s="13">
        <v>183.30517813633799</v>
      </c>
      <c r="F104" s="13">
        <v>288.46719361982599</v>
      </c>
      <c r="G104" s="12">
        <v>101655.931487629</v>
      </c>
      <c r="H104" s="13">
        <v>106133.69814094</v>
      </c>
      <c r="I104" s="14">
        <v>167022.50510587901</v>
      </c>
    </row>
    <row r="105" spans="1:9" ht="15" customHeight="1">
      <c r="A105" s="11" t="s">
        <v>897</v>
      </c>
      <c r="B105" s="11" t="s">
        <v>841</v>
      </c>
      <c r="C105" s="11">
        <v>7268</v>
      </c>
      <c r="D105" s="12">
        <v>13.600321747951099</v>
      </c>
      <c r="E105" s="13">
        <v>19.037130626558199</v>
      </c>
      <c r="F105" s="13">
        <v>12.9605944972622</v>
      </c>
      <c r="G105" s="12">
        <v>98847.138464108706</v>
      </c>
      <c r="H105" s="13">
        <v>138361.86539382499</v>
      </c>
      <c r="I105" s="14">
        <v>94197.600806101604</v>
      </c>
    </row>
    <row r="106" spans="1:9" ht="15" customHeight="1">
      <c r="A106" s="11" t="s">
        <v>898</v>
      </c>
      <c r="B106" s="11" t="s">
        <v>841</v>
      </c>
      <c r="C106" s="11">
        <v>374</v>
      </c>
      <c r="D106" s="12">
        <v>25.7822533322453</v>
      </c>
      <c r="E106" s="13">
        <v>33.980133921461899</v>
      </c>
      <c r="F106" s="13">
        <v>24.687740636455</v>
      </c>
      <c r="G106" s="12">
        <v>9642.5627462597295</v>
      </c>
      <c r="H106" s="13">
        <v>12708.5700866268</v>
      </c>
      <c r="I106" s="14">
        <v>9233.2149980341892</v>
      </c>
    </row>
    <row r="107" spans="1:9" ht="15" customHeight="1">
      <c r="A107" s="11" t="s">
        <v>899</v>
      </c>
      <c r="B107" s="11" t="s">
        <v>841</v>
      </c>
      <c r="C107" s="11">
        <v>3604</v>
      </c>
      <c r="D107" s="12">
        <v>53.903748180643703</v>
      </c>
      <c r="E107" s="13">
        <v>65.785672385888404</v>
      </c>
      <c r="F107" s="13">
        <v>157.55370689022001</v>
      </c>
      <c r="G107" s="12">
        <v>194269.10844303999</v>
      </c>
      <c r="H107" s="13">
        <v>237091.56327874199</v>
      </c>
      <c r="I107" s="14">
        <v>567823.55963235104</v>
      </c>
    </row>
    <row r="108" spans="1:9" ht="15" customHeight="1">
      <c r="A108" s="11" t="s">
        <v>900</v>
      </c>
      <c r="B108" s="11" t="s">
        <v>841</v>
      </c>
      <c r="C108" s="11">
        <v>1179</v>
      </c>
      <c r="D108" s="12">
        <v>66.678330612097596</v>
      </c>
      <c r="E108" s="13">
        <v>81.291665302608493</v>
      </c>
      <c r="F108" s="13">
        <v>192.09612554516499</v>
      </c>
      <c r="G108" s="12">
        <v>78613.751791663104</v>
      </c>
      <c r="H108" s="13">
        <v>95842.8733917754</v>
      </c>
      <c r="I108" s="14">
        <v>226481.33201774899</v>
      </c>
    </row>
    <row r="109" spans="1:9" ht="15" customHeight="1">
      <c r="A109" s="11" t="s">
        <v>901</v>
      </c>
      <c r="B109" s="11" t="s">
        <v>841</v>
      </c>
      <c r="C109" s="11">
        <v>6155</v>
      </c>
      <c r="D109" s="12">
        <v>35.757052317361698</v>
      </c>
      <c r="E109" s="13">
        <v>38.422207092874402</v>
      </c>
      <c r="F109" s="13">
        <v>35.043481866075503</v>
      </c>
      <c r="G109" s="12">
        <v>220084.65701336099</v>
      </c>
      <c r="H109" s="13">
        <v>236488.684656642</v>
      </c>
      <c r="I109" s="14">
        <v>215692.630885694</v>
      </c>
    </row>
    <row r="110" spans="1:9" ht="15" customHeight="1">
      <c r="A110" s="11" t="s">
        <v>902</v>
      </c>
      <c r="B110" s="11" t="s">
        <v>841</v>
      </c>
      <c r="C110" s="11">
        <v>2568</v>
      </c>
      <c r="D110" s="12">
        <v>70.011753854859805</v>
      </c>
      <c r="E110" s="13">
        <v>72.752666397976895</v>
      </c>
      <c r="F110" s="13">
        <v>67.572859538771297</v>
      </c>
      <c r="G110" s="12">
        <v>179790.18389928</v>
      </c>
      <c r="H110" s="13">
        <v>186828.84731000499</v>
      </c>
      <c r="I110" s="14">
        <v>173527.103295565</v>
      </c>
    </row>
    <row r="111" spans="1:9" ht="15" customHeight="1">
      <c r="A111" s="11" t="s">
        <v>903</v>
      </c>
      <c r="B111" s="11" t="s">
        <v>841</v>
      </c>
      <c r="C111" s="11">
        <v>6852</v>
      </c>
      <c r="D111" s="12">
        <v>33.771427342606003</v>
      </c>
      <c r="E111" s="13">
        <v>43.966242231123303</v>
      </c>
      <c r="F111" s="13">
        <v>66.947101906924402</v>
      </c>
      <c r="G111" s="12">
        <v>231401.820151536</v>
      </c>
      <c r="H111" s="13">
        <v>301256.691767657</v>
      </c>
      <c r="I111" s="14">
        <v>458721.54226624599</v>
      </c>
    </row>
    <row r="112" spans="1:9" ht="15" customHeight="1">
      <c r="A112" s="11" t="s">
        <v>904</v>
      </c>
      <c r="B112" s="11" t="s">
        <v>841</v>
      </c>
      <c r="C112" s="11">
        <v>611</v>
      </c>
      <c r="D112" s="12">
        <v>22.504170973110298</v>
      </c>
      <c r="E112" s="13">
        <v>28.403510524663499</v>
      </c>
      <c r="F112" s="13">
        <v>52.2296060748237</v>
      </c>
      <c r="G112" s="12">
        <v>13750.0484645704</v>
      </c>
      <c r="H112" s="13">
        <v>17354.544930569398</v>
      </c>
      <c r="I112" s="14">
        <v>31912.289311717301</v>
      </c>
    </row>
    <row r="113" spans="1:9" ht="15" customHeight="1">
      <c r="A113" s="11" t="s">
        <v>905</v>
      </c>
      <c r="B113" s="11" t="s">
        <v>841</v>
      </c>
      <c r="C113" s="11">
        <v>8190</v>
      </c>
      <c r="D113" s="12">
        <v>154.79345510662401</v>
      </c>
      <c r="E113" s="13">
        <v>194.07501347825399</v>
      </c>
      <c r="F113" s="13">
        <v>176.76212258202099</v>
      </c>
      <c r="G113" s="12">
        <v>1267758.3973232501</v>
      </c>
      <c r="H113" s="13">
        <v>1589474.3603868999</v>
      </c>
      <c r="I113" s="14">
        <v>1447681.78394675</v>
      </c>
    </row>
    <row r="114" spans="1:9" ht="15" customHeight="1">
      <c r="A114" s="11" t="s">
        <v>906</v>
      </c>
      <c r="B114" s="11" t="s">
        <v>841</v>
      </c>
      <c r="C114" s="11">
        <v>1367</v>
      </c>
      <c r="D114" s="12">
        <v>45.8423513277341</v>
      </c>
      <c r="E114" s="13">
        <v>61.480576706489401</v>
      </c>
      <c r="F114" s="13">
        <v>46.575714013791099</v>
      </c>
      <c r="G114" s="12">
        <v>62666.494265012501</v>
      </c>
      <c r="H114" s="13">
        <v>84043.948357771005</v>
      </c>
      <c r="I114" s="14">
        <v>63669.001056852401</v>
      </c>
    </row>
    <row r="115" spans="1:9" ht="15" customHeight="1">
      <c r="A115" s="11" t="s">
        <v>907</v>
      </c>
      <c r="B115" s="11" t="s">
        <v>841</v>
      </c>
      <c r="C115" s="11">
        <v>7727</v>
      </c>
      <c r="D115" s="12">
        <v>986.48789491356695</v>
      </c>
      <c r="E115" s="13">
        <v>892.087617969652</v>
      </c>
      <c r="F115" s="13">
        <v>992.65448339229295</v>
      </c>
      <c r="G115" s="12">
        <v>7622591.9639971303</v>
      </c>
      <c r="H115" s="13">
        <v>6893161.0240514996</v>
      </c>
      <c r="I115" s="14">
        <v>7670241.1931722499</v>
      </c>
    </row>
    <row r="116" spans="1:9" ht="15" customHeight="1">
      <c r="A116" s="11" t="s">
        <v>908</v>
      </c>
      <c r="B116" s="11" t="s">
        <v>841</v>
      </c>
      <c r="C116" s="11">
        <v>184</v>
      </c>
      <c r="D116" s="12">
        <v>29.4462375953878</v>
      </c>
      <c r="E116" s="13">
        <v>32.601276691146197</v>
      </c>
      <c r="F116" s="13">
        <v>41.4681029792591</v>
      </c>
      <c r="G116" s="12">
        <v>5418.1077175513501</v>
      </c>
      <c r="H116" s="13">
        <v>5998.6349111708996</v>
      </c>
      <c r="I116" s="14">
        <v>7630.1309481836697</v>
      </c>
    </row>
    <row r="117" spans="1:9" ht="15" customHeight="1">
      <c r="A117" s="11" t="s">
        <v>909</v>
      </c>
      <c r="B117" s="11" t="s">
        <v>841</v>
      </c>
      <c r="C117" s="11">
        <v>5115</v>
      </c>
      <c r="D117" s="12">
        <v>113.002950504792</v>
      </c>
      <c r="E117" s="13">
        <v>128.02371559804499</v>
      </c>
      <c r="F117" s="13">
        <v>313.35689272681799</v>
      </c>
      <c r="G117" s="12">
        <v>578010.09183200903</v>
      </c>
      <c r="H117" s="13">
        <v>654841.30528399895</v>
      </c>
      <c r="I117" s="14">
        <v>1602820.5062976701</v>
      </c>
    </row>
    <row r="118" spans="1:9" ht="15" customHeight="1">
      <c r="A118" s="11" t="s">
        <v>910</v>
      </c>
      <c r="B118" s="11" t="s">
        <v>841</v>
      </c>
      <c r="C118" s="11">
        <v>325</v>
      </c>
      <c r="D118" s="12">
        <v>213.79100639433801</v>
      </c>
      <c r="E118" s="13">
        <v>230.45707817340801</v>
      </c>
      <c r="F118" s="13">
        <v>598.95836865292404</v>
      </c>
      <c r="G118" s="12">
        <v>69482.077078159695</v>
      </c>
      <c r="H118" s="13">
        <v>74898.550406357506</v>
      </c>
      <c r="I118" s="14">
        <v>194661.4698122</v>
      </c>
    </row>
    <row r="119" spans="1:9" ht="15" customHeight="1">
      <c r="A119" s="11" t="s">
        <v>911</v>
      </c>
      <c r="B119" s="11" t="s">
        <v>841</v>
      </c>
      <c r="C119" s="11">
        <v>826</v>
      </c>
      <c r="D119" s="12">
        <v>26.963146821235501</v>
      </c>
      <c r="E119" s="13">
        <v>27.578025161721602</v>
      </c>
      <c r="F119" s="13">
        <v>11.487426572986299</v>
      </c>
      <c r="G119" s="12">
        <v>22271.5592743405</v>
      </c>
      <c r="H119" s="13">
        <v>22779.448783582</v>
      </c>
      <c r="I119" s="14">
        <v>9488.6143492866995</v>
      </c>
    </row>
    <row r="120" spans="1:9" ht="15" customHeight="1">
      <c r="A120" s="11" t="s">
        <v>912</v>
      </c>
      <c r="B120" s="11" t="s">
        <v>841</v>
      </c>
      <c r="C120" s="11">
        <v>4010</v>
      </c>
      <c r="D120" s="12">
        <v>11.1967651994545</v>
      </c>
      <c r="E120" s="13">
        <v>10.9572386879954</v>
      </c>
      <c r="F120" s="13">
        <v>7.5524038562277997</v>
      </c>
      <c r="G120" s="12">
        <v>44899.028449812598</v>
      </c>
      <c r="H120" s="13">
        <v>43938.527138861398</v>
      </c>
      <c r="I120" s="14">
        <v>30285.139463473501</v>
      </c>
    </row>
    <row r="121" spans="1:9" ht="15" customHeight="1">
      <c r="A121" s="11" t="s">
        <v>913</v>
      </c>
      <c r="B121" s="11" t="s">
        <v>841</v>
      </c>
      <c r="C121" s="11">
        <v>201</v>
      </c>
      <c r="D121" s="12">
        <v>25.863016726276001</v>
      </c>
      <c r="E121" s="13">
        <v>22.7946402925479</v>
      </c>
      <c r="F121" s="13">
        <v>19.0195482311908</v>
      </c>
      <c r="G121" s="12">
        <v>5198.4663619814701</v>
      </c>
      <c r="H121" s="13">
        <v>4581.7226988021202</v>
      </c>
      <c r="I121" s="14">
        <v>3822.92919446936</v>
      </c>
    </row>
    <row r="122" spans="1:9" ht="15" customHeight="1">
      <c r="A122" s="11" t="s">
        <v>914</v>
      </c>
      <c r="B122" s="11" t="s">
        <v>841</v>
      </c>
      <c r="C122" s="11">
        <v>4308</v>
      </c>
      <c r="D122" s="12">
        <v>28.834479849199202</v>
      </c>
      <c r="E122" s="13">
        <v>29.819926938237501</v>
      </c>
      <c r="F122" s="13">
        <v>77.359592847642602</v>
      </c>
      <c r="G122" s="12">
        <v>124218.93919035001</v>
      </c>
      <c r="H122" s="13">
        <v>128464.245249927</v>
      </c>
      <c r="I122" s="14">
        <v>333265.12598764501</v>
      </c>
    </row>
    <row r="123" spans="1:9" ht="15" customHeight="1">
      <c r="A123" s="11" t="s">
        <v>915</v>
      </c>
      <c r="B123" s="11" t="s">
        <v>841</v>
      </c>
      <c r="C123" s="11">
        <v>110</v>
      </c>
      <c r="D123" s="12">
        <v>39.993821386223999</v>
      </c>
      <c r="E123" s="13">
        <v>46.478914236398502</v>
      </c>
      <c r="F123" s="13">
        <v>135.12785360319401</v>
      </c>
      <c r="G123" s="12">
        <v>4399.3203524846404</v>
      </c>
      <c r="H123" s="13">
        <v>5112.6805660038399</v>
      </c>
      <c r="I123" s="14">
        <v>14864.063896351299</v>
      </c>
    </row>
    <row r="124" spans="1:9" ht="15" customHeight="1">
      <c r="A124" s="11" t="s">
        <v>916</v>
      </c>
      <c r="B124" s="11" t="s">
        <v>841</v>
      </c>
      <c r="C124" s="11">
        <v>5433</v>
      </c>
      <c r="D124" s="12">
        <v>97.584989989697206</v>
      </c>
      <c r="E124" s="13">
        <v>110.52362243474001</v>
      </c>
      <c r="F124" s="13">
        <v>102.93815564261701</v>
      </c>
      <c r="G124" s="12">
        <v>530179.25061402505</v>
      </c>
      <c r="H124" s="13">
        <v>600474.84068794397</v>
      </c>
      <c r="I124" s="14">
        <v>559262.99960633705</v>
      </c>
    </row>
    <row r="125" spans="1:9" ht="15" customHeight="1">
      <c r="A125" s="11" t="s">
        <v>917</v>
      </c>
      <c r="B125" s="11" t="s">
        <v>841</v>
      </c>
      <c r="C125" s="11">
        <v>168</v>
      </c>
      <c r="D125" s="12">
        <v>74.679421438950797</v>
      </c>
      <c r="E125" s="13">
        <v>77.589917116932398</v>
      </c>
      <c r="F125" s="13">
        <v>83.373353298218206</v>
      </c>
      <c r="G125" s="12">
        <v>12546.142801743699</v>
      </c>
      <c r="H125" s="13">
        <v>13035.1060756446</v>
      </c>
      <c r="I125" s="14">
        <v>14006.723354100701</v>
      </c>
    </row>
    <row r="126" spans="1:9" ht="15" customHeight="1">
      <c r="A126" s="11" t="s">
        <v>918</v>
      </c>
      <c r="B126" s="11" t="s">
        <v>841</v>
      </c>
      <c r="C126" s="11">
        <v>3995</v>
      </c>
      <c r="D126" s="12">
        <v>151.43942113316299</v>
      </c>
      <c r="E126" s="13">
        <v>161.805043645848</v>
      </c>
      <c r="F126" s="13">
        <v>160.85980108932199</v>
      </c>
      <c r="G126" s="12">
        <v>605000.48742698703</v>
      </c>
      <c r="H126" s="13">
        <v>646411.14936516201</v>
      </c>
      <c r="I126" s="14">
        <v>642634.90535184101</v>
      </c>
    </row>
    <row r="127" spans="1:9" ht="15" customHeight="1">
      <c r="A127" s="11" t="s">
        <v>919</v>
      </c>
      <c r="B127" s="11" t="s">
        <v>841</v>
      </c>
      <c r="C127" s="11">
        <v>230</v>
      </c>
      <c r="D127" s="12">
        <v>268.31011773595299</v>
      </c>
      <c r="E127" s="13">
        <v>280.10003839710402</v>
      </c>
      <c r="F127" s="13">
        <v>301.59453547399801</v>
      </c>
      <c r="G127" s="12">
        <v>61711.327079269096</v>
      </c>
      <c r="H127" s="13">
        <v>64423.008831333798</v>
      </c>
      <c r="I127" s="14">
        <v>69366.743159019694</v>
      </c>
    </row>
    <row r="128" spans="1:9" ht="15" customHeight="1">
      <c r="A128" s="11" t="s">
        <v>920</v>
      </c>
      <c r="B128" s="11" t="s">
        <v>841</v>
      </c>
      <c r="C128" s="11">
        <v>8190</v>
      </c>
      <c r="D128" s="12">
        <v>91.873032225873303</v>
      </c>
      <c r="E128" s="13">
        <v>107.85119232837999</v>
      </c>
      <c r="F128" s="13">
        <v>205.73302189172099</v>
      </c>
      <c r="G128" s="12">
        <v>752440.13392990304</v>
      </c>
      <c r="H128" s="13">
        <v>883301.26516942901</v>
      </c>
      <c r="I128" s="14">
        <v>1684953.4492931899</v>
      </c>
    </row>
    <row r="129" spans="1:9" ht="15" customHeight="1">
      <c r="A129" s="11" t="s">
        <v>921</v>
      </c>
      <c r="B129" s="11" t="s">
        <v>841</v>
      </c>
      <c r="C129" s="11">
        <v>355</v>
      </c>
      <c r="D129" s="12">
        <v>45.194771945921097</v>
      </c>
      <c r="E129" s="13">
        <v>60.161311513471901</v>
      </c>
      <c r="F129" s="13">
        <v>322.28168243422499</v>
      </c>
      <c r="G129" s="12">
        <v>16044.144040802001</v>
      </c>
      <c r="H129" s="13">
        <v>21357.265587282502</v>
      </c>
      <c r="I129" s="14">
        <v>114409.99726415001</v>
      </c>
    </row>
    <row r="130" spans="1:9" ht="15" customHeight="1">
      <c r="A130" s="11" t="s">
        <v>922</v>
      </c>
      <c r="B130" s="11" t="s">
        <v>841</v>
      </c>
      <c r="C130" s="11">
        <v>8190</v>
      </c>
      <c r="D130" s="12">
        <v>19.689376220852299</v>
      </c>
      <c r="E130" s="13">
        <v>20.009684517264901</v>
      </c>
      <c r="F130" s="13">
        <v>27.9031460082515</v>
      </c>
      <c r="G130" s="12">
        <v>161255.99124877999</v>
      </c>
      <c r="H130" s="13">
        <v>163879.31619639901</v>
      </c>
      <c r="I130" s="14">
        <v>228526.76580758</v>
      </c>
    </row>
    <row r="131" spans="1:9" ht="15" customHeight="1">
      <c r="A131" s="11" t="s">
        <v>923</v>
      </c>
      <c r="B131" s="11" t="s">
        <v>841</v>
      </c>
      <c r="C131" s="11">
        <v>2764</v>
      </c>
      <c r="D131" s="12">
        <v>15.8184929343414</v>
      </c>
      <c r="E131" s="13">
        <v>15.9481427551262</v>
      </c>
      <c r="F131" s="13">
        <v>13.5990694897841</v>
      </c>
      <c r="G131" s="12">
        <v>43722.314470519603</v>
      </c>
      <c r="H131" s="13">
        <v>44080.6665751689</v>
      </c>
      <c r="I131" s="14">
        <v>37587.828069763302</v>
      </c>
    </row>
    <row r="132" spans="1:9" ht="15" customHeight="1">
      <c r="A132" s="11" t="s">
        <v>924</v>
      </c>
      <c r="B132" s="11" t="s">
        <v>841</v>
      </c>
      <c r="C132" s="11">
        <v>6428</v>
      </c>
      <c r="D132" s="12">
        <v>41.032555380014301</v>
      </c>
      <c r="E132" s="13">
        <v>44.403876040118099</v>
      </c>
      <c r="F132" s="13">
        <v>39.072712329030402</v>
      </c>
      <c r="G132" s="12">
        <v>263757.265982732</v>
      </c>
      <c r="H132" s="13">
        <v>285428.115185879</v>
      </c>
      <c r="I132" s="14">
        <v>251159.394851007</v>
      </c>
    </row>
    <row r="133" spans="1:9" ht="15" customHeight="1">
      <c r="A133" s="11" t="s">
        <v>925</v>
      </c>
      <c r="B133" s="11" t="s">
        <v>841</v>
      </c>
      <c r="C133" s="11">
        <v>1263</v>
      </c>
      <c r="D133" s="12">
        <v>28.626444621514999</v>
      </c>
      <c r="E133" s="13">
        <v>34.644671203264402</v>
      </c>
      <c r="F133" s="13">
        <v>28.445279259849301</v>
      </c>
      <c r="G133" s="12">
        <v>36155.199556973399</v>
      </c>
      <c r="H133" s="13">
        <v>43756.2197297229</v>
      </c>
      <c r="I133" s="14">
        <v>35926.3877051897</v>
      </c>
    </row>
    <row r="134" spans="1:9" ht="15" customHeight="1">
      <c r="A134" s="11" t="s">
        <v>926</v>
      </c>
      <c r="B134" s="11" t="s">
        <v>841</v>
      </c>
      <c r="C134" s="11">
        <v>5558</v>
      </c>
      <c r="D134" s="12">
        <v>9.9503113339402596</v>
      </c>
      <c r="E134" s="13">
        <v>11.7899315801019</v>
      </c>
      <c r="F134" s="13">
        <v>4.8933714124429502</v>
      </c>
      <c r="G134" s="12">
        <v>55303.83039404</v>
      </c>
      <c r="H134" s="13">
        <v>65528.439722206604</v>
      </c>
      <c r="I134" s="14">
        <v>27197.3583103579</v>
      </c>
    </row>
    <row r="135" spans="1:9" ht="15" customHeight="1">
      <c r="A135" s="11" t="s">
        <v>927</v>
      </c>
      <c r="B135" s="11" t="s">
        <v>841</v>
      </c>
      <c r="C135" s="11">
        <v>1442</v>
      </c>
      <c r="D135" s="12">
        <v>27.6114840399269</v>
      </c>
      <c r="E135" s="13">
        <v>33.166497249928099</v>
      </c>
      <c r="F135" s="13">
        <v>15.8663330348713</v>
      </c>
      <c r="G135" s="12">
        <v>39815.759985574601</v>
      </c>
      <c r="H135" s="13">
        <v>47826.089034396296</v>
      </c>
      <c r="I135" s="14">
        <v>22879.252236284399</v>
      </c>
    </row>
    <row r="136" spans="1:9" ht="15" customHeight="1">
      <c r="A136" s="11" t="s">
        <v>928</v>
      </c>
      <c r="B136" s="11" t="s">
        <v>841</v>
      </c>
      <c r="C136" s="11">
        <v>4618</v>
      </c>
      <c r="D136" s="12">
        <v>28.432464378510101</v>
      </c>
      <c r="E136" s="13">
        <v>35.754350103231801</v>
      </c>
      <c r="F136" s="13">
        <v>27.273674083569301</v>
      </c>
      <c r="G136" s="12">
        <v>131301.12049996</v>
      </c>
      <c r="H136" s="13">
        <v>165113.58877672401</v>
      </c>
      <c r="I136" s="14">
        <v>125949.826917923</v>
      </c>
    </row>
    <row r="137" spans="1:9" ht="15" customHeight="1">
      <c r="A137" s="11" t="s">
        <v>929</v>
      </c>
      <c r="B137" s="11" t="s">
        <v>841</v>
      </c>
      <c r="C137" s="11">
        <v>3362</v>
      </c>
      <c r="D137" s="12">
        <v>41.318353583315101</v>
      </c>
      <c r="E137" s="13">
        <v>56.032928282501302</v>
      </c>
      <c r="F137" s="13">
        <v>41.948756631327498</v>
      </c>
      <c r="G137" s="12">
        <v>138912.30474710499</v>
      </c>
      <c r="H137" s="13">
        <v>188382.704885769</v>
      </c>
      <c r="I137" s="14">
        <v>141031.719794523</v>
      </c>
    </row>
    <row r="138" spans="1:9" ht="15" customHeight="1">
      <c r="A138" s="11" t="s">
        <v>930</v>
      </c>
      <c r="B138" s="11" t="s">
        <v>841</v>
      </c>
      <c r="C138" s="11">
        <v>5621</v>
      </c>
      <c r="D138" s="12">
        <v>20.536011634286002</v>
      </c>
      <c r="E138" s="13">
        <v>24.111831702292601</v>
      </c>
      <c r="F138" s="13">
        <v>18.339490324633601</v>
      </c>
      <c r="G138" s="12">
        <v>115432.921396322</v>
      </c>
      <c r="H138" s="13">
        <v>135532.60599858701</v>
      </c>
      <c r="I138" s="14">
        <v>103086.275114766</v>
      </c>
    </row>
    <row r="139" spans="1:9" ht="15" customHeight="1">
      <c r="A139" s="11" t="s">
        <v>931</v>
      </c>
      <c r="B139" s="11" t="s">
        <v>841</v>
      </c>
      <c r="C139" s="11">
        <v>2159</v>
      </c>
      <c r="D139" s="12">
        <v>56.196349359790197</v>
      </c>
      <c r="E139" s="13">
        <v>63.136928179205299</v>
      </c>
      <c r="F139" s="13">
        <v>47.7745762111321</v>
      </c>
      <c r="G139" s="12">
        <v>121327.918267787</v>
      </c>
      <c r="H139" s="13">
        <v>136312.62793890401</v>
      </c>
      <c r="I139" s="14">
        <v>103145.310039834</v>
      </c>
    </row>
    <row r="140" spans="1:9" ht="15" customHeight="1">
      <c r="A140" s="11" t="s">
        <v>932</v>
      </c>
      <c r="B140" s="11" t="s">
        <v>841</v>
      </c>
      <c r="C140" s="11">
        <v>6105</v>
      </c>
      <c r="D140" s="12">
        <v>105.258855991359</v>
      </c>
      <c r="E140" s="13">
        <v>125.906097606241</v>
      </c>
      <c r="F140" s="13">
        <v>159.22058795788899</v>
      </c>
      <c r="G140" s="12">
        <v>642605.31582724804</v>
      </c>
      <c r="H140" s="13">
        <v>768656.725886103</v>
      </c>
      <c r="I140" s="14">
        <v>972041.68948291196</v>
      </c>
    </row>
    <row r="141" spans="1:9" ht="15" customHeight="1">
      <c r="A141" s="11" t="s">
        <v>933</v>
      </c>
      <c r="B141" s="11" t="s">
        <v>841</v>
      </c>
      <c r="C141" s="11">
        <v>706</v>
      </c>
      <c r="D141" s="12">
        <v>102.17390536160801</v>
      </c>
      <c r="E141" s="13">
        <v>118.422734411473</v>
      </c>
      <c r="F141" s="13">
        <v>186.26909348929601</v>
      </c>
      <c r="G141" s="12">
        <v>72134.777185295097</v>
      </c>
      <c r="H141" s="13">
        <v>83606.450494500197</v>
      </c>
      <c r="I141" s="14">
        <v>131505.98000344299</v>
      </c>
    </row>
    <row r="142" spans="1:9" ht="15" customHeight="1">
      <c r="A142" s="11" t="s">
        <v>934</v>
      </c>
      <c r="B142" s="11" t="s">
        <v>841</v>
      </c>
      <c r="C142" s="11">
        <v>4725</v>
      </c>
      <c r="D142" s="12">
        <v>55.4035478424003</v>
      </c>
      <c r="E142" s="13">
        <v>63.368232624224497</v>
      </c>
      <c r="F142" s="13">
        <v>134.13858460983499</v>
      </c>
      <c r="G142" s="12">
        <v>261781.76355534099</v>
      </c>
      <c r="H142" s="13">
        <v>299414.89914946101</v>
      </c>
      <c r="I142" s="14">
        <v>633804.81228146795</v>
      </c>
    </row>
    <row r="143" spans="1:9" ht="15" customHeight="1">
      <c r="A143" s="11" t="s">
        <v>935</v>
      </c>
      <c r="B143" s="11" t="s">
        <v>841</v>
      </c>
      <c r="C143" s="11">
        <v>219</v>
      </c>
      <c r="D143" s="12">
        <v>96.560608193069399</v>
      </c>
      <c r="E143" s="13">
        <v>107.826120698813</v>
      </c>
      <c r="F143" s="13">
        <v>238.36407224804401</v>
      </c>
      <c r="G143" s="12">
        <v>21146.773194282199</v>
      </c>
      <c r="H143" s="13">
        <v>23613.920433040101</v>
      </c>
      <c r="I143" s="14">
        <v>52201.731822321599</v>
      </c>
    </row>
    <row r="144" spans="1:9" ht="15" customHeight="1">
      <c r="A144" s="11" t="s">
        <v>936</v>
      </c>
      <c r="B144" s="11" t="s">
        <v>841</v>
      </c>
      <c r="C144" s="11">
        <v>4676</v>
      </c>
      <c r="D144" s="12">
        <v>51.261266027329498</v>
      </c>
      <c r="E144" s="13">
        <v>46.6125402315785</v>
      </c>
      <c r="F144" s="13">
        <v>70.0822399831101</v>
      </c>
      <c r="G144" s="12">
        <v>239697.67994379299</v>
      </c>
      <c r="H144" s="13">
        <v>217960.23812286099</v>
      </c>
      <c r="I144" s="14">
        <v>327704.554161023</v>
      </c>
    </row>
    <row r="145" spans="1:9" ht="15" customHeight="1">
      <c r="A145" s="11" t="s">
        <v>937</v>
      </c>
      <c r="B145" s="11" t="s">
        <v>841</v>
      </c>
      <c r="C145" s="11">
        <v>198</v>
      </c>
      <c r="D145" s="12">
        <v>116.184512178565</v>
      </c>
      <c r="E145" s="13">
        <v>113.69418451266201</v>
      </c>
      <c r="F145" s="13">
        <v>170.08487318332499</v>
      </c>
      <c r="G145" s="12">
        <v>23004.5334113559</v>
      </c>
      <c r="H145" s="13">
        <v>22511.4485335071</v>
      </c>
      <c r="I145" s="14">
        <v>33676.804890298401</v>
      </c>
    </row>
    <row r="146" spans="1:9" ht="15" customHeight="1">
      <c r="A146" s="11" t="s">
        <v>938</v>
      </c>
      <c r="B146" s="11" t="s">
        <v>841</v>
      </c>
      <c r="C146" s="11">
        <v>5851</v>
      </c>
      <c r="D146" s="12">
        <v>61.988067457720902</v>
      </c>
      <c r="E146" s="13">
        <v>79.864741821221898</v>
      </c>
      <c r="F146" s="13">
        <v>49.3977483635976</v>
      </c>
      <c r="G146" s="12">
        <v>362692.182695125</v>
      </c>
      <c r="H146" s="13">
        <v>467288.60439596901</v>
      </c>
      <c r="I146" s="14">
        <v>289026.22567541001</v>
      </c>
    </row>
    <row r="147" spans="1:9" ht="15" customHeight="1">
      <c r="A147" s="11" t="s">
        <v>939</v>
      </c>
      <c r="B147" s="11" t="s">
        <v>841</v>
      </c>
      <c r="C147" s="11">
        <v>2254</v>
      </c>
      <c r="D147" s="12">
        <v>115.850826608128</v>
      </c>
      <c r="E147" s="13">
        <v>146.11753831112901</v>
      </c>
      <c r="F147" s="13">
        <v>102.859507172419</v>
      </c>
      <c r="G147" s="12">
        <v>261127.76317472101</v>
      </c>
      <c r="H147" s="13">
        <v>329348.93135328399</v>
      </c>
      <c r="I147" s="14">
        <v>231845.32916663299</v>
      </c>
    </row>
    <row r="148" spans="1:9" ht="15" customHeight="1">
      <c r="A148" s="11" t="s">
        <v>940</v>
      </c>
      <c r="B148" s="11" t="s">
        <v>841</v>
      </c>
      <c r="C148" s="11">
        <v>3633</v>
      </c>
      <c r="D148" s="12">
        <v>17.567057280212801</v>
      </c>
      <c r="E148" s="13">
        <v>16.3838817891913</v>
      </c>
      <c r="F148" s="13">
        <v>18.253041556804899</v>
      </c>
      <c r="G148" s="12">
        <v>63821.119099013296</v>
      </c>
      <c r="H148" s="13">
        <v>59522.642540131899</v>
      </c>
      <c r="I148" s="14">
        <v>66313.299975872098</v>
      </c>
    </row>
    <row r="149" spans="1:9" ht="15" customHeight="1">
      <c r="A149" s="11" t="s">
        <v>941</v>
      </c>
      <c r="B149" s="11" t="s">
        <v>841</v>
      </c>
      <c r="C149" s="11">
        <v>1413</v>
      </c>
      <c r="D149" s="12">
        <v>14.6108947754269</v>
      </c>
      <c r="E149" s="13">
        <v>13.544905415708801</v>
      </c>
      <c r="F149" s="13">
        <v>15.2485404838769</v>
      </c>
      <c r="G149" s="12">
        <v>20645.194317678201</v>
      </c>
      <c r="H149" s="13">
        <v>19138.9513523965</v>
      </c>
      <c r="I149" s="14">
        <v>21546.1877037181</v>
      </c>
    </row>
    <row r="150" spans="1:9" ht="15" customHeight="1">
      <c r="A150" s="11" t="s">
        <v>942</v>
      </c>
      <c r="B150" s="11" t="s">
        <v>841</v>
      </c>
      <c r="C150" s="11">
        <v>5705</v>
      </c>
      <c r="D150" s="12">
        <v>15.2968867909367</v>
      </c>
      <c r="E150" s="13">
        <v>15.518833777258701</v>
      </c>
      <c r="F150" s="13">
        <v>22.745798281575802</v>
      </c>
      <c r="G150" s="12">
        <v>87268.739142293998</v>
      </c>
      <c r="H150" s="13">
        <v>88534.946699260894</v>
      </c>
      <c r="I150" s="14">
        <v>129764.77919638999</v>
      </c>
    </row>
    <row r="151" spans="1:9" ht="15" customHeight="1">
      <c r="A151" s="11" t="s">
        <v>943</v>
      </c>
      <c r="B151" s="11" t="s">
        <v>841</v>
      </c>
      <c r="C151" s="11">
        <v>1556</v>
      </c>
      <c r="D151" s="12">
        <v>37.150317325013603</v>
      </c>
      <c r="E151" s="13">
        <v>37.7620981769971</v>
      </c>
      <c r="F151" s="13">
        <v>55.734262015048401</v>
      </c>
      <c r="G151" s="12">
        <v>57805.893757721198</v>
      </c>
      <c r="H151" s="13">
        <v>58757.824763407501</v>
      </c>
      <c r="I151" s="14">
        <v>86722.511695415305</v>
      </c>
    </row>
    <row r="152" spans="1:9" ht="15" customHeight="1">
      <c r="A152" s="11" t="s">
        <v>944</v>
      </c>
      <c r="B152" s="11" t="s">
        <v>841</v>
      </c>
      <c r="C152" s="11">
        <v>6233</v>
      </c>
      <c r="D152" s="12">
        <v>27.175515279777301</v>
      </c>
      <c r="E152" s="13">
        <v>30.453478199878401</v>
      </c>
      <c r="F152" s="13">
        <v>18.884005099649698</v>
      </c>
      <c r="G152" s="12">
        <v>169384.98673885199</v>
      </c>
      <c r="H152" s="13">
        <v>189816.52961984201</v>
      </c>
      <c r="I152" s="14">
        <v>117704.003786117</v>
      </c>
    </row>
    <row r="153" spans="1:9" ht="15" customHeight="1">
      <c r="A153" s="11" t="s">
        <v>945</v>
      </c>
      <c r="B153" s="11" t="s">
        <v>841</v>
      </c>
      <c r="C153" s="11">
        <v>527</v>
      </c>
      <c r="D153" s="12">
        <v>26.904081693014401</v>
      </c>
      <c r="E153" s="13">
        <v>28.465773141463</v>
      </c>
      <c r="F153" s="13">
        <v>16.254528583942299</v>
      </c>
      <c r="G153" s="12">
        <v>14178.451052218599</v>
      </c>
      <c r="H153" s="13">
        <v>15001.462445551</v>
      </c>
      <c r="I153" s="14">
        <v>8566.1365637375893</v>
      </c>
    </row>
    <row r="154" spans="1:9" ht="15" customHeight="1">
      <c r="A154" s="11" t="s">
        <v>946</v>
      </c>
      <c r="B154" s="11" t="s">
        <v>841</v>
      </c>
      <c r="C154" s="11">
        <v>3411</v>
      </c>
      <c r="D154" s="12">
        <v>9.3885113095024408</v>
      </c>
      <c r="E154" s="13">
        <v>10.3374799872577</v>
      </c>
      <c r="F154" s="13">
        <v>6.5626431089965402</v>
      </c>
      <c r="G154" s="12">
        <v>32024.2120767128</v>
      </c>
      <c r="H154" s="13">
        <v>35261.144236535998</v>
      </c>
      <c r="I154" s="14">
        <v>22385.175644787199</v>
      </c>
    </row>
    <row r="155" spans="1:9" ht="15" customHeight="1">
      <c r="A155" s="11" t="s">
        <v>947</v>
      </c>
      <c r="B155" s="11" t="s">
        <v>841</v>
      </c>
      <c r="C155" s="11">
        <v>909</v>
      </c>
      <c r="D155" s="12">
        <v>17.6147761312426</v>
      </c>
      <c r="E155" s="13">
        <v>16.548364781676401</v>
      </c>
      <c r="F155" s="13">
        <v>14.6364611288858</v>
      </c>
      <c r="G155" s="12">
        <v>16011.8315032995</v>
      </c>
      <c r="H155" s="13">
        <v>15042.463586543799</v>
      </c>
      <c r="I155" s="14">
        <v>13304.5431661571</v>
      </c>
    </row>
    <row r="156" spans="1:9" ht="15" customHeight="1">
      <c r="A156" s="11" t="s">
        <v>948</v>
      </c>
      <c r="B156" s="11" t="s">
        <v>841</v>
      </c>
      <c r="C156" s="11">
        <v>6028</v>
      </c>
      <c r="D156" s="12">
        <v>16.029247911129399</v>
      </c>
      <c r="E156" s="13">
        <v>17.1925612504726</v>
      </c>
      <c r="F156" s="13">
        <v>12.8809464776614</v>
      </c>
      <c r="G156" s="12">
        <v>96624.306408287899</v>
      </c>
      <c r="H156" s="13">
        <v>103636.759217849</v>
      </c>
      <c r="I156" s="14">
        <v>77646.345367342903</v>
      </c>
    </row>
    <row r="157" spans="1:9" ht="15" customHeight="1">
      <c r="A157" s="11" t="s">
        <v>949</v>
      </c>
      <c r="B157" s="11" t="s">
        <v>841</v>
      </c>
      <c r="C157" s="11">
        <v>1616</v>
      </c>
      <c r="D157" s="12">
        <v>31.948768635594</v>
      </c>
      <c r="E157" s="13">
        <v>36.079767143693701</v>
      </c>
      <c r="F157" s="13">
        <v>31.021518831728901</v>
      </c>
      <c r="G157" s="12">
        <v>51629.210115119902</v>
      </c>
      <c r="H157" s="13">
        <v>58304.903704208999</v>
      </c>
      <c r="I157" s="14">
        <v>50130.774432074002</v>
      </c>
    </row>
    <row r="158" spans="1:9" ht="15" customHeight="1">
      <c r="A158" s="11" t="s">
        <v>950</v>
      </c>
      <c r="B158" s="11" t="s">
        <v>841</v>
      </c>
      <c r="C158" s="11">
        <v>5234</v>
      </c>
      <c r="D158" s="12">
        <v>95.170056747282203</v>
      </c>
      <c r="E158" s="13">
        <v>101.35145851621</v>
      </c>
      <c r="F158" s="13">
        <v>114.831617521872</v>
      </c>
      <c r="G158" s="12">
        <v>498120.07701527502</v>
      </c>
      <c r="H158" s="13">
        <v>530473.53387384303</v>
      </c>
      <c r="I158" s="14">
        <v>601028.68610947602</v>
      </c>
    </row>
    <row r="159" spans="1:9" ht="15" customHeight="1">
      <c r="A159" s="11" t="s">
        <v>951</v>
      </c>
      <c r="B159" s="11" t="s">
        <v>841</v>
      </c>
      <c r="C159" s="11">
        <v>199</v>
      </c>
      <c r="D159" s="12">
        <v>170.81462050145601</v>
      </c>
      <c r="E159" s="13">
        <v>173.99314328907801</v>
      </c>
      <c r="F159" s="13">
        <v>215.673094109141</v>
      </c>
      <c r="G159" s="12">
        <v>33992.109479789702</v>
      </c>
      <c r="H159" s="13">
        <v>34624.635514526599</v>
      </c>
      <c r="I159" s="14">
        <v>42918.945727719001</v>
      </c>
    </row>
    <row r="160" spans="1:9" ht="15" customHeight="1">
      <c r="A160" s="11" t="s">
        <v>952</v>
      </c>
      <c r="B160" s="11" t="s">
        <v>841</v>
      </c>
      <c r="C160" s="11">
        <v>6846</v>
      </c>
      <c r="D160" s="12">
        <v>19.096654120015302</v>
      </c>
      <c r="E160" s="13">
        <v>24.791002463118499</v>
      </c>
      <c r="F160" s="13">
        <v>20.9610288251612</v>
      </c>
      <c r="G160" s="12">
        <v>130735.69410562501</v>
      </c>
      <c r="H160" s="13">
        <v>169719.20286250999</v>
      </c>
      <c r="I160" s="14">
        <v>143499.203337054</v>
      </c>
    </row>
    <row r="161" spans="1:9" ht="15" customHeight="1">
      <c r="A161" s="11" t="s">
        <v>953</v>
      </c>
      <c r="B161" s="11" t="s">
        <v>841</v>
      </c>
      <c r="C161" s="11">
        <v>1223</v>
      </c>
      <c r="D161" s="12">
        <v>22.474777032340299</v>
      </c>
      <c r="E161" s="13">
        <v>30.605183516798601</v>
      </c>
      <c r="F161" s="13">
        <v>25.125826508198401</v>
      </c>
      <c r="G161" s="12">
        <v>27486.652310552199</v>
      </c>
      <c r="H161" s="13">
        <v>37430.139441044703</v>
      </c>
      <c r="I161" s="14">
        <v>30728.885819526698</v>
      </c>
    </row>
    <row r="162" spans="1:9" ht="15" customHeight="1">
      <c r="A162" s="11" t="s">
        <v>954</v>
      </c>
      <c r="B162" s="11" t="s">
        <v>841</v>
      </c>
      <c r="C162" s="11">
        <v>5904</v>
      </c>
      <c r="D162" s="12">
        <v>15.9342987203408</v>
      </c>
      <c r="E162" s="13">
        <v>14.453079269348599</v>
      </c>
      <c r="F162" s="13">
        <v>13.193474906392</v>
      </c>
      <c r="G162" s="12">
        <v>94076.099644891801</v>
      </c>
      <c r="H162" s="13">
        <v>85330.9800062344</v>
      </c>
      <c r="I162" s="14">
        <v>77894.275847338504</v>
      </c>
    </row>
    <row r="163" spans="1:9" ht="15" customHeight="1">
      <c r="A163" s="11" t="s">
        <v>955</v>
      </c>
      <c r="B163" s="11" t="s">
        <v>841</v>
      </c>
      <c r="C163" s="11">
        <v>1868</v>
      </c>
      <c r="D163" s="12">
        <v>35.573096959903999</v>
      </c>
      <c r="E163" s="13">
        <v>33.906729659775202</v>
      </c>
      <c r="F163" s="13">
        <v>31.942425747304899</v>
      </c>
      <c r="G163" s="12">
        <v>66450.545121100702</v>
      </c>
      <c r="H163" s="13">
        <v>63337.771004460097</v>
      </c>
      <c r="I163" s="14">
        <v>59668.451295965497</v>
      </c>
    </row>
    <row r="164" spans="1:9" ht="15" customHeight="1">
      <c r="A164" s="11" t="s">
        <v>956</v>
      </c>
      <c r="B164" s="11" t="s">
        <v>841</v>
      </c>
      <c r="C164" s="11">
        <v>4951</v>
      </c>
      <c r="D164" s="12">
        <v>32.586098592765602</v>
      </c>
      <c r="E164" s="13">
        <v>28.413201014940899</v>
      </c>
      <c r="F164" s="13">
        <v>22.1502724634957</v>
      </c>
      <c r="G164" s="12">
        <v>161333.77413278201</v>
      </c>
      <c r="H164" s="13">
        <v>140673.758224972</v>
      </c>
      <c r="I164" s="14">
        <v>109665.998966767</v>
      </c>
    </row>
    <row r="165" spans="1:9" ht="15" customHeight="1">
      <c r="A165" s="11" t="s">
        <v>957</v>
      </c>
      <c r="B165" s="11" t="s">
        <v>841</v>
      </c>
      <c r="C165" s="11">
        <v>887</v>
      </c>
      <c r="D165" s="12">
        <v>34.524892994072097</v>
      </c>
      <c r="E165" s="13">
        <v>25.433521814307301</v>
      </c>
      <c r="F165" s="13">
        <v>21.1798274494524</v>
      </c>
      <c r="G165" s="12">
        <v>30623.580085741902</v>
      </c>
      <c r="H165" s="13">
        <v>22559.533849290601</v>
      </c>
      <c r="I165" s="14">
        <v>18786.5069476643</v>
      </c>
    </row>
    <row r="166" spans="1:9" ht="15" customHeight="1">
      <c r="A166" s="11" t="s">
        <v>958</v>
      </c>
      <c r="B166" s="11" t="s">
        <v>841</v>
      </c>
      <c r="C166" s="11">
        <v>8190</v>
      </c>
      <c r="D166" s="12">
        <v>193.81130643484099</v>
      </c>
      <c r="E166" s="13">
        <v>225.37736935216799</v>
      </c>
      <c r="F166" s="13">
        <v>165.06447459127401</v>
      </c>
      <c r="G166" s="12">
        <v>1587314.5997013501</v>
      </c>
      <c r="H166" s="13">
        <v>1845840.65499425</v>
      </c>
      <c r="I166" s="14">
        <v>1351878.0469025299</v>
      </c>
    </row>
    <row r="167" spans="1:9" ht="15" customHeight="1">
      <c r="A167" s="11" t="s">
        <v>959</v>
      </c>
      <c r="B167" s="11" t="s">
        <v>841</v>
      </c>
      <c r="C167" s="11">
        <v>1657</v>
      </c>
      <c r="D167" s="12">
        <v>488.56500762426202</v>
      </c>
      <c r="E167" s="13">
        <v>526.09213542694897</v>
      </c>
      <c r="F167" s="13">
        <v>458.71606516918803</v>
      </c>
      <c r="G167" s="12">
        <v>809552.21763340302</v>
      </c>
      <c r="H167" s="13">
        <v>871734.668402454</v>
      </c>
      <c r="I167" s="14">
        <v>760092.51998534496</v>
      </c>
    </row>
    <row r="168" spans="1:9" ht="15" customHeight="1">
      <c r="A168" s="11" t="s">
        <v>960</v>
      </c>
      <c r="B168" s="11" t="s">
        <v>841</v>
      </c>
      <c r="C168" s="11">
        <v>7039</v>
      </c>
      <c r="D168" s="12">
        <v>16.628202509098401</v>
      </c>
      <c r="E168" s="13">
        <v>20.6839418340309</v>
      </c>
      <c r="F168" s="13">
        <v>12.795097801023999</v>
      </c>
      <c r="G168" s="12">
        <v>117045.917461544</v>
      </c>
      <c r="H168" s="13">
        <v>145594.26656974401</v>
      </c>
      <c r="I168" s="14">
        <v>90064.693421407996</v>
      </c>
    </row>
    <row r="169" spans="1:9" ht="15" customHeight="1">
      <c r="A169" s="11" t="s">
        <v>961</v>
      </c>
      <c r="B169" s="11" t="s">
        <v>841</v>
      </c>
      <c r="C169" s="11">
        <v>551</v>
      </c>
      <c r="D169" s="12">
        <v>30.526241500246002</v>
      </c>
      <c r="E169" s="13">
        <v>32.336837656288097</v>
      </c>
      <c r="F169" s="13">
        <v>24.331486027455899</v>
      </c>
      <c r="G169" s="12">
        <v>16819.9590666355</v>
      </c>
      <c r="H169" s="13">
        <v>17817.5975486147</v>
      </c>
      <c r="I169" s="14">
        <v>13406.6488011282</v>
      </c>
    </row>
    <row r="170" spans="1:9" ht="15" customHeight="1">
      <c r="A170" s="11" t="s">
        <v>962</v>
      </c>
      <c r="B170" s="11" t="s">
        <v>841</v>
      </c>
      <c r="C170" s="11">
        <v>5638</v>
      </c>
      <c r="D170" s="12">
        <v>17.910696075962701</v>
      </c>
      <c r="E170" s="13">
        <v>20.307758439860201</v>
      </c>
      <c r="F170" s="13">
        <v>16.396074305119399</v>
      </c>
      <c r="G170" s="12">
        <v>100980.504476277</v>
      </c>
      <c r="H170" s="13">
        <v>114495.14208393201</v>
      </c>
      <c r="I170" s="14">
        <v>92441.066932263406</v>
      </c>
    </row>
    <row r="171" spans="1:9" ht="15" customHeight="1">
      <c r="A171" s="11" t="s">
        <v>963</v>
      </c>
      <c r="B171" s="11" t="s">
        <v>841</v>
      </c>
      <c r="C171" s="11">
        <v>2165</v>
      </c>
      <c r="D171" s="12">
        <v>43.048054873757103</v>
      </c>
      <c r="E171" s="13">
        <v>44.9760042271636</v>
      </c>
      <c r="F171" s="13">
        <v>24.5743229896459</v>
      </c>
      <c r="G171" s="12">
        <v>93199.038801684103</v>
      </c>
      <c r="H171" s="13">
        <v>97373.049151809202</v>
      </c>
      <c r="I171" s="14">
        <v>53203.409272583398</v>
      </c>
    </row>
    <row r="172" spans="1:9" ht="15" customHeight="1">
      <c r="A172" s="11" t="s">
        <v>964</v>
      </c>
      <c r="B172" s="11" t="s">
        <v>841</v>
      </c>
      <c r="C172" s="11">
        <v>7193</v>
      </c>
      <c r="D172" s="12">
        <v>65.954949558016693</v>
      </c>
      <c r="E172" s="13">
        <v>79.521628299345593</v>
      </c>
      <c r="F172" s="13">
        <v>49.112168185929598</v>
      </c>
      <c r="G172" s="12">
        <v>474413.95217081398</v>
      </c>
      <c r="H172" s="13">
        <v>571999.07235719298</v>
      </c>
      <c r="I172" s="14">
        <v>353263.82576139102</v>
      </c>
    </row>
    <row r="173" spans="1:9" ht="15" customHeight="1">
      <c r="A173" s="11" t="s">
        <v>965</v>
      </c>
      <c r="B173" s="11" t="s">
        <v>841</v>
      </c>
      <c r="C173" s="11">
        <v>1488</v>
      </c>
      <c r="D173" s="12">
        <v>133.91767511345699</v>
      </c>
      <c r="E173" s="13">
        <v>146.67797757715101</v>
      </c>
      <c r="F173" s="13">
        <v>89.983147875684594</v>
      </c>
      <c r="G173" s="12">
        <v>199269.50056882299</v>
      </c>
      <c r="H173" s="13">
        <v>218256.83063480101</v>
      </c>
      <c r="I173" s="14">
        <v>133894.92403901901</v>
      </c>
    </row>
    <row r="174" spans="1:9" ht="15" customHeight="1">
      <c r="A174" s="11" t="s">
        <v>966</v>
      </c>
      <c r="B174" s="11" t="s">
        <v>841</v>
      </c>
      <c r="C174" s="11">
        <v>4896</v>
      </c>
      <c r="D174" s="12">
        <v>74.098269898008795</v>
      </c>
      <c r="E174" s="13">
        <v>85.860799334292807</v>
      </c>
      <c r="F174" s="13">
        <v>64.922764883593501</v>
      </c>
      <c r="G174" s="12">
        <v>362785.12942065101</v>
      </c>
      <c r="H174" s="13">
        <v>420374.473540698</v>
      </c>
      <c r="I174" s="14">
        <v>317861.856870074</v>
      </c>
    </row>
    <row r="175" spans="1:9" ht="15" customHeight="1">
      <c r="A175" s="11" t="s">
        <v>967</v>
      </c>
      <c r="B175" s="11" t="s">
        <v>841</v>
      </c>
      <c r="C175" s="11">
        <v>1126</v>
      </c>
      <c r="D175" s="12">
        <v>126.22946297266699</v>
      </c>
      <c r="E175" s="13">
        <v>138.85653008896301</v>
      </c>
      <c r="F175" s="13">
        <v>108.816485921618</v>
      </c>
      <c r="G175" s="12">
        <v>142134.375307223</v>
      </c>
      <c r="H175" s="13">
        <v>156352.45288017299</v>
      </c>
      <c r="I175" s="14">
        <v>122527.363147742</v>
      </c>
    </row>
    <row r="176" spans="1:9" ht="15" customHeight="1">
      <c r="A176" s="11" t="s">
        <v>968</v>
      </c>
      <c r="B176" s="11" t="s">
        <v>841</v>
      </c>
      <c r="C176" s="11">
        <v>4981</v>
      </c>
      <c r="D176" s="12">
        <v>10.717049555047501</v>
      </c>
      <c r="E176" s="13">
        <v>11.3930272251006</v>
      </c>
      <c r="F176" s="13">
        <v>7.8807431556714098</v>
      </c>
      <c r="G176" s="12">
        <v>53381.623833691701</v>
      </c>
      <c r="H176" s="13">
        <v>56748.668608226297</v>
      </c>
      <c r="I176" s="14">
        <v>39253.981658399302</v>
      </c>
    </row>
    <row r="177" spans="1:9" ht="15" customHeight="1">
      <c r="A177" s="11" t="s">
        <v>969</v>
      </c>
      <c r="B177" s="11" t="s">
        <v>841</v>
      </c>
      <c r="C177" s="11">
        <v>762</v>
      </c>
      <c r="D177" s="12">
        <v>66.611188200094105</v>
      </c>
      <c r="E177" s="13">
        <v>65.899009465106502</v>
      </c>
      <c r="F177" s="13">
        <v>58.197926721774401</v>
      </c>
      <c r="G177" s="12">
        <v>50757.725408471699</v>
      </c>
      <c r="H177" s="13">
        <v>50215.045212411103</v>
      </c>
      <c r="I177" s="14">
        <v>44346.820161992102</v>
      </c>
    </row>
    <row r="178" spans="1:9" ht="15" customHeight="1">
      <c r="A178" s="11" t="s">
        <v>970</v>
      </c>
      <c r="B178" s="11" t="s">
        <v>837</v>
      </c>
      <c r="C178" s="11">
        <v>1071</v>
      </c>
      <c r="D178" s="12">
        <v>52.213073663825803</v>
      </c>
      <c r="E178" s="13">
        <v>55.658988449606802</v>
      </c>
      <c r="F178" s="13">
        <v>177.71215285397199</v>
      </c>
      <c r="G178" s="12">
        <v>55920.201893957397</v>
      </c>
      <c r="H178" s="13">
        <v>59610.776629528802</v>
      </c>
      <c r="I178" s="14">
        <v>190329.71570660401</v>
      </c>
    </row>
    <row r="179" spans="1:9" ht="15" customHeight="1">
      <c r="A179" s="11" t="s">
        <v>971</v>
      </c>
      <c r="B179" s="11" t="s">
        <v>851</v>
      </c>
      <c r="C179" s="11">
        <v>2699</v>
      </c>
      <c r="D179" s="12">
        <v>26.689004608268601</v>
      </c>
      <c r="E179" s="13">
        <v>22.210811073652401</v>
      </c>
      <c r="F179" s="13">
        <v>25.338752809673899</v>
      </c>
      <c r="G179" s="12">
        <v>72033.623437716902</v>
      </c>
      <c r="H179" s="13">
        <v>59946.979087787797</v>
      </c>
      <c r="I179" s="14">
        <v>68389.293833309799</v>
      </c>
    </row>
    <row r="180" spans="1:9" ht="15" customHeight="1">
      <c r="A180" s="11" t="s">
        <v>972</v>
      </c>
      <c r="B180" s="11" t="s">
        <v>851</v>
      </c>
      <c r="C180" s="11">
        <v>557</v>
      </c>
      <c r="D180" s="12">
        <v>72.911930621486405</v>
      </c>
      <c r="E180" s="13">
        <v>69.374856061032801</v>
      </c>
      <c r="F180" s="13">
        <v>86.613095262053406</v>
      </c>
      <c r="G180" s="12">
        <v>40611.945356167897</v>
      </c>
      <c r="H180" s="13">
        <v>38641.794825995297</v>
      </c>
      <c r="I180" s="14">
        <v>48243.4940609638</v>
      </c>
    </row>
    <row r="181" spans="1:9" ht="15" customHeight="1">
      <c r="A181" s="11" t="s">
        <v>973</v>
      </c>
      <c r="B181" s="11" t="s">
        <v>833</v>
      </c>
      <c r="C181" s="11">
        <v>7229</v>
      </c>
      <c r="D181" s="12">
        <v>67.546868575926695</v>
      </c>
      <c r="E181" s="13">
        <v>70.129282736309904</v>
      </c>
      <c r="F181" s="13">
        <v>1090.7188465417801</v>
      </c>
      <c r="G181" s="12">
        <v>488296.31293537398</v>
      </c>
      <c r="H181" s="13">
        <v>506964.58490078402</v>
      </c>
      <c r="I181" s="14">
        <v>7884806.54165053</v>
      </c>
    </row>
    <row r="182" spans="1:9" ht="15" customHeight="1">
      <c r="A182" s="11" t="s">
        <v>974</v>
      </c>
      <c r="B182" s="11" t="s">
        <v>833</v>
      </c>
      <c r="C182" s="11">
        <v>1155</v>
      </c>
      <c r="D182" s="12">
        <v>6435.6306809407397</v>
      </c>
      <c r="E182" s="13">
        <v>7068.7632188469197</v>
      </c>
      <c r="F182" s="13">
        <v>6392.8087486407303</v>
      </c>
      <c r="G182" s="12">
        <v>7433153.4364865497</v>
      </c>
      <c r="H182" s="13">
        <v>8164421.5177681902</v>
      </c>
      <c r="I182" s="14">
        <v>7383694.1046800399</v>
      </c>
    </row>
    <row r="183" spans="1:9" ht="15" customHeight="1">
      <c r="A183" s="11" t="s">
        <v>975</v>
      </c>
      <c r="B183" s="11" t="s">
        <v>975</v>
      </c>
      <c r="C183" s="11">
        <v>2756</v>
      </c>
      <c r="D183" s="12">
        <v>140.77549260776999</v>
      </c>
      <c r="E183" s="13">
        <v>164.339933941129</v>
      </c>
      <c r="F183" s="13">
        <v>208.551769657477</v>
      </c>
      <c r="G183" s="12">
        <v>387977.257627015</v>
      </c>
      <c r="H183" s="13">
        <v>452920.85794174997</v>
      </c>
      <c r="I183" s="14">
        <v>574768.67717600602</v>
      </c>
    </row>
    <row r="184" spans="1:9" ht="15" customHeight="1">
      <c r="A184" s="11" t="s">
        <v>976</v>
      </c>
      <c r="B184" s="11" t="s">
        <v>853</v>
      </c>
      <c r="C184" s="11">
        <v>4166</v>
      </c>
      <c r="D184" s="12">
        <v>21.9857012720346</v>
      </c>
      <c r="E184" s="13">
        <v>22.030437999520501</v>
      </c>
      <c r="F184" s="13">
        <v>27.805803341921301</v>
      </c>
      <c r="G184" s="12">
        <v>91592.431499296203</v>
      </c>
      <c r="H184" s="13">
        <v>91778.804706002498</v>
      </c>
      <c r="I184" s="14">
        <v>115838.976722444</v>
      </c>
    </row>
    <row r="185" spans="1:9" ht="15" customHeight="1">
      <c r="A185" s="11" t="s">
        <v>977</v>
      </c>
      <c r="B185" s="11" t="s">
        <v>835</v>
      </c>
      <c r="C185" s="11">
        <v>7061</v>
      </c>
      <c r="D185" s="12">
        <v>27.307670620735799</v>
      </c>
      <c r="E185" s="13">
        <v>25.6195182642332</v>
      </c>
      <c r="F185" s="13">
        <v>18.076874809136399</v>
      </c>
      <c r="G185" s="12">
        <v>192819.46225301499</v>
      </c>
      <c r="H185" s="13">
        <v>180899.418463751</v>
      </c>
      <c r="I185" s="14">
        <v>127640.813027312</v>
      </c>
    </row>
    <row r="186" spans="1:9" ht="15" customHeight="1">
      <c r="A186" s="11" t="s">
        <v>978</v>
      </c>
      <c r="B186" s="11" t="s">
        <v>835</v>
      </c>
      <c r="C186" s="11">
        <v>7406</v>
      </c>
      <c r="D186" s="12">
        <v>23.5537080997915</v>
      </c>
      <c r="E186" s="13">
        <v>24.214423951899601</v>
      </c>
      <c r="F186" s="13">
        <v>18.374844253054999</v>
      </c>
      <c r="G186" s="12">
        <v>174438.76218705601</v>
      </c>
      <c r="H186" s="13">
        <v>179332.02378776899</v>
      </c>
      <c r="I186" s="14">
        <v>136084.096538126</v>
      </c>
    </row>
    <row r="187" spans="1:9" ht="15" customHeight="1">
      <c r="A187" s="11" t="s">
        <v>979</v>
      </c>
      <c r="B187" s="11" t="s">
        <v>835</v>
      </c>
      <c r="C187" s="11">
        <v>8190</v>
      </c>
      <c r="D187" s="12">
        <v>10.0126621439356</v>
      </c>
      <c r="E187" s="13">
        <v>8.7840332943773696</v>
      </c>
      <c r="F187" s="13">
        <v>7.6180967386046703</v>
      </c>
      <c r="G187" s="12">
        <v>82003.702958832699</v>
      </c>
      <c r="H187" s="13">
        <v>71941.232680950605</v>
      </c>
      <c r="I187" s="14">
        <v>62392.212289172203</v>
      </c>
    </row>
    <row r="188" spans="1:9" ht="15" customHeight="1">
      <c r="A188" s="11" t="s">
        <v>980</v>
      </c>
      <c r="B188" s="11" t="s">
        <v>835</v>
      </c>
      <c r="C188" s="11">
        <v>4920</v>
      </c>
      <c r="D188" s="12">
        <v>14.062326527845901</v>
      </c>
      <c r="E188" s="13">
        <v>13.395796855502599</v>
      </c>
      <c r="F188" s="13">
        <v>13.741996153547699</v>
      </c>
      <c r="G188" s="12">
        <v>69186.646517001995</v>
      </c>
      <c r="H188" s="13">
        <v>65907.320529072997</v>
      </c>
      <c r="I188" s="14">
        <v>67610.621075454794</v>
      </c>
    </row>
    <row r="189" spans="1:9" ht="15" customHeight="1">
      <c r="A189" s="11" t="s">
        <v>981</v>
      </c>
      <c r="B189" s="11" t="s">
        <v>835</v>
      </c>
      <c r="C189" s="11">
        <v>5081</v>
      </c>
      <c r="D189" s="12">
        <v>39.287423231559998</v>
      </c>
      <c r="E189" s="13">
        <v>43.8690153986364</v>
      </c>
      <c r="F189" s="13">
        <v>36.683119412037399</v>
      </c>
      <c r="G189" s="12">
        <v>199619.39743955599</v>
      </c>
      <c r="H189" s="13">
        <v>222898.467240472</v>
      </c>
      <c r="I189" s="14">
        <v>186386.92973256201</v>
      </c>
    </row>
    <row r="190" spans="1:9" ht="15" customHeight="1">
      <c r="A190" s="11" t="s">
        <v>982</v>
      </c>
      <c r="B190" s="11" t="s">
        <v>835</v>
      </c>
      <c r="C190" s="11">
        <v>7822</v>
      </c>
      <c r="D190" s="12">
        <v>33.510874504703899</v>
      </c>
      <c r="E190" s="13">
        <v>51.785984150270203</v>
      </c>
      <c r="F190" s="13">
        <v>19.059047974188601</v>
      </c>
      <c r="G190" s="12">
        <v>262122.06037579401</v>
      </c>
      <c r="H190" s="13">
        <v>405069.96802341403</v>
      </c>
      <c r="I190" s="14">
        <v>149079.873254103</v>
      </c>
    </row>
    <row r="191" spans="1:9" ht="15" customHeight="1">
      <c r="A191" s="11" t="s">
        <v>983</v>
      </c>
      <c r="B191" s="11" t="s">
        <v>835</v>
      </c>
      <c r="C191" s="11">
        <v>3703</v>
      </c>
      <c r="D191" s="12">
        <v>26.767742624561102</v>
      </c>
      <c r="E191" s="13">
        <v>28.9811775058111</v>
      </c>
      <c r="F191" s="13">
        <v>25.821210995795401</v>
      </c>
      <c r="G191" s="12">
        <v>99120.950938749593</v>
      </c>
      <c r="H191" s="13">
        <v>107317.30030401899</v>
      </c>
      <c r="I191" s="14">
        <v>95615.944317430301</v>
      </c>
    </row>
    <row r="192" spans="1:9" ht="15" customHeight="1">
      <c r="A192" s="11" t="s">
        <v>984</v>
      </c>
      <c r="B192" s="11" t="s">
        <v>835</v>
      </c>
      <c r="C192" s="11">
        <v>3338</v>
      </c>
      <c r="D192" s="12">
        <v>12.9115390113662</v>
      </c>
      <c r="E192" s="13">
        <v>11.138355359122899</v>
      </c>
      <c r="F192" s="13">
        <v>13.007039897315201</v>
      </c>
      <c r="G192" s="12">
        <v>43098.717219940401</v>
      </c>
      <c r="H192" s="13">
        <v>37179.830188752399</v>
      </c>
      <c r="I192" s="14">
        <v>43417.4991772383</v>
      </c>
    </row>
    <row r="193" spans="1:9" ht="15" customHeight="1">
      <c r="A193" s="11" t="s">
        <v>985</v>
      </c>
      <c r="B193" s="11" t="s">
        <v>835</v>
      </c>
      <c r="C193" s="11">
        <v>4770</v>
      </c>
      <c r="D193" s="12">
        <v>22.797276952413799</v>
      </c>
      <c r="E193" s="13">
        <v>15.111264435402401</v>
      </c>
      <c r="F193" s="13">
        <v>8.1976198530295701</v>
      </c>
      <c r="G193" s="12">
        <v>108743.011063014</v>
      </c>
      <c r="H193" s="13">
        <v>72080.731356869699</v>
      </c>
      <c r="I193" s="14">
        <v>39102.646698951103</v>
      </c>
    </row>
    <row r="194" spans="1:9" ht="15" customHeight="1">
      <c r="A194" s="11" t="s">
        <v>986</v>
      </c>
      <c r="B194" s="11" t="s">
        <v>987</v>
      </c>
      <c r="C194" s="11">
        <v>4663</v>
      </c>
      <c r="D194" s="12">
        <v>78.317483864898904</v>
      </c>
      <c r="E194" s="13">
        <v>82.226350926102597</v>
      </c>
      <c r="F194" s="13">
        <v>104.752622506032</v>
      </c>
      <c r="G194" s="12">
        <v>365194.42726202402</v>
      </c>
      <c r="H194" s="13">
        <v>383421.474368417</v>
      </c>
      <c r="I194" s="14">
        <v>488461.47874562902</v>
      </c>
    </row>
    <row r="195" spans="1:9" ht="15" customHeight="1">
      <c r="A195" s="11" t="s">
        <v>988</v>
      </c>
      <c r="B195" s="11" t="s">
        <v>987</v>
      </c>
      <c r="C195" s="11">
        <v>4410</v>
      </c>
      <c r="D195" s="12">
        <v>14.418427735419399</v>
      </c>
      <c r="E195" s="13">
        <v>14.3070758206728</v>
      </c>
      <c r="F195" s="13">
        <v>15.8370040183909</v>
      </c>
      <c r="G195" s="12">
        <v>63585.266313199398</v>
      </c>
      <c r="H195" s="13">
        <v>63094.204369166902</v>
      </c>
      <c r="I195" s="14">
        <v>69841.187721103794</v>
      </c>
    </row>
    <row r="196" spans="1:9" ht="15" customHeight="1">
      <c r="A196" s="11" t="s">
        <v>989</v>
      </c>
      <c r="B196" s="11" t="s">
        <v>866</v>
      </c>
      <c r="C196" s="11">
        <v>5512</v>
      </c>
      <c r="D196" s="12">
        <v>187.185393134012</v>
      </c>
      <c r="E196" s="13">
        <v>198.58048665536899</v>
      </c>
      <c r="F196" s="13">
        <v>172.65913900132199</v>
      </c>
      <c r="G196" s="12">
        <v>1031765.88695467</v>
      </c>
      <c r="H196" s="13">
        <v>1094575.6424443901</v>
      </c>
      <c r="I196" s="14">
        <v>951697.17417528899</v>
      </c>
    </row>
    <row r="197" spans="1:9" ht="15" customHeight="1">
      <c r="A197" s="11" t="s">
        <v>990</v>
      </c>
      <c r="B197" s="11" t="s">
        <v>866</v>
      </c>
      <c r="C197" s="11">
        <v>3460</v>
      </c>
      <c r="D197" s="12">
        <v>97.294450920986506</v>
      </c>
      <c r="E197" s="13">
        <v>98.870368899165399</v>
      </c>
      <c r="F197" s="13">
        <v>78.097180463220397</v>
      </c>
      <c r="G197" s="12">
        <v>336638.80018661299</v>
      </c>
      <c r="H197" s="13">
        <v>342091.47639111202</v>
      </c>
      <c r="I197" s="14">
        <v>270216.244402743</v>
      </c>
    </row>
    <row r="198" spans="1:9" ht="15" customHeight="1">
      <c r="A198" s="11" t="s">
        <v>991</v>
      </c>
      <c r="B198" s="11" t="s">
        <v>866</v>
      </c>
      <c r="C198" s="11">
        <v>5500</v>
      </c>
      <c r="D198" s="12">
        <v>194.93684375900699</v>
      </c>
      <c r="E198" s="13">
        <v>207.16253711468801</v>
      </c>
      <c r="F198" s="13">
        <v>188.12204879975201</v>
      </c>
      <c r="G198" s="12">
        <v>1072152.6406745401</v>
      </c>
      <c r="H198" s="13">
        <v>1139393.95413078</v>
      </c>
      <c r="I198" s="14">
        <v>1034671.26839864</v>
      </c>
    </row>
    <row r="199" spans="1:9" ht="15" customHeight="1">
      <c r="A199" s="11" t="s">
        <v>992</v>
      </c>
      <c r="B199" s="11" t="s">
        <v>866</v>
      </c>
      <c r="C199" s="11">
        <v>4935</v>
      </c>
      <c r="D199" s="12">
        <v>314.16545895880398</v>
      </c>
      <c r="E199" s="13">
        <v>363.37287492001201</v>
      </c>
      <c r="F199" s="13">
        <v>219.87362159060601</v>
      </c>
      <c r="G199" s="12">
        <v>1550406.5399617001</v>
      </c>
      <c r="H199" s="13">
        <v>1793245.1377302599</v>
      </c>
      <c r="I199" s="14">
        <v>1085076.32254964</v>
      </c>
    </row>
    <row r="200" spans="1:9" ht="15" customHeight="1">
      <c r="A200" s="11" t="s">
        <v>993</v>
      </c>
      <c r="B200" s="11" t="s">
        <v>866</v>
      </c>
      <c r="C200" s="11">
        <v>5642</v>
      </c>
      <c r="D200" s="12">
        <v>311.043077421242</v>
      </c>
      <c r="E200" s="13">
        <v>355.48543030339999</v>
      </c>
      <c r="F200" s="13">
        <v>367.71113885686299</v>
      </c>
      <c r="G200" s="12">
        <v>1754905.0428106501</v>
      </c>
      <c r="H200" s="13">
        <v>2005648.7977717801</v>
      </c>
      <c r="I200" s="14">
        <v>2074626.2454304199</v>
      </c>
    </row>
    <row r="201" spans="1:9" ht="15" customHeight="1">
      <c r="A201" s="11" t="s">
        <v>994</v>
      </c>
      <c r="B201" s="11" t="s">
        <v>849</v>
      </c>
      <c r="C201" s="11">
        <v>1295</v>
      </c>
      <c r="D201" s="12">
        <v>42.178188085510598</v>
      </c>
      <c r="E201" s="13">
        <v>40.535158142024699</v>
      </c>
      <c r="F201" s="13">
        <v>42.6806706549132</v>
      </c>
      <c r="G201" s="12">
        <v>54620.753570736299</v>
      </c>
      <c r="H201" s="13">
        <v>52493.029793921902</v>
      </c>
      <c r="I201" s="14">
        <v>55271.468498112597</v>
      </c>
    </row>
    <row r="202" spans="1:9" ht="15" customHeight="1">
      <c r="A202" s="11" t="s">
        <v>995</v>
      </c>
      <c r="B202" s="11" t="s">
        <v>849</v>
      </c>
      <c r="C202" s="11">
        <v>1629</v>
      </c>
      <c r="D202" s="12">
        <v>16.4839356610659</v>
      </c>
      <c r="E202" s="13">
        <v>17.390265776241101</v>
      </c>
      <c r="F202" s="13">
        <v>20.231230798707799</v>
      </c>
      <c r="G202" s="12">
        <v>26852.331191876401</v>
      </c>
      <c r="H202" s="13">
        <v>28328.7429494967</v>
      </c>
      <c r="I202" s="14">
        <v>32956.674971095097</v>
      </c>
    </row>
    <row r="203" spans="1:9" ht="15" customHeight="1">
      <c r="A203" s="11" t="s">
        <v>996</v>
      </c>
      <c r="B203" s="11" t="s">
        <v>849</v>
      </c>
      <c r="C203" s="11">
        <v>1648</v>
      </c>
      <c r="D203" s="12">
        <v>39.353172526299197</v>
      </c>
      <c r="E203" s="13">
        <v>38.606442037077898</v>
      </c>
      <c r="F203" s="13">
        <v>52.147600049003799</v>
      </c>
      <c r="G203" s="12">
        <v>64854.028323341103</v>
      </c>
      <c r="H203" s="13">
        <v>63623.416477104503</v>
      </c>
      <c r="I203" s="14">
        <v>85939.244880758299</v>
      </c>
    </row>
    <row r="204" spans="1:9" ht="15" customHeight="1">
      <c r="A204" s="11" t="s">
        <v>997</v>
      </c>
      <c r="B204" s="11" t="s">
        <v>998</v>
      </c>
      <c r="C204" s="11">
        <v>4583</v>
      </c>
      <c r="D204" s="12">
        <v>919.24541314185694</v>
      </c>
      <c r="E204" s="13">
        <v>996.93159868577095</v>
      </c>
      <c r="F204" s="13">
        <v>890.03790074193705</v>
      </c>
      <c r="G204" s="12">
        <v>4212901.7284291303</v>
      </c>
      <c r="H204" s="13">
        <v>4568937.5167768896</v>
      </c>
      <c r="I204" s="14">
        <v>4079043.6991003002</v>
      </c>
    </row>
    <row r="205" spans="1:9" ht="15" customHeight="1">
      <c r="A205" s="11" t="s">
        <v>999</v>
      </c>
      <c r="B205" s="11" t="s">
        <v>1000</v>
      </c>
      <c r="C205" s="11">
        <v>6294</v>
      </c>
      <c r="D205" s="12">
        <v>192.71626448626699</v>
      </c>
      <c r="E205" s="13">
        <v>225.49367431948599</v>
      </c>
      <c r="F205" s="13">
        <v>129.61211829803801</v>
      </c>
      <c r="G205" s="12">
        <v>1212956.16867656</v>
      </c>
      <c r="H205" s="13">
        <v>1419257.1861668499</v>
      </c>
      <c r="I205" s="14">
        <v>815778.67256784998</v>
      </c>
    </row>
    <row r="206" spans="1:9" ht="15" customHeight="1">
      <c r="A206" s="11" t="s">
        <v>1001</v>
      </c>
      <c r="B206" s="11" t="s">
        <v>1000</v>
      </c>
      <c r="C206" s="11">
        <v>314</v>
      </c>
      <c r="D206" s="12">
        <v>305.00959585672899</v>
      </c>
      <c r="E206" s="13">
        <v>366.48772659664399</v>
      </c>
      <c r="F206" s="13">
        <v>240.56061147771001</v>
      </c>
      <c r="G206" s="12">
        <v>95773.013099012896</v>
      </c>
      <c r="H206" s="13">
        <v>115077.14615134599</v>
      </c>
      <c r="I206" s="14">
        <v>75536.032004000997</v>
      </c>
    </row>
    <row r="207" spans="1:9" ht="15" customHeight="1">
      <c r="A207" s="11" t="s">
        <v>1002</v>
      </c>
      <c r="B207" s="11" t="s">
        <v>1003</v>
      </c>
      <c r="C207" s="11">
        <v>1742</v>
      </c>
      <c r="D207" s="12">
        <v>14.5764412543049</v>
      </c>
      <c r="E207" s="13">
        <v>14.2346789677591</v>
      </c>
      <c r="F207" s="13">
        <v>14.264976616776901</v>
      </c>
      <c r="G207" s="12">
        <v>25392.160664999101</v>
      </c>
      <c r="H207" s="13">
        <v>24796.810761836299</v>
      </c>
      <c r="I207" s="14">
        <v>24849.589266425301</v>
      </c>
    </row>
    <row r="208" spans="1:9" ht="15" customHeight="1">
      <c r="A208" s="11" t="s">
        <v>1004</v>
      </c>
      <c r="B208" s="11" t="s">
        <v>1005</v>
      </c>
      <c r="C208" s="11">
        <v>15797</v>
      </c>
      <c r="D208" s="12">
        <v>67.053377127250698</v>
      </c>
      <c r="E208" s="13">
        <v>67.459529608295597</v>
      </c>
      <c r="F208" s="13">
        <v>235.66795990440701</v>
      </c>
      <c r="G208" s="12">
        <v>1059242.19847918</v>
      </c>
      <c r="H208" s="13">
        <v>1065658.1892222399</v>
      </c>
      <c r="I208" s="14">
        <v>3722846.7626099102</v>
      </c>
    </row>
    <row r="209" spans="1:9" ht="15" customHeight="1">
      <c r="A209" s="11" t="s">
        <v>1006</v>
      </c>
      <c r="B209" s="11" t="s">
        <v>1007</v>
      </c>
      <c r="C209" s="11">
        <v>5447</v>
      </c>
      <c r="D209" s="12">
        <v>123.054562709092</v>
      </c>
      <c r="E209" s="13">
        <v>167.58213329453901</v>
      </c>
      <c r="F209" s="13">
        <v>92.499162366587697</v>
      </c>
      <c r="G209" s="12">
        <v>670278.20307642396</v>
      </c>
      <c r="H209" s="13">
        <v>912819.88005535305</v>
      </c>
      <c r="I209" s="14">
        <v>503842.93741080299</v>
      </c>
    </row>
    <row r="210" spans="1:9" ht="15" customHeight="1">
      <c r="A210" s="11" t="s">
        <v>1008</v>
      </c>
      <c r="B210" s="11" t="s">
        <v>1007</v>
      </c>
      <c r="C210" s="11">
        <v>5020</v>
      </c>
      <c r="D210" s="12">
        <v>10.9850092616533</v>
      </c>
      <c r="E210" s="13">
        <v>12.646956599242699</v>
      </c>
      <c r="F210" s="13">
        <v>10.988886860210901</v>
      </c>
      <c r="G210" s="12">
        <v>55144.746493499399</v>
      </c>
      <c r="H210" s="13">
        <v>63487.722128198402</v>
      </c>
      <c r="I210" s="14">
        <v>55164.212038258796</v>
      </c>
    </row>
    <row r="211" spans="1:9" ht="15" customHeight="1">
      <c r="A211" s="11" t="s">
        <v>1009</v>
      </c>
      <c r="B211" s="11" t="s">
        <v>1007</v>
      </c>
      <c r="C211" s="11">
        <v>4967</v>
      </c>
      <c r="D211" s="12">
        <v>16.5141970306296</v>
      </c>
      <c r="E211" s="13">
        <v>16.647538515384198</v>
      </c>
      <c r="F211" s="13">
        <v>14.7646139216686</v>
      </c>
      <c r="G211" s="12">
        <v>82026.016651137004</v>
      </c>
      <c r="H211" s="13">
        <v>82688.323805913402</v>
      </c>
      <c r="I211" s="14">
        <v>73335.837348927904</v>
      </c>
    </row>
    <row r="212" spans="1:9" ht="15" customHeight="1">
      <c r="A212" s="11" t="s">
        <v>1010</v>
      </c>
      <c r="B212" s="11" t="s">
        <v>1007</v>
      </c>
      <c r="C212" s="11">
        <v>5126</v>
      </c>
      <c r="D212" s="12">
        <v>12.4970337489315</v>
      </c>
      <c r="E212" s="13">
        <v>14.2496216115119</v>
      </c>
      <c r="F212" s="13">
        <v>31.3999925241732</v>
      </c>
      <c r="G212" s="12">
        <v>64059.794997022997</v>
      </c>
      <c r="H212" s="13">
        <v>73043.560380609793</v>
      </c>
      <c r="I212" s="14">
        <v>160956.36167891201</v>
      </c>
    </row>
    <row r="213" spans="1:9" ht="15" customHeight="1">
      <c r="A213" s="11" t="s">
        <v>1011</v>
      </c>
      <c r="B213" s="11" t="s">
        <v>1007</v>
      </c>
      <c r="C213" s="11">
        <v>4226</v>
      </c>
      <c r="D213" s="12">
        <v>20.3137969100848</v>
      </c>
      <c r="E213" s="13">
        <v>21.771278602629899</v>
      </c>
      <c r="F213" s="13">
        <v>16.298548881658</v>
      </c>
      <c r="G213" s="12">
        <v>85846.105742018495</v>
      </c>
      <c r="H213" s="13">
        <v>92005.423374713893</v>
      </c>
      <c r="I213" s="14">
        <v>68877.667573886705</v>
      </c>
    </row>
    <row r="214" spans="1:9" ht="15" customHeight="1">
      <c r="A214" s="11" t="s">
        <v>1012</v>
      </c>
      <c r="B214" s="11" t="s">
        <v>1007</v>
      </c>
      <c r="C214" s="11">
        <v>5195</v>
      </c>
      <c r="D214" s="12">
        <v>11.697385763820799</v>
      </c>
      <c r="E214" s="13">
        <v>12.0841209468099</v>
      </c>
      <c r="F214" s="13">
        <v>8.3966915439748799</v>
      </c>
      <c r="G214" s="12">
        <v>60767.919043048903</v>
      </c>
      <c r="H214" s="13">
        <v>62777.008318677297</v>
      </c>
      <c r="I214" s="14">
        <v>43620.8125709495</v>
      </c>
    </row>
    <row r="215" spans="1:9" ht="15" customHeight="1">
      <c r="A215" s="11" t="s">
        <v>1013</v>
      </c>
      <c r="B215" s="11" t="s">
        <v>1007</v>
      </c>
      <c r="C215" s="11">
        <v>5048</v>
      </c>
      <c r="D215" s="12">
        <v>25.550434379526902</v>
      </c>
      <c r="E215" s="13">
        <v>27.269120472523198</v>
      </c>
      <c r="F215" s="13">
        <v>64.895369823197797</v>
      </c>
      <c r="G215" s="12">
        <v>128978.592747852</v>
      </c>
      <c r="H215" s="13">
        <v>137654.52014529699</v>
      </c>
      <c r="I215" s="14">
        <v>327591.826867503</v>
      </c>
    </row>
    <row r="216" spans="1:9" ht="15" customHeight="1">
      <c r="A216" s="11" t="s">
        <v>1014</v>
      </c>
      <c r="B216" s="11" t="s">
        <v>1007</v>
      </c>
      <c r="C216" s="11">
        <v>5139</v>
      </c>
      <c r="D216" s="12">
        <v>23.732774263638699</v>
      </c>
      <c r="E216" s="13">
        <v>26.229075254625599</v>
      </c>
      <c r="F216" s="13">
        <v>22.009425059584402</v>
      </c>
      <c r="G216" s="12">
        <v>121962.726940839</v>
      </c>
      <c r="H216" s="13">
        <v>134791.21773352101</v>
      </c>
      <c r="I216" s="14">
        <v>113106.43538120401</v>
      </c>
    </row>
    <row r="217" spans="1:9" ht="15" customHeight="1">
      <c r="A217" s="11" t="s">
        <v>1015</v>
      </c>
      <c r="B217" s="11" t="s">
        <v>1016</v>
      </c>
      <c r="C217" s="11">
        <v>3557</v>
      </c>
      <c r="D217" s="12">
        <v>29.799351984026099</v>
      </c>
      <c r="E217" s="13">
        <v>42.084704819448298</v>
      </c>
      <c r="F217" s="13">
        <v>13.8349857487209</v>
      </c>
      <c r="G217" s="12">
        <v>105996.295007181</v>
      </c>
      <c r="H217" s="13">
        <v>149695.29504277799</v>
      </c>
      <c r="I217" s="14">
        <v>49211.044308200399</v>
      </c>
    </row>
    <row r="218" spans="1:9" ht="15" customHeight="1">
      <c r="A218" s="11" t="s">
        <v>1017</v>
      </c>
      <c r="B218" s="11" t="s">
        <v>1018</v>
      </c>
      <c r="C218" s="11">
        <v>4952</v>
      </c>
      <c r="D218" s="12">
        <v>117.578643477668</v>
      </c>
      <c r="E218" s="13">
        <v>113.903412719119</v>
      </c>
      <c r="F218" s="13">
        <v>34.6877682564526</v>
      </c>
      <c r="G218" s="12">
        <v>582249.44250141003</v>
      </c>
      <c r="H218" s="13">
        <v>564049.69978507503</v>
      </c>
      <c r="I218" s="14">
        <v>171773.82840595301</v>
      </c>
    </row>
    <row r="219" spans="1:9" ht="15" customHeight="1">
      <c r="A219" s="11" t="s">
        <v>1019</v>
      </c>
      <c r="B219" s="11" t="s">
        <v>780</v>
      </c>
      <c r="C219" s="11">
        <v>478</v>
      </c>
      <c r="D219" s="12">
        <v>5.2387538817939703</v>
      </c>
      <c r="E219" s="13">
        <v>5.6150192836554904</v>
      </c>
      <c r="F219" s="13">
        <v>4.82259016036401</v>
      </c>
      <c r="G219" s="12">
        <v>2504.1243554975199</v>
      </c>
      <c r="H219" s="13">
        <v>2683.9792175873299</v>
      </c>
      <c r="I219" s="14">
        <v>2305.198096654</v>
      </c>
    </row>
    <row r="220" spans="1:9" ht="15" customHeight="1">
      <c r="A220" s="11" t="s">
        <v>1020</v>
      </c>
      <c r="B220" s="11" t="s">
        <v>780</v>
      </c>
      <c r="C220" s="11">
        <v>1010</v>
      </c>
      <c r="D220" s="12">
        <v>40.389892950516902</v>
      </c>
      <c r="E220" s="13">
        <v>39.504012135534801</v>
      </c>
      <c r="F220" s="13">
        <v>39.8339553190701</v>
      </c>
      <c r="G220" s="12">
        <v>40793.791880022</v>
      </c>
      <c r="H220" s="13">
        <v>39899.0522568901</v>
      </c>
      <c r="I220" s="14">
        <v>40232.294872260798</v>
      </c>
    </row>
    <row r="221" spans="1:9" ht="15" customHeight="1">
      <c r="A221" s="11" t="s">
        <v>1021</v>
      </c>
      <c r="B221" s="11" t="s">
        <v>780</v>
      </c>
      <c r="C221" s="11">
        <v>242</v>
      </c>
      <c r="D221" s="12">
        <v>186.704924650067</v>
      </c>
      <c r="E221" s="13">
        <v>205.804921151744</v>
      </c>
      <c r="F221" s="13">
        <v>175.304618775286</v>
      </c>
      <c r="G221" s="12">
        <v>45182.591765316298</v>
      </c>
      <c r="H221" s="13">
        <v>49804.790918721897</v>
      </c>
      <c r="I221" s="14">
        <v>42423.7177436192</v>
      </c>
    </row>
    <row r="222" spans="1:9" ht="15" customHeight="1">
      <c r="A222" s="11" t="s">
        <v>1022</v>
      </c>
      <c r="B222" s="11" t="s">
        <v>780</v>
      </c>
      <c r="C222" s="11">
        <v>1268</v>
      </c>
      <c r="D222" s="12">
        <v>112.354962107993</v>
      </c>
      <c r="E222" s="13">
        <v>116.291457750717</v>
      </c>
      <c r="F222" s="13">
        <v>114.550390574028</v>
      </c>
      <c r="G222" s="12">
        <v>142466.09195293501</v>
      </c>
      <c r="H222" s="13">
        <v>147457.56842790899</v>
      </c>
      <c r="I222" s="14">
        <v>145249.895247868</v>
      </c>
    </row>
    <row r="223" spans="1:9" ht="15" customHeight="1">
      <c r="A223" s="11" t="s">
        <v>1023</v>
      </c>
      <c r="B223" s="11" t="s">
        <v>780</v>
      </c>
      <c r="C223" s="11">
        <v>1131</v>
      </c>
      <c r="D223" s="12">
        <v>192.69559438590699</v>
      </c>
      <c r="E223" s="13">
        <v>205.430669843967</v>
      </c>
      <c r="F223" s="13">
        <v>219.92584327590299</v>
      </c>
      <c r="G223" s="12">
        <v>217938.71725046099</v>
      </c>
      <c r="H223" s="13">
        <v>232342.08759352699</v>
      </c>
      <c r="I223" s="14">
        <v>248736.12874504601</v>
      </c>
    </row>
    <row r="224" spans="1:9" ht="15" customHeight="1">
      <c r="A224" s="11" t="s">
        <v>1024</v>
      </c>
      <c r="B224" s="11" t="s">
        <v>780</v>
      </c>
      <c r="C224" s="11">
        <v>684</v>
      </c>
      <c r="D224" s="12">
        <v>27.9047134885787</v>
      </c>
      <c r="E224" s="13">
        <v>28.804503827462899</v>
      </c>
      <c r="F224" s="13">
        <v>30.9784180820131</v>
      </c>
      <c r="G224" s="12">
        <v>19086.8240261879</v>
      </c>
      <c r="H224" s="13">
        <v>19702.280617984601</v>
      </c>
      <c r="I224" s="14">
        <v>21189.237968097001</v>
      </c>
    </row>
    <row r="225" spans="1:9" ht="15" customHeight="1">
      <c r="A225" s="11" t="s">
        <v>1025</v>
      </c>
      <c r="B225" s="11" t="s">
        <v>780</v>
      </c>
      <c r="C225" s="11">
        <v>2699</v>
      </c>
      <c r="D225" s="12">
        <v>174.59973707632699</v>
      </c>
      <c r="E225" s="13">
        <v>164.53992797604101</v>
      </c>
      <c r="F225" s="13">
        <v>165.748181532849</v>
      </c>
      <c r="G225" s="12">
        <v>471244.69036900601</v>
      </c>
      <c r="H225" s="13">
        <v>444093.26560733397</v>
      </c>
      <c r="I225" s="14">
        <v>447354.341957158</v>
      </c>
    </row>
    <row r="226" spans="1:9" ht="15" customHeight="1">
      <c r="A226" s="11" t="s">
        <v>1026</v>
      </c>
      <c r="B226" s="11" t="s">
        <v>780</v>
      </c>
      <c r="C226" s="11">
        <v>2245</v>
      </c>
      <c r="D226" s="12">
        <v>14.3671286713546</v>
      </c>
      <c r="E226" s="13">
        <v>13.1613584153533</v>
      </c>
      <c r="F226" s="13">
        <v>12.8841516544814</v>
      </c>
      <c r="G226" s="12">
        <v>32254.2038671911</v>
      </c>
      <c r="H226" s="13">
        <v>29547.249642468101</v>
      </c>
      <c r="I226" s="14">
        <v>28924.9204643107</v>
      </c>
    </row>
    <row r="227" spans="1:9" ht="15" customHeight="1">
      <c r="A227" s="11" t="s">
        <v>1027</v>
      </c>
      <c r="B227" s="11" t="s">
        <v>780</v>
      </c>
      <c r="C227" s="11">
        <v>425</v>
      </c>
      <c r="D227" s="12">
        <v>18.326819978528199</v>
      </c>
      <c r="E227" s="13">
        <v>19.115987962037099</v>
      </c>
      <c r="F227" s="13">
        <v>23.536178593542601</v>
      </c>
      <c r="G227" s="12">
        <v>7788.8984908744997</v>
      </c>
      <c r="H227" s="13">
        <v>8124.2948838657503</v>
      </c>
      <c r="I227" s="14">
        <v>10002.875902255601</v>
      </c>
    </row>
    <row r="228" spans="1:9" ht="15" customHeight="1">
      <c r="A228" s="11" t="s">
        <v>1028</v>
      </c>
      <c r="B228" s="11" t="s">
        <v>780</v>
      </c>
      <c r="C228" s="11">
        <v>3090</v>
      </c>
      <c r="D228" s="12">
        <v>21.398335825576801</v>
      </c>
      <c r="E228" s="13">
        <v>20.411762049508699</v>
      </c>
      <c r="F228" s="13">
        <v>20.493444987736599</v>
      </c>
      <c r="G228" s="12">
        <v>66120.857701032306</v>
      </c>
      <c r="H228" s="13">
        <v>63072.344732981997</v>
      </c>
      <c r="I228" s="14">
        <v>63324.745012106097</v>
      </c>
    </row>
    <row r="229" spans="1:9" ht="15" customHeight="1">
      <c r="A229" s="11" t="s">
        <v>1029</v>
      </c>
      <c r="B229" s="11" t="s">
        <v>780</v>
      </c>
      <c r="C229" s="11">
        <v>1089</v>
      </c>
      <c r="D229" s="12">
        <v>43.639034821902698</v>
      </c>
      <c r="E229" s="13">
        <v>39.939653667593902</v>
      </c>
      <c r="F229" s="13">
        <v>40.523935385215701</v>
      </c>
      <c r="G229" s="12">
        <v>47522.908921052003</v>
      </c>
      <c r="H229" s="13">
        <v>43494.282844009802</v>
      </c>
      <c r="I229" s="14">
        <v>44130.565634499901</v>
      </c>
    </row>
    <row r="230" spans="1:9" ht="15" customHeight="1">
      <c r="A230" s="11" t="s">
        <v>1030</v>
      </c>
      <c r="B230" s="11" t="s">
        <v>780</v>
      </c>
      <c r="C230" s="11">
        <v>727</v>
      </c>
      <c r="D230" s="12">
        <v>10.563273498706399</v>
      </c>
      <c r="E230" s="13">
        <v>10.484744814761401</v>
      </c>
      <c r="F230" s="13">
        <v>12.930909744269901</v>
      </c>
      <c r="G230" s="12">
        <v>7679.4998335595901</v>
      </c>
      <c r="H230" s="13">
        <v>7622.4094803315302</v>
      </c>
      <c r="I230" s="14">
        <v>9400.7713840842207</v>
      </c>
    </row>
    <row r="231" spans="1:9" ht="15" customHeight="1">
      <c r="A231" s="11" t="s">
        <v>1031</v>
      </c>
      <c r="B231" s="11" t="s">
        <v>780</v>
      </c>
      <c r="C231" s="11">
        <v>747</v>
      </c>
      <c r="D231" s="12">
        <v>87.658937745719399</v>
      </c>
      <c r="E231" s="13">
        <v>81.883419490961899</v>
      </c>
      <c r="F231" s="13">
        <v>40.358843623732497</v>
      </c>
      <c r="G231" s="12">
        <v>65481.226496052397</v>
      </c>
      <c r="H231" s="13">
        <v>61166.914359748502</v>
      </c>
      <c r="I231" s="14">
        <v>30148.056186928199</v>
      </c>
    </row>
    <row r="232" spans="1:9" ht="15" customHeight="1">
      <c r="A232" s="11" t="s">
        <v>1032</v>
      </c>
      <c r="B232" s="11" t="s">
        <v>780</v>
      </c>
      <c r="C232" s="11">
        <v>2591</v>
      </c>
      <c r="D232" s="12">
        <v>80.621993666124297</v>
      </c>
      <c r="E232" s="13">
        <v>80.134258287332401</v>
      </c>
      <c r="F232" s="13">
        <v>74.273071342996701</v>
      </c>
      <c r="G232" s="12">
        <v>208891.58558892799</v>
      </c>
      <c r="H232" s="13">
        <v>207627.86322247799</v>
      </c>
      <c r="I232" s="14">
        <v>192441.527849704</v>
      </c>
    </row>
    <row r="233" spans="1:9" ht="15" customHeight="1">
      <c r="A233" s="11" t="s">
        <v>1033</v>
      </c>
      <c r="B233" s="11" t="s">
        <v>780</v>
      </c>
      <c r="C233" s="11">
        <v>3302</v>
      </c>
      <c r="D233" s="12">
        <v>21.375353286374299</v>
      </c>
      <c r="E233" s="13">
        <v>21.504910117415498</v>
      </c>
      <c r="F233" s="13">
        <v>20.078203256467201</v>
      </c>
      <c r="G233" s="12">
        <v>70581.416551607894</v>
      </c>
      <c r="H233" s="13">
        <v>71009.213207705994</v>
      </c>
      <c r="I233" s="14">
        <v>66298.227152854597</v>
      </c>
    </row>
    <row r="234" spans="1:9" ht="15" customHeight="1">
      <c r="A234" s="11" t="s">
        <v>1034</v>
      </c>
      <c r="B234" s="11" t="s">
        <v>780</v>
      </c>
      <c r="C234" s="11">
        <v>951</v>
      </c>
      <c r="D234" s="12">
        <v>48.842348086657097</v>
      </c>
      <c r="E234" s="13">
        <v>48.476177756074499</v>
      </c>
      <c r="F234" s="13">
        <v>62.493321167708899</v>
      </c>
      <c r="G234" s="12">
        <v>46449.073030410902</v>
      </c>
      <c r="H234" s="13">
        <v>46100.845046026901</v>
      </c>
      <c r="I234" s="14">
        <v>59431.148430491099</v>
      </c>
    </row>
    <row r="235" spans="1:9" ht="15" customHeight="1">
      <c r="A235" s="11" t="s">
        <v>1035</v>
      </c>
      <c r="B235" s="11" t="s">
        <v>780</v>
      </c>
      <c r="C235" s="11">
        <v>424</v>
      </c>
      <c r="D235" s="12">
        <v>9.7885443799440708</v>
      </c>
      <c r="E235" s="13">
        <v>9.6205761114675692</v>
      </c>
      <c r="F235" s="13">
        <v>12.738233972259</v>
      </c>
      <c r="G235" s="12">
        <v>4150.3428170962898</v>
      </c>
      <c r="H235" s="13">
        <v>4079.1242712622502</v>
      </c>
      <c r="I235" s="14">
        <v>5401.0112042378296</v>
      </c>
    </row>
    <row r="236" spans="1:9" ht="15" customHeight="1">
      <c r="A236" s="11" t="s">
        <v>1036</v>
      </c>
      <c r="B236" s="11" t="s">
        <v>780</v>
      </c>
      <c r="C236" s="11">
        <v>437</v>
      </c>
      <c r="D236" s="12">
        <v>10.4493571365071</v>
      </c>
      <c r="E236" s="13">
        <v>11.0004410426096</v>
      </c>
      <c r="F236" s="13">
        <v>11.0749733718506</v>
      </c>
      <c r="G236" s="12">
        <v>4566.3690686536202</v>
      </c>
      <c r="H236" s="13">
        <v>4807.1927356204096</v>
      </c>
      <c r="I236" s="14">
        <v>4839.7633634987296</v>
      </c>
    </row>
    <row r="237" spans="1:9" ht="15" customHeight="1">
      <c r="A237" s="11" t="s">
        <v>1037</v>
      </c>
      <c r="B237" s="11" t="s">
        <v>780</v>
      </c>
      <c r="C237" s="11">
        <v>952</v>
      </c>
      <c r="D237" s="12">
        <v>840.08016918480996</v>
      </c>
      <c r="E237" s="13">
        <v>777.70570331543604</v>
      </c>
      <c r="F237" s="13">
        <v>807.11530933365702</v>
      </c>
      <c r="G237" s="12">
        <v>799756.32106393902</v>
      </c>
      <c r="H237" s="13">
        <v>740375.82955629495</v>
      </c>
      <c r="I237" s="14">
        <v>768373.77448564197</v>
      </c>
    </row>
    <row r="238" spans="1:9" ht="15" customHeight="1">
      <c r="A238" s="11" t="s">
        <v>1038</v>
      </c>
      <c r="B238" s="11" t="s">
        <v>780</v>
      </c>
      <c r="C238" s="11">
        <v>553</v>
      </c>
      <c r="D238" s="12">
        <v>49.721420444788698</v>
      </c>
      <c r="E238" s="13">
        <v>48.296241944195501</v>
      </c>
      <c r="F238" s="13">
        <v>52.985140362739898</v>
      </c>
      <c r="G238" s="12">
        <v>27495.945505968099</v>
      </c>
      <c r="H238" s="13">
        <v>26707.821795140098</v>
      </c>
      <c r="I238" s="14">
        <v>29300.782620595201</v>
      </c>
    </row>
    <row r="239" spans="1:9" ht="15" customHeight="1">
      <c r="A239" s="11" t="s">
        <v>1039</v>
      </c>
      <c r="B239" s="11" t="s">
        <v>780</v>
      </c>
      <c r="C239" s="11">
        <v>1198</v>
      </c>
      <c r="D239" s="12">
        <v>123.637480469145</v>
      </c>
      <c r="E239" s="13">
        <v>123.268668956669</v>
      </c>
      <c r="F239" s="13">
        <v>108.504817554581</v>
      </c>
      <c r="G239" s="12">
        <v>148117.701602035</v>
      </c>
      <c r="H239" s="13">
        <v>147675.86541008999</v>
      </c>
      <c r="I239" s="14">
        <v>129988.771430389</v>
      </c>
    </row>
    <row r="240" spans="1:9" ht="15" customHeight="1">
      <c r="A240" s="11" t="s">
        <v>1040</v>
      </c>
      <c r="B240" s="11" t="s">
        <v>780</v>
      </c>
      <c r="C240" s="11">
        <v>981</v>
      </c>
      <c r="D240" s="12">
        <v>27.865378775948599</v>
      </c>
      <c r="E240" s="13">
        <v>29.120745457511301</v>
      </c>
      <c r="F240" s="13">
        <v>32.643448959737597</v>
      </c>
      <c r="G240" s="12">
        <v>27335.9365792055</v>
      </c>
      <c r="H240" s="13">
        <v>28567.451293818602</v>
      </c>
      <c r="I240" s="14">
        <v>32023.223429502599</v>
      </c>
    </row>
    <row r="241" spans="1:9" ht="15" customHeight="1">
      <c r="A241" s="11" t="s">
        <v>1041</v>
      </c>
      <c r="B241" s="11" t="s">
        <v>780</v>
      </c>
      <c r="C241" s="11">
        <v>713</v>
      </c>
      <c r="D241" s="12">
        <v>25.920860173681</v>
      </c>
      <c r="E241" s="13">
        <v>26.4775765051813</v>
      </c>
      <c r="F241" s="13">
        <v>27.489217802410899</v>
      </c>
      <c r="G241" s="12">
        <v>18481.573303834601</v>
      </c>
      <c r="H241" s="13">
        <v>18878.512048194301</v>
      </c>
      <c r="I241" s="14">
        <v>19599.812293119001</v>
      </c>
    </row>
    <row r="242" spans="1:9" ht="15" customHeight="1">
      <c r="A242" s="11" t="s">
        <v>1042</v>
      </c>
      <c r="B242" s="11" t="s">
        <v>780</v>
      </c>
      <c r="C242" s="11">
        <v>887</v>
      </c>
      <c r="D242" s="12">
        <v>68.965188373263899</v>
      </c>
      <c r="E242" s="13">
        <v>70.041536751464506</v>
      </c>
      <c r="F242" s="13">
        <v>102.47762619234101</v>
      </c>
      <c r="G242" s="12">
        <v>61172.122087085103</v>
      </c>
      <c r="H242" s="13">
        <v>62126.843098548998</v>
      </c>
      <c r="I242" s="14">
        <v>90897.654432606301</v>
      </c>
    </row>
    <row r="243" spans="1:9" ht="15" customHeight="1">
      <c r="A243" s="11" t="s">
        <v>1043</v>
      </c>
      <c r="B243" s="11" t="s">
        <v>780</v>
      </c>
      <c r="C243" s="11">
        <v>3326</v>
      </c>
      <c r="D243" s="12">
        <v>22.3688106686241</v>
      </c>
      <c r="E243" s="13">
        <v>20.379801470267601</v>
      </c>
      <c r="F243" s="13">
        <v>22.766291074657602</v>
      </c>
      <c r="G243" s="12">
        <v>74398.664283843595</v>
      </c>
      <c r="H243" s="13">
        <v>67783.219690109996</v>
      </c>
      <c r="I243" s="14">
        <v>75720.684114311007</v>
      </c>
    </row>
    <row r="244" spans="1:9" ht="15" customHeight="1">
      <c r="A244" s="11" t="s">
        <v>1044</v>
      </c>
      <c r="B244" s="11" t="s">
        <v>780</v>
      </c>
      <c r="C244" s="11">
        <v>2154</v>
      </c>
      <c r="D244" s="12">
        <v>151.22368390262901</v>
      </c>
      <c r="E244" s="13">
        <v>160.36158023134999</v>
      </c>
      <c r="F244" s="13">
        <v>168.87023461100699</v>
      </c>
      <c r="G244" s="12">
        <v>325735.81512626202</v>
      </c>
      <c r="H244" s="13">
        <v>345418.84381832799</v>
      </c>
      <c r="I244" s="14">
        <v>363746.48535210802</v>
      </c>
    </row>
    <row r="245" spans="1:9" ht="15" customHeight="1">
      <c r="A245" s="11" t="s">
        <v>1045</v>
      </c>
      <c r="B245" s="11" t="s">
        <v>780</v>
      </c>
      <c r="C245" s="11">
        <v>688</v>
      </c>
      <c r="D245" s="12">
        <v>34.884408489446201</v>
      </c>
      <c r="E245" s="13">
        <v>32.948402596281099</v>
      </c>
      <c r="F245" s="13">
        <v>38.814060436580199</v>
      </c>
      <c r="G245" s="12">
        <v>24000.473040739002</v>
      </c>
      <c r="H245" s="13">
        <v>22668.500986241401</v>
      </c>
      <c r="I245" s="14">
        <v>26704.0735803672</v>
      </c>
    </row>
    <row r="246" spans="1:9" ht="15" customHeight="1">
      <c r="A246" s="11" t="s">
        <v>1046</v>
      </c>
      <c r="B246" s="11" t="s">
        <v>780</v>
      </c>
      <c r="C246" s="11">
        <v>531</v>
      </c>
      <c r="D246" s="12">
        <v>10.694195550250599</v>
      </c>
      <c r="E246" s="13">
        <v>11.462647337125899</v>
      </c>
      <c r="F246" s="13">
        <v>11.7013985229023</v>
      </c>
      <c r="G246" s="12">
        <v>5678.6178371830601</v>
      </c>
      <c r="H246" s="13">
        <v>6086.6657360138697</v>
      </c>
      <c r="I246" s="14">
        <v>6213.4426156611298</v>
      </c>
    </row>
    <row r="247" spans="1:9" ht="15" customHeight="1">
      <c r="A247" s="11" t="s">
        <v>1047</v>
      </c>
      <c r="B247" s="11" t="s">
        <v>780</v>
      </c>
      <c r="C247" s="11">
        <v>451</v>
      </c>
      <c r="D247" s="12">
        <v>27.285245682118301</v>
      </c>
      <c r="E247" s="13">
        <v>26.752404037786899</v>
      </c>
      <c r="F247" s="13">
        <v>28.4372166450155</v>
      </c>
      <c r="G247" s="12">
        <v>12305.645802635399</v>
      </c>
      <c r="H247" s="13">
        <v>12065.3342210419</v>
      </c>
      <c r="I247" s="14">
        <v>12825.184706902</v>
      </c>
    </row>
    <row r="248" spans="1:9" ht="15" customHeight="1">
      <c r="A248" s="11" t="s">
        <v>1048</v>
      </c>
      <c r="B248" s="11" t="s">
        <v>780</v>
      </c>
      <c r="C248" s="11">
        <v>643</v>
      </c>
      <c r="D248" s="12">
        <v>8.2494901817066495</v>
      </c>
      <c r="E248" s="13">
        <v>8.2576197103613698</v>
      </c>
      <c r="F248" s="13">
        <v>8.1323008502724097</v>
      </c>
      <c r="G248" s="12">
        <v>5304.4221868373697</v>
      </c>
      <c r="H248" s="13">
        <v>5309.6494737623598</v>
      </c>
      <c r="I248" s="14">
        <v>5229.0694467251597</v>
      </c>
    </row>
    <row r="249" spans="1:9" ht="15" customHeight="1">
      <c r="A249" s="11" t="s">
        <v>1049</v>
      </c>
      <c r="B249" s="11" t="s">
        <v>780</v>
      </c>
      <c r="C249" s="11">
        <v>638</v>
      </c>
      <c r="D249" s="12">
        <v>113.49995659913</v>
      </c>
      <c r="E249" s="13">
        <v>113.407009461553</v>
      </c>
      <c r="F249" s="13">
        <v>112.233492105748</v>
      </c>
      <c r="G249" s="12">
        <v>72412.972310244993</v>
      </c>
      <c r="H249" s="13">
        <v>72353.6720364707</v>
      </c>
      <c r="I249" s="14">
        <v>71604.967963467105</v>
      </c>
    </row>
    <row r="250" spans="1:9" ht="15" customHeight="1">
      <c r="A250" s="11" t="s">
        <v>1050</v>
      </c>
      <c r="B250" s="11" t="s">
        <v>780</v>
      </c>
      <c r="C250" s="11">
        <v>257</v>
      </c>
      <c r="D250" s="12">
        <v>201.284302813963</v>
      </c>
      <c r="E250" s="13">
        <v>211.37514450636601</v>
      </c>
      <c r="F250" s="13">
        <v>219.86526503441101</v>
      </c>
      <c r="G250" s="12">
        <v>51730.065823188503</v>
      </c>
      <c r="H250" s="13">
        <v>54323.412138136096</v>
      </c>
      <c r="I250" s="14">
        <v>56505.3731138437</v>
      </c>
    </row>
    <row r="251" spans="1:9" ht="15" customHeight="1">
      <c r="A251" s="11" t="s">
        <v>1051</v>
      </c>
      <c r="B251" s="11" t="s">
        <v>780</v>
      </c>
      <c r="C251" s="11">
        <v>493</v>
      </c>
      <c r="D251" s="12">
        <v>34.4341999328729</v>
      </c>
      <c r="E251" s="13">
        <v>40.633968283933399</v>
      </c>
      <c r="F251" s="13">
        <v>39.503469162371303</v>
      </c>
      <c r="G251" s="12">
        <v>16976.060566906301</v>
      </c>
      <c r="H251" s="13">
        <v>20032.5463639792</v>
      </c>
      <c r="I251" s="14">
        <v>19475.210297049001</v>
      </c>
    </row>
    <row r="252" spans="1:9" ht="15" customHeight="1">
      <c r="A252" s="11" t="s">
        <v>1052</v>
      </c>
      <c r="B252" s="11" t="s">
        <v>780</v>
      </c>
      <c r="C252" s="11">
        <v>357</v>
      </c>
      <c r="D252" s="12">
        <v>16.2344423636683</v>
      </c>
      <c r="E252" s="13">
        <v>15.2452260728775</v>
      </c>
      <c r="F252" s="13">
        <v>19.0333811284506</v>
      </c>
      <c r="G252" s="12">
        <v>5795.6959238295703</v>
      </c>
      <c r="H252" s="13">
        <v>5442.54570801726</v>
      </c>
      <c r="I252" s="14">
        <v>6794.91706285687</v>
      </c>
    </row>
    <row r="253" spans="1:9" ht="15" customHeight="1">
      <c r="A253" s="11" t="s">
        <v>1053</v>
      </c>
      <c r="B253" s="11" t="s">
        <v>780</v>
      </c>
      <c r="C253" s="11">
        <v>549</v>
      </c>
      <c r="D253" s="12">
        <v>8.0396160911819194</v>
      </c>
      <c r="E253" s="13">
        <v>9.3765909881028708</v>
      </c>
      <c r="F253" s="13">
        <v>14.7168280809365</v>
      </c>
      <c r="G253" s="12">
        <v>4413.7492340588797</v>
      </c>
      <c r="H253" s="13">
        <v>5147.7484524684796</v>
      </c>
      <c r="I253" s="14">
        <v>8079.5386164341298</v>
      </c>
    </row>
    <row r="254" spans="1:9" ht="15" customHeight="1">
      <c r="A254" s="11" t="s">
        <v>1054</v>
      </c>
      <c r="B254" s="11" t="s">
        <v>780</v>
      </c>
      <c r="C254" s="11">
        <v>934</v>
      </c>
      <c r="D254" s="12">
        <v>50.7814660202082</v>
      </c>
      <c r="E254" s="13">
        <v>52.294851202842402</v>
      </c>
      <c r="F254" s="13">
        <v>54.659121576030401</v>
      </c>
      <c r="G254" s="12">
        <v>47429.889262874502</v>
      </c>
      <c r="H254" s="13">
        <v>48843.391023454802</v>
      </c>
      <c r="I254" s="14">
        <v>51051.619552012402</v>
      </c>
    </row>
    <row r="255" spans="1:9" ht="15" customHeight="1">
      <c r="A255" s="11" t="s">
        <v>1055</v>
      </c>
      <c r="B255" s="11" t="s">
        <v>780</v>
      </c>
      <c r="C255" s="11">
        <v>1206</v>
      </c>
      <c r="D255" s="12">
        <v>7.7818087425989804</v>
      </c>
      <c r="E255" s="13">
        <v>6.8728892728805198</v>
      </c>
      <c r="F255" s="13">
        <v>9.8797827983965192</v>
      </c>
      <c r="G255" s="12">
        <v>9384.86134357437</v>
      </c>
      <c r="H255" s="13">
        <v>8288.7044630938999</v>
      </c>
      <c r="I255" s="14">
        <v>11915.018054866199</v>
      </c>
    </row>
    <row r="256" spans="1:9" ht="15" customHeight="1">
      <c r="A256" s="11" t="s">
        <v>1056</v>
      </c>
      <c r="B256" s="11" t="s">
        <v>780</v>
      </c>
      <c r="C256" s="11">
        <v>496</v>
      </c>
      <c r="D256" s="12">
        <v>8.8557652299597403E-3</v>
      </c>
      <c r="E256" s="13">
        <v>0</v>
      </c>
      <c r="F256" s="13">
        <v>2.4859818599193499E-2</v>
      </c>
      <c r="G256" s="12">
        <v>4.3924595540600304</v>
      </c>
      <c r="H256" s="13">
        <v>0</v>
      </c>
      <c r="I256" s="14">
        <v>12.3304700252</v>
      </c>
    </row>
    <row r="257" spans="1:9" ht="15" customHeight="1">
      <c r="A257" s="11" t="s">
        <v>1057</v>
      </c>
      <c r="B257" s="11" t="s">
        <v>780</v>
      </c>
      <c r="C257" s="11">
        <v>299</v>
      </c>
      <c r="D257" s="12">
        <v>6.21226468443969</v>
      </c>
      <c r="E257" s="13">
        <v>5.8049398441493896</v>
      </c>
      <c r="F257" s="13">
        <v>5.9155633918761898</v>
      </c>
      <c r="G257" s="12">
        <v>1857.4671406474699</v>
      </c>
      <c r="H257" s="13">
        <v>1735.6770134006699</v>
      </c>
      <c r="I257" s="14">
        <v>1768.7534541709799</v>
      </c>
    </row>
    <row r="258" spans="1:9" ht="15" customHeight="1">
      <c r="A258" s="11" t="s">
        <v>1058</v>
      </c>
      <c r="B258" s="11" t="s">
        <v>780</v>
      </c>
      <c r="C258" s="11">
        <v>8358</v>
      </c>
      <c r="D258" s="12">
        <v>3.3037091606781499</v>
      </c>
      <c r="E258" s="13">
        <v>3.6321654806825898</v>
      </c>
      <c r="F258" s="13">
        <v>3.3724833526780298</v>
      </c>
      <c r="G258" s="12">
        <v>27612.401164948002</v>
      </c>
      <c r="H258" s="13">
        <v>30357.6390875451</v>
      </c>
      <c r="I258" s="14">
        <v>28187.215861682998</v>
      </c>
    </row>
    <row r="259" spans="1:9" ht="15" customHeight="1">
      <c r="A259" s="11" t="s">
        <v>1059</v>
      </c>
      <c r="B259" s="11" t="s">
        <v>780</v>
      </c>
      <c r="C259" s="11">
        <v>402</v>
      </c>
      <c r="D259" s="12">
        <v>1.5109368028733801</v>
      </c>
      <c r="E259" s="13">
        <v>1.2746472558895701</v>
      </c>
      <c r="F259" s="13">
        <v>1.78449852554761</v>
      </c>
      <c r="G259" s="12">
        <v>607.39659475509802</v>
      </c>
      <c r="H259" s="13">
        <v>512.40819686760597</v>
      </c>
      <c r="I259" s="14">
        <v>717.36840727013805</v>
      </c>
    </row>
    <row r="260" spans="1:9" ht="15" customHeight="1">
      <c r="A260" s="11" t="s">
        <v>1060</v>
      </c>
      <c r="B260" s="11" t="s">
        <v>780</v>
      </c>
      <c r="C260" s="11">
        <v>634</v>
      </c>
      <c r="D260" s="12">
        <v>0.108252667395901</v>
      </c>
      <c r="E260" s="13">
        <v>6.7485494201358603E-2</v>
      </c>
      <c r="F260" s="13">
        <v>5.5265089949109003E-2</v>
      </c>
      <c r="G260" s="12">
        <v>68.632191129001399</v>
      </c>
      <c r="H260" s="13">
        <v>42.785803323661298</v>
      </c>
      <c r="I260" s="14">
        <v>35.038067027735103</v>
      </c>
    </row>
    <row r="261" spans="1:9" ht="15" customHeight="1">
      <c r="A261" s="11" t="s">
        <v>1061</v>
      </c>
      <c r="B261" s="11" t="s">
        <v>780</v>
      </c>
      <c r="C261" s="11">
        <v>283</v>
      </c>
      <c r="D261" s="12">
        <v>28.894048298605998</v>
      </c>
      <c r="E261" s="13">
        <v>30.876798988417701</v>
      </c>
      <c r="F261" s="13">
        <v>27.9806052402121</v>
      </c>
      <c r="G261" s="12">
        <v>8177.0156685054999</v>
      </c>
      <c r="H261" s="13">
        <v>8738.1341137222098</v>
      </c>
      <c r="I261" s="14">
        <v>7918.5112829800401</v>
      </c>
    </row>
    <row r="262" spans="1:9" ht="15" customHeight="1">
      <c r="A262" s="11" t="s">
        <v>1062</v>
      </c>
      <c r="B262" s="11" t="s">
        <v>780</v>
      </c>
      <c r="C262" s="11">
        <v>663</v>
      </c>
      <c r="D262" s="12">
        <v>5.4162669100583303</v>
      </c>
      <c r="E262" s="13">
        <v>7.9524194194824096</v>
      </c>
      <c r="F262" s="13">
        <v>8.6491984352984002</v>
      </c>
      <c r="G262" s="12">
        <v>3590.9849613686702</v>
      </c>
      <c r="H262" s="13">
        <v>5272.4540751168397</v>
      </c>
      <c r="I262" s="14">
        <v>5734.4185626028402</v>
      </c>
    </row>
    <row r="263" spans="1:9" ht="15" customHeight="1">
      <c r="A263" s="11" t="s">
        <v>1063</v>
      </c>
      <c r="B263" s="11" t="s">
        <v>780</v>
      </c>
      <c r="C263" s="11">
        <v>4969</v>
      </c>
      <c r="D263" s="12">
        <v>0.23186606101983601</v>
      </c>
      <c r="E263" s="13">
        <v>0.32592056961639099</v>
      </c>
      <c r="F263" s="13">
        <v>0.26447208157385599</v>
      </c>
      <c r="G263" s="12">
        <v>1152.14245720756</v>
      </c>
      <c r="H263" s="13">
        <v>1619.4993104238499</v>
      </c>
      <c r="I263" s="14">
        <v>1314.1617733404901</v>
      </c>
    </row>
    <row r="264" spans="1:9" ht="15" customHeight="1">
      <c r="A264" s="11" t="s">
        <v>1064</v>
      </c>
      <c r="B264" s="11" t="s">
        <v>780</v>
      </c>
      <c r="C264" s="11">
        <v>752</v>
      </c>
      <c r="D264" s="12">
        <v>3.4015092515875698</v>
      </c>
      <c r="E264" s="13">
        <v>3.74952080991295</v>
      </c>
      <c r="F264" s="13">
        <v>3.3136484078221602</v>
      </c>
      <c r="G264" s="12">
        <v>2557.9349571938501</v>
      </c>
      <c r="H264" s="13">
        <v>2819.6396490545399</v>
      </c>
      <c r="I264" s="14">
        <v>2491.8636026822701</v>
      </c>
    </row>
    <row r="265" spans="1:9" ht="15" customHeight="1">
      <c r="A265" s="11" t="s">
        <v>1065</v>
      </c>
      <c r="B265" s="11" t="s">
        <v>780</v>
      </c>
      <c r="C265" s="11">
        <v>503</v>
      </c>
      <c r="D265" s="12">
        <v>10.691141897268</v>
      </c>
      <c r="E265" s="13">
        <v>13.778844021178401</v>
      </c>
      <c r="F265" s="13">
        <v>10.2813254729649</v>
      </c>
      <c r="G265" s="12">
        <v>5377.6443743258196</v>
      </c>
      <c r="H265" s="13">
        <v>6930.7585426527103</v>
      </c>
      <c r="I265" s="14">
        <v>5171.5067129013496</v>
      </c>
    </row>
    <row r="266" spans="1:9" ht="15" customHeight="1">
      <c r="A266" s="11" t="s">
        <v>1066</v>
      </c>
      <c r="B266" s="11" t="s">
        <v>780</v>
      </c>
      <c r="C266" s="11">
        <v>312</v>
      </c>
      <c r="D266" s="12">
        <v>1.84382986343896</v>
      </c>
      <c r="E266" s="13">
        <v>2.5213009221896399</v>
      </c>
      <c r="F266" s="13">
        <v>1.9932519023041999</v>
      </c>
      <c r="G266" s="12">
        <v>575.27491739295397</v>
      </c>
      <c r="H266" s="13">
        <v>786.64588772316597</v>
      </c>
      <c r="I266" s="14">
        <v>621.89459351891105</v>
      </c>
    </row>
    <row r="267" spans="1:9" ht="15" customHeight="1">
      <c r="A267" s="11" t="s">
        <v>1067</v>
      </c>
      <c r="B267" s="11" t="s">
        <v>780</v>
      </c>
      <c r="C267" s="11">
        <v>1277</v>
      </c>
      <c r="D267" s="12">
        <v>21.403253900035399</v>
      </c>
      <c r="E267" s="13">
        <v>20.418502216998199</v>
      </c>
      <c r="F267" s="13">
        <v>20.2019774986504</v>
      </c>
      <c r="G267" s="12">
        <v>27331.9552303452</v>
      </c>
      <c r="H267" s="13">
        <v>26074.427331106701</v>
      </c>
      <c r="I267" s="14">
        <v>25797.925265776601</v>
      </c>
    </row>
    <row r="268" spans="1:9" ht="15" customHeight="1">
      <c r="A268" s="11" t="s">
        <v>1068</v>
      </c>
      <c r="B268" s="11" t="s">
        <v>780</v>
      </c>
      <c r="C268" s="11">
        <v>6168</v>
      </c>
      <c r="D268" s="12">
        <v>0.44076865547058403</v>
      </c>
      <c r="E268" s="13">
        <v>0.46762635905692002</v>
      </c>
      <c r="F268" s="13">
        <v>0.576969593781267</v>
      </c>
      <c r="G268" s="12">
        <v>2718.66106694256</v>
      </c>
      <c r="H268" s="13">
        <v>2884.31938266308</v>
      </c>
      <c r="I268" s="14">
        <v>3558.7484544428598</v>
      </c>
    </row>
    <row r="269" spans="1:9" ht="15" customHeight="1">
      <c r="A269" s="11" t="s">
        <v>1069</v>
      </c>
      <c r="B269" s="11" t="s">
        <v>780</v>
      </c>
      <c r="C269" s="11">
        <v>567</v>
      </c>
      <c r="D269" s="12">
        <v>1.0961870783285299</v>
      </c>
      <c r="E269" s="13">
        <v>1.0726726320825499</v>
      </c>
      <c r="F269" s="13">
        <v>1.1164208814433501</v>
      </c>
      <c r="G269" s="12">
        <v>621.538073412274</v>
      </c>
      <c r="H269" s="13">
        <v>608.20538239080497</v>
      </c>
      <c r="I269" s="14">
        <v>633.01063977838101</v>
      </c>
    </row>
    <row r="270" spans="1:9" ht="15" customHeight="1">
      <c r="A270" s="11" t="s">
        <v>1070</v>
      </c>
      <c r="B270" s="11" t="s">
        <v>780</v>
      </c>
      <c r="C270" s="11">
        <v>771</v>
      </c>
      <c r="D270" s="12">
        <v>1.3954333756908199</v>
      </c>
      <c r="E270" s="13">
        <v>0.91025120027969197</v>
      </c>
      <c r="F270" s="13">
        <v>1.2070626448763599</v>
      </c>
      <c r="G270" s="12">
        <v>1075.8791326576199</v>
      </c>
      <c r="H270" s="13">
        <v>701.80367541564203</v>
      </c>
      <c r="I270" s="14">
        <v>930.64529919967504</v>
      </c>
    </row>
    <row r="271" spans="1:9" ht="15" customHeight="1">
      <c r="A271" s="11" t="s">
        <v>1071</v>
      </c>
      <c r="B271" s="11" t="s">
        <v>780</v>
      </c>
      <c r="C271" s="11">
        <v>650</v>
      </c>
      <c r="D271" s="12">
        <v>4.5827845964756904</v>
      </c>
      <c r="E271" s="13">
        <v>4.6279742506856101</v>
      </c>
      <c r="F271" s="13">
        <v>5.0272832591987298</v>
      </c>
      <c r="G271" s="12">
        <v>2978.8099877092</v>
      </c>
      <c r="H271" s="13">
        <v>3008.1832629456499</v>
      </c>
      <c r="I271" s="14">
        <v>3267.7341184791799</v>
      </c>
    </row>
    <row r="272" spans="1:9" ht="15" customHeight="1">
      <c r="A272" s="11" t="s">
        <v>1072</v>
      </c>
      <c r="B272" s="11" t="s">
        <v>780</v>
      </c>
      <c r="C272" s="11">
        <v>415</v>
      </c>
      <c r="D272" s="12">
        <v>0.22491505927976499</v>
      </c>
      <c r="E272" s="13">
        <v>0.110487602446626</v>
      </c>
      <c r="F272" s="13">
        <v>8.1193130298451405E-2</v>
      </c>
      <c r="G272" s="12">
        <v>93.339749601102596</v>
      </c>
      <c r="H272" s="13">
        <v>45.852355015349801</v>
      </c>
      <c r="I272" s="14">
        <v>33.695149073857401</v>
      </c>
    </row>
    <row r="273" spans="1:9" ht="15" customHeight="1">
      <c r="A273" s="11" t="s">
        <v>1073</v>
      </c>
      <c r="B273" s="11" t="s">
        <v>780</v>
      </c>
      <c r="C273" s="11">
        <v>5615</v>
      </c>
      <c r="D273" s="12">
        <v>1.5844934975915399</v>
      </c>
      <c r="E273" s="13">
        <v>1.5934981102868799</v>
      </c>
      <c r="F273" s="13">
        <v>1.41230281804077</v>
      </c>
      <c r="G273" s="12">
        <v>8896.9309889765009</v>
      </c>
      <c r="H273" s="13">
        <v>8947.4918892608493</v>
      </c>
      <c r="I273" s="14">
        <v>7930.0803232989201</v>
      </c>
    </row>
    <row r="274" spans="1:9" ht="15" customHeight="1">
      <c r="A274" s="11" t="s">
        <v>1074</v>
      </c>
      <c r="B274" s="11" t="s">
        <v>1075</v>
      </c>
      <c r="C274" s="11">
        <v>4278</v>
      </c>
      <c r="D274" s="12">
        <v>1.1466296398476801</v>
      </c>
      <c r="E274" s="13">
        <v>1.13035780934997</v>
      </c>
      <c r="F274" s="13">
        <v>0.93540546298834104</v>
      </c>
      <c r="G274" s="12">
        <v>4905.28159926835</v>
      </c>
      <c r="H274" s="13">
        <v>4835.6707083991696</v>
      </c>
      <c r="I274" s="14">
        <v>4001.6645706641202</v>
      </c>
    </row>
    <row r="275" spans="1:9" ht="15" customHeight="1">
      <c r="A275" s="11" t="s">
        <v>1076</v>
      </c>
      <c r="B275" s="11" t="s">
        <v>1075</v>
      </c>
      <c r="C275" s="11">
        <v>3570</v>
      </c>
      <c r="D275" s="12">
        <v>0.99903130612062596</v>
      </c>
      <c r="E275" s="13">
        <v>1.00496640397076</v>
      </c>
      <c r="F275" s="13">
        <v>1.01124361580717</v>
      </c>
      <c r="G275" s="12">
        <v>3566.5417628506302</v>
      </c>
      <c r="H275" s="13">
        <v>3587.7300621756199</v>
      </c>
      <c r="I275" s="14">
        <v>3610.13970843159</v>
      </c>
    </row>
    <row r="276" spans="1:9" ht="15" customHeight="1">
      <c r="A276" s="11" t="s">
        <v>1077</v>
      </c>
      <c r="B276" s="11" t="s">
        <v>780</v>
      </c>
      <c r="C276" s="11">
        <v>1634</v>
      </c>
      <c r="D276" s="12">
        <v>0.84551717775118895</v>
      </c>
      <c r="E276" s="13">
        <v>0.82263401702915795</v>
      </c>
      <c r="F276" s="13">
        <v>0.90756619948232498</v>
      </c>
      <c r="G276" s="12">
        <v>1381.5750684454399</v>
      </c>
      <c r="H276" s="13">
        <v>1344.1839838256401</v>
      </c>
      <c r="I276" s="14">
        <v>1482.9631699541201</v>
      </c>
    </row>
    <row r="277" spans="1:9" ht="15" customHeight="1">
      <c r="A277" s="11" t="s">
        <v>1078</v>
      </c>
      <c r="B277" s="11" t="s">
        <v>780</v>
      </c>
      <c r="C277" s="11">
        <v>6395</v>
      </c>
      <c r="D277" s="12">
        <v>0.42905059320642103</v>
      </c>
      <c r="E277" s="13">
        <v>0.455297219875961</v>
      </c>
      <c r="F277" s="13">
        <v>0.36325442990922402</v>
      </c>
      <c r="G277" s="12">
        <v>2743.77854355506</v>
      </c>
      <c r="H277" s="13">
        <v>2911.62572110677</v>
      </c>
      <c r="I277" s="14">
        <v>2323.0120792694902</v>
      </c>
    </row>
    <row r="278" spans="1:9" ht="15" customHeight="1">
      <c r="A278" s="11" t="s">
        <v>1079</v>
      </c>
      <c r="B278" s="11" t="s">
        <v>780</v>
      </c>
      <c r="C278" s="11">
        <v>2636</v>
      </c>
      <c r="D278" s="12">
        <v>1.1981572354500001</v>
      </c>
      <c r="E278" s="13">
        <v>1.18854969915324</v>
      </c>
      <c r="F278" s="13">
        <v>1.2290422849723499</v>
      </c>
      <c r="G278" s="12">
        <v>3158.3424726461899</v>
      </c>
      <c r="H278" s="13">
        <v>3133.0170069679298</v>
      </c>
      <c r="I278" s="14">
        <v>3239.7554631871199</v>
      </c>
    </row>
    <row r="279" spans="1:9" ht="15" customHeight="1">
      <c r="A279" s="11" t="s">
        <v>1080</v>
      </c>
      <c r="B279" s="11" t="s">
        <v>1075</v>
      </c>
      <c r="C279" s="11">
        <v>2206</v>
      </c>
      <c r="D279" s="12">
        <v>0.1477174243403</v>
      </c>
      <c r="E279" s="13">
        <v>0.135700041142333</v>
      </c>
      <c r="F279" s="13">
        <v>0.11627283474187999</v>
      </c>
      <c r="G279" s="12">
        <v>325.86463809470098</v>
      </c>
      <c r="H279" s="13">
        <v>299.35429075998599</v>
      </c>
      <c r="I279" s="14">
        <v>256.497873440587</v>
      </c>
    </row>
    <row r="280" spans="1:9" ht="15" customHeight="1">
      <c r="A280" s="11" t="s">
        <v>1081</v>
      </c>
      <c r="B280" s="11" t="s">
        <v>1075</v>
      </c>
      <c r="C280" s="11">
        <v>5089</v>
      </c>
      <c r="D280" s="12">
        <v>0.87505059046015399</v>
      </c>
      <c r="E280" s="13">
        <v>0.81891433868944297</v>
      </c>
      <c r="F280" s="13">
        <v>0.975231660031045</v>
      </c>
      <c r="G280" s="12">
        <v>4453.1324548517196</v>
      </c>
      <c r="H280" s="13">
        <v>4167.45506959057</v>
      </c>
      <c r="I280" s="14">
        <v>4962.9539178979903</v>
      </c>
    </row>
    <row r="281" spans="1:9" ht="15" customHeight="1">
      <c r="A281" s="11" t="s">
        <v>1082</v>
      </c>
      <c r="B281" s="11" t="s">
        <v>780</v>
      </c>
      <c r="C281" s="11">
        <v>1686</v>
      </c>
      <c r="D281" s="12">
        <v>0.113328609667183</v>
      </c>
      <c r="E281" s="13">
        <v>9.6398336264750806E-2</v>
      </c>
      <c r="F281" s="13">
        <v>8.4937259802153595E-2</v>
      </c>
      <c r="G281" s="12">
        <v>191.07203589887101</v>
      </c>
      <c r="H281" s="13">
        <v>162.52759494237</v>
      </c>
      <c r="I281" s="14">
        <v>143.20422002643099</v>
      </c>
    </row>
    <row r="282" spans="1:9" ht="15" customHeight="1">
      <c r="A282" s="11" t="s">
        <v>1083</v>
      </c>
      <c r="B282" s="11" t="s">
        <v>1075</v>
      </c>
      <c r="C282" s="11">
        <v>2267</v>
      </c>
      <c r="D282" s="12">
        <v>0.20489766495999501</v>
      </c>
      <c r="E282" s="13">
        <v>0.28406574908881399</v>
      </c>
      <c r="F282" s="13">
        <v>0.14787928939671499</v>
      </c>
      <c r="G282" s="12">
        <v>464.50300646430901</v>
      </c>
      <c r="H282" s="13">
        <v>643.977053184341</v>
      </c>
      <c r="I282" s="14">
        <v>335.24234906235199</v>
      </c>
    </row>
    <row r="283" spans="1:9" ht="15" customHeight="1">
      <c r="A283" s="11" t="s">
        <v>1084</v>
      </c>
      <c r="B283" s="11" t="s">
        <v>1075</v>
      </c>
      <c r="C283" s="11">
        <v>4922</v>
      </c>
      <c r="D283" s="12">
        <v>0.131212599147951</v>
      </c>
      <c r="E283" s="13">
        <v>0.122559305781162</v>
      </c>
      <c r="F283" s="13">
        <v>0.100107866770937</v>
      </c>
      <c r="G283" s="12">
        <v>645.82841300621305</v>
      </c>
      <c r="H283" s="13">
        <v>603.23690305487901</v>
      </c>
      <c r="I283" s="14">
        <v>492.73092024655398</v>
      </c>
    </row>
    <row r="284" spans="1:9" ht="15" customHeight="1">
      <c r="A284" s="11" t="s">
        <v>1085</v>
      </c>
      <c r="B284" s="11" t="s">
        <v>1075</v>
      </c>
      <c r="C284" s="11">
        <v>2052</v>
      </c>
      <c r="D284" s="12">
        <v>13.587001533079199</v>
      </c>
      <c r="E284" s="13">
        <v>13.1984544604333</v>
      </c>
      <c r="F284" s="13">
        <v>16.282318134892002</v>
      </c>
      <c r="G284" s="12">
        <v>27880.527145878601</v>
      </c>
      <c r="H284" s="13">
        <v>27083.228552809102</v>
      </c>
      <c r="I284" s="14">
        <v>33411.316812798301</v>
      </c>
    </row>
    <row r="285" spans="1:9" ht="15" customHeight="1">
      <c r="A285" s="11" t="s">
        <v>1086</v>
      </c>
      <c r="B285" s="11" t="s">
        <v>1075</v>
      </c>
      <c r="C285" s="11">
        <v>11447</v>
      </c>
      <c r="D285" s="12">
        <v>10.5248129175563</v>
      </c>
      <c r="E285" s="13">
        <v>11.4972625152684</v>
      </c>
      <c r="F285" s="13">
        <v>19.580880866539601</v>
      </c>
      <c r="G285" s="12">
        <v>120477.533467267</v>
      </c>
      <c r="H285" s="13">
        <v>131609.164012277</v>
      </c>
      <c r="I285" s="14">
        <v>224142.34327927901</v>
      </c>
    </row>
    <row r="286" spans="1:9" ht="15" customHeight="1">
      <c r="A286" s="11" t="s">
        <v>1087</v>
      </c>
      <c r="B286" s="11" t="s">
        <v>780</v>
      </c>
      <c r="C286" s="11">
        <v>2619</v>
      </c>
      <c r="D286" s="12">
        <v>4.5214743850811097</v>
      </c>
      <c r="E286" s="13">
        <v>5.3564447235677601</v>
      </c>
      <c r="F286" s="13">
        <v>5.5442787188720999</v>
      </c>
      <c r="G286" s="12">
        <v>11841.7414145274</v>
      </c>
      <c r="H286" s="13">
        <v>14028.528731024</v>
      </c>
      <c r="I286" s="14">
        <v>14520.465964726</v>
      </c>
    </row>
    <row r="287" spans="1:9" ht="15" customHeight="1">
      <c r="A287" s="11" t="s">
        <v>1088</v>
      </c>
      <c r="B287" s="11" t="s">
        <v>780</v>
      </c>
      <c r="C287" s="11">
        <v>5830</v>
      </c>
      <c r="D287" s="12">
        <v>2.9461700391911498</v>
      </c>
      <c r="E287" s="13">
        <v>2.9604338004041999</v>
      </c>
      <c r="F287" s="13">
        <v>3.16821282324466</v>
      </c>
      <c r="G287" s="12">
        <v>17176.171328484401</v>
      </c>
      <c r="H287" s="13">
        <v>17259.329056356499</v>
      </c>
      <c r="I287" s="14">
        <v>18470.680759516399</v>
      </c>
    </row>
    <row r="288" spans="1:9" ht="15" customHeight="1">
      <c r="A288" s="11" t="s">
        <v>1089</v>
      </c>
      <c r="B288" s="11" t="s">
        <v>780</v>
      </c>
      <c r="C288" s="11">
        <v>615</v>
      </c>
      <c r="D288" s="12">
        <v>34.091262712883797</v>
      </c>
      <c r="E288" s="13">
        <v>34.983878812359997</v>
      </c>
      <c r="F288" s="13">
        <v>39.483334209716801</v>
      </c>
      <c r="G288" s="12">
        <v>20966.1265684235</v>
      </c>
      <c r="H288" s="13">
        <v>21515.085469601399</v>
      </c>
      <c r="I288" s="14">
        <v>24282.250538975801</v>
      </c>
    </row>
    <row r="289" spans="1:9" ht="15" customHeight="1">
      <c r="A289" s="11" t="s">
        <v>1090</v>
      </c>
      <c r="B289" s="11" t="s">
        <v>780</v>
      </c>
      <c r="C289" s="11">
        <v>1642</v>
      </c>
      <c r="D289" s="12">
        <v>33.387973343410501</v>
      </c>
      <c r="E289" s="13">
        <v>33.668398396918597</v>
      </c>
      <c r="F289" s="13">
        <v>35.800732479306802</v>
      </c>
      <c r="G289" s="12">
        <v>54823.052229880101</v>
      </c>
      <c r="H289" s="13">
        <v>55283.5101677403</v>
      </c>
      <c r="I289" s="14">
        <v>58784.8027310217</v>
      </c>
    </row>
    <row r="290" spans="1:9" ht="15" customHeight="1">
      <c r="A290" s="11" t="s">
        <v>1091</v>
      </c>
      <c r="B290" s="11" t="s">
        <v>780</v>
      </c>
      <c r="C290" s="11">
        <v>513</v>
      </c>
      <c r="D290" s="12">
        <v>6.3401072223840096</v>
      </c>
      <c r="E290" s="13">
        <v>4.9304588544257699</v>
      </c>
      <c r="F290" s="13">
        <v>6.1460576492827501</v>
      </c>
      <c r="G290" s="12">
        <v>3252.4750050829998</v>
      </c>
      <c r="H290" s="13">
        <v>2529.3253923204202</v>
      </c>
      <c r="I290" s="14">
        <v>3152.9275740820499</v>
      </c>
    </row>
    <row r="291" spans="1:9" ht="15" customHeight="1">
      <c r="A291" s="11" t="s">
        <v>1092</v>
      </c>
      <c r="B291" s="11" t="s">
        <v>780</v>
      </c>
      <c r="C291" s="11">
        <v>610</v>
      </c>
      <c r="D291" s="12">
        <v>38.669506821875203</v>
      </c>
      <c r="E291" s="13">
        <v>39.829449196252703</v>
      </c>
      <c r="F291" s="13">
        <v>52.2307939509856</v>
      </c>
      <c r="G291" s="12">
        <v>23588.399161343899</v>
      </c>
      <c r="H291" s="13">
        <v>24295.9640097142</v>
      </c>
      <c r="I291" s="14">
        <v>31860.7843101012</v>
      </c>
    </row>
    <row r="292" spans="1:9" ht="15" customHeight="1">
      <c r="A292" s="11" t="s">
        <v>1093</v>
      </c>
      <c r="B292" s="11" t="s">
        <v>780</v>
      </c>
      <c r="C292" s="11">
        <v>707</v>
      </c>
      <c r="D292" s="12">
        <v>151.182326063397</v>
      </c>
      <c r="E292" s="13">
        <v>156.81115631231299</v>
      </c>
      <c r="F292" s="13">
        <v>325.25735367945299</v>
      </c>
      <c r="G292" s="12">
        <v>106885.90452682201</v>
      </c>
      <c r="H292" s="13">
        <v>110865.487512805</v>
      </c>
      <c r="I292" s="14">
        <v>229956.949051373</v>
      </c>
    </row>
    <row r="293" spans="1:9" ht="15" customHeight="1">
      <c r="A293" s="11" t="s">
        <v>1094</v>
      </c>
      <c r="B293" s="11" t="s">
        <v>780</v>
      </c>
      <c r="C293" s="11">
        <v>576</v>
      </c>
      <c r="D293" s="12">
        <v>15.608522772447101</v>
      </c>
      <c r="E293" s="13">
        <v>14.238561028301</v>
      </c>
      <c r="F293" s="13">
        <v>17.147832858990299</v>
      </c>
      <c r="G293" s="12">
        <v>8990.5091169295392</v>
      </c>
      <c r="H293" s="13">
        <v>8201.4111523013707</v>
      </c>
      <c r="I293" s="14">
        <v>9877.1517267784293</v>
      </c>
    </row>
    <row r="294" spans="1:9" ht="15" customHeight="1">
      <c r="A294" s="11" t="s">
        <v>1095</v>
      </c>
      <c r="B294" s="11" t="s">
        <v>780</v>
      </c>
      <c r="C294" s="11">
        <v>3591</v>
      </c>
      <c r="D294" s="12">
        <v>23.678682723374799</v>
      </c>
      <c r="E294" s="13">
        <v>22.992714179002199</v>
      </c>
      <c r="F294" s="13">
        <v>21.1668209868165</v>
      </c>
      <c r="G294" s="12">
        <v>85030.149659639093</v>
      </c>
      <c r="H294" s="13">
        <v>82566.836616796907</v>
      </c>
      <c r="I294" s="14">
        <v>76010.054163658002</v>
      </c>
    </row>
    <row r="295" spans="1:9" ht="15" customHeight="1">
      <c r="A295" s="11" t="s">
        <v>1096</v>
      </c>
      <c r="B295" s="11" t="s">
        <v>780</v>
      </c>
      <c r="C295" s="11">
        <v>918</v>
      </c>
      <c r="D295" s="12">
        <v>18.117895263657601</v>
      </c>
      <c r="E295" s="13">
        <v>17.658950930725599</v>
      </c>
      <c r="F295" s="13">
        <v>19.2202424725042</v>
      </c>
      <c r="G295" s="12">
        <v>16632.2278520377</v>
      </c>
      <c r="H295" s="13">
        <v>16210.916954406101</v>
      </c>
      <c r="I295" s="14">
        <v>17644.182589758799</v>
      </c>
    </row>
    <row r="296" spans="1:9" ht="15" customHeight="1">
      <c r="A296" s="11" t="s">
        <v>1097</v>
      </c>
      <c r="B296" s="11" t="s">
        <v>1075</v>
      </c>
      <c r="C296" s="11">
        <v>5246</v>
      </c>
      <c r="D296" s="12">
        <v>5.06122657083412</v>
      </c>
      <c r="E296" s="13">
        <v>5.0495275590363597</v>
      </c>
      <c r="F296" s="13">
        <v>4.4519658134498599</v>
      </c>
      <c r="G296" s="12">
        <v>26551.194590595798</v>
      </c>
      <c r="H296" s="13">
        <v>26489.8215747047</v>
      </c>
      <c r="I296" s="14">
        <v>23355.012657357998</v>
      </c>
    </row>
    <row r="297" spans="1:9" ht="15" customHeight="1">
      <c r="A297" s="11" t="s">
        <v>1098</v>
      </c>
      <c r="B297" s="11" t="s">
        <v>780</v>
      </c>
      <c r="C297" s="11">
        <v>789</v>
      </c>
      <c r="D297" s="12">
        <v>33.569978267553402</v>
      </c>
      <c r="E297" s="13">
        <v>37.454279219097202</v>
      </c>
      <c r="F297" s="13">
        <v>35.1259735628568</v>
      </c>
      <c r="G297" s="12">
        <v>26486.7128530997</v>
      </c>
      <c r="H297" s="13">
        <v>29551.426303867702</v>
      </c>
      <c r="I297" s="14">
        <v>27714.393141093999</v>
      </c>
    </row>
    <row r="298" spans="1:9" ht="15" customHeight="1">
      <c r="A298" s="11" t="s">
        <v>1099</v>
      </c>
      <c r="B298" s="11" t="s">
        <v>780</v>
      </c>
      <c r="C298" s="11">
        <v>936</v>
      </c>
      <c r="D298" s="12">
        <v>49.259471044440602</v>
      </c>
      <c r="E298" s="13">
        <v>52.504875809537403</v>
      </c>
      <c r="F298" s="13">
        <v>49.7270409509321</v>
      </c>
      <c r="G298" s="12">
        <v>46106.864897596402</v>
      </c>
      <c r="H298" s="13">
        <v>49144.563757727003</v>
      </c>
      <c r="I298" s="14">
        <v>46544.5103300724</v>
      </c>
    </row>
    <row r="299" spans="1:9" ht="15" customHeight="1">
      <c r="A299" s="11" t="s">
        <v>1100</v>
      </c>
      <c r="B299" s="11" t="s">
        <v>780</v>
      </c>
      <c r="C299" s="11">
        <v>1834</v>
      </c>
      <c r="D299" s="12">
        <v>92.463796961320298</v>
      </c>
      <c r="E299" s="13">
        <v>164.05526732150901</v>
      </c>
      <c r="F299" s="13">
        <v>56.327154581846699</v>
      </c>
      <c r="G299" s="12">
        <v>169578.60362706101</v>
      </c>
      <c r="H299" s="13">
        <v>300877.36026764702</v>
      </c>
      <c r="I299" s="14">
        <v>103304.00150310701</v>
      </c>
    </row>
    <row r="300" spans="1:9" ht="15" customHeight="1">
      <c r="A300" s="11" t="s">
        <v>1101</v>
      </c>
      <c r="B300" s="11" t="s">
        <v>1102</v>
      </c>
      <c r="C300" s="11">
        <v>2708</v>
      </c>
      <c r="D300" s="12">
        <v>294.49692075584102</v>
      </c>
      <c r="E300" s="13">
        <v>353.05338658638999</v>
      </c>
      <c r="F300" s="13">
        <v>410.58667069033299</v>
      </c>
      <c r="G300" s="12">
        <v>797497.66140681796</v>
      </c>
      <c r="H300" s="13">
        <v>956068.57087594504</v>
      </c>
      <c r="I300" s="14">
        <v>1111868.7042294201</v>
      </c>
    </row>
    <row r="301" spans="1:9" ht="15" customHeight="1">
      <c r="A301" s="11" t="s">
        <v>1103</v>
      </c>
      <c r="B301" s="11" t="s">
        <v>1102</v>
      </c>
      <c r="C301" s="11">
        <v>372</v>
      </c>
      <c r="D301" s="12">
        <v>470.07422486714</v>
      </c>
      <c r="E301" s="13">
        <v>549.75286990122095</v>
      </c>
      <c r="F301" s="13">
        <v>615.11617059305502</v>
      </c>
      <c r="G301" s="12">
        <v>174867.611650576</v>
      </c>
      <c r="H301" s="13">
        <v>204508.06760325399</v>
      </c>
      <c r="I301" s="14">
        <v>228823.21546061599</v>
      </c>
    </row>
    <row r="302" spans="1:9" ht="15" customHeight="1">
      <c r="A302" s="11" t="s">
        <v>1104</v>
      </c>
      <c r="B302" s="11" t="s">
        <v>1105</v>
      </c>
      <c r="C302" s="11">
        <v>2983</v>
      </c>
      <c r="D302" s="12">
        <v>9.4659592735698297</v>
      </c>
      <c r="E302" s="13">
        <v>9.3150101260054594</v>
      </c>
      <c r="F302" s="13">
        <v>10.999217686693401</v>
      </c>
      <c r="G302" s="12">
        <v>28236.956513058802</v>
      </c>
      <c r="H302" s="13">
        <v>27786.6752058743</v>
      </c>
      <c r="I302" s="14">
        <v>32810.666359406401</v>
      </c>
    </row>
    <row r="303" spans="1:9" ht="15" customHeight="1">
      <c r="A303" s="11" t="s">
        <v>1106</v>
      </c>
      <c r="B303" s="11" t="s">
        <v>1105</v>
      </c>
      <c r="C303" s="11">
        <v>2311</v>
      </c>
      <c r="D303" s="12">
        <v>19.705823296957799</v>
      </c>
      <c r="E303" s="13">
        <v>27.8360528811452</v>
      </c>
      <c r="F303" s="13">
        <v>30.531125632845999</v>
      </c>
      <c r="G303" s="12">
        <v>45540.157639269499</v>
      </c>
      <c r="H303" s="13">
        <v>64329.118208326698</v>
      </c>
      <c r="I303" s="14">
        <v>70557.431337507005</v>
      </c>
    </row>
    <row r="304" spans="1:9" ht="15" customHeight="1">
      <c r="A304" s="11" t="s">
        <v>1107</v>
      </c>
      <c r="B304" s="11" t="s">
        <v>1105</v>
      </c>
      <c r="C304" s="11">
        <v>2783</v>
      </c>
      <c r="D304" s="12">
        <v>24.617668380322701</v>
      </c>
      <c r="E304" s="13">
        <v>24.448925181264201</v>
      </c>
      <c r="F304" s="13">
        <v>28.5637650602681</v>
      </c>
      <c r="G304" s="12">
        <v>68510.971102438096</v>
      </c>
      <c r="H304" s="13">
        <v>68041.358779458402</v>
      </c>
      <c r="I304" s="14">
        <v>79492.958162726107</v>
      </c>
    </row>
    <row r="305" spans="1:9" ht="15" customHeight="1">
      <c r="A305" s="11" t="s">
        <v>1108</v>
      </c>
      <c r="B305" s="11" t="s">
        <v>1105</v>
      </c>
      <c r="C305" s="11">
        <v>1334</v>
      </c>
      <c r="D305" s="12">
        <v>2.0950829044638102</v>
      </c>
      <c r="E305" s="13">
        <v>1.94136655577214</v>
      </c>
      <c r="F305" s="13">
        <v>1.94776056707308</v>
      </c>
      <c r="G305" s="12">
        <v>2794.8405945547302</v>
      </c>
      <c r="H305" s="13">
        <v>2589.7829854000302</v>
      </c>
      <c r="I305" s="14">
        <v>2598.31259647549</v>
      </c>
    </row>
    <row r="306" spans="1:9" ht="15" customHeight="1">
      <c r="A306" s="11" t="s">
        <v>1109</v>
      </c>
      <c r="B306" s="11" t="s">
        <v>1105</v>
      </c>
      <c r="C306" s="11">
        <v>1468</v>
      </c>
      <c r="D306" s="12">
        <v>11.0752358503831</v>
      </c>
      <c r="E306" s="13">
        <v>12.5452770457699</v>
      </c>
      <c r="F306" s="13">
        <v>12.7765796280611</v>
      </c>
      <c r="G306" s="12">
        <v>16258.4462283624</v>
      </c>
      <c r="H306" s="13">
        <v>18416.466703190101</v>
      </c>
      <c r="I306" s="14">
        <v>18756.018893993802</v>
      </c>
    </row>
    <row r="307" spans="1:9" ht="15" customHeight="1">
      <c r="A307" s="11" t="s">
        <v>1110</v>
      </c>
      <c r="B307" s="11" t="s">
        <v>1111</v>
      </c>
      <c r="C307" s="11">
        <v>267</v>
      </c>
      <c r="D307" s="12">
        <v>13337.7967697398</v>
      </c>
      <c r="E307" s="13">
        <v>19836.4693846956</v>
      </c>
      <c r="F307" s="13">
        <v>26140.935690455601</v>
      </c>
      <c r="G307" s="12">
        <v>3561191.7375205299</v>
      </c>
      <c r="H307" s="13">
        <v>5296337.3257137304</v>
      </c>
      <c r="I307" s="14">
        <v>6979629.8293516496</v>
      </c>
    </row>
    <row r="308" spans="1:9" ht="15" customHeight="1">
      <c r="A308" s="11" t="s">
        <v>1112</v>
      </c>
      <c r="B308" s="11" t="s">
        <v>1112</v>
      </c>
      <c r="C308" s="11">
        <v>3111</v>
      </c>
      <c r="D308" s="12">
        <v>96.552527258053502</v>
      </c>
      <c r="E308" s="13">
        <v>102.49659111408801</v>
      </c>
      <c r="F308" s="13">
        <v>186.74960480376799</v>
      </c>
      <c r="G308" s="12">
        <v>300374.91229980398</v>
      </c>
      <c r="H308" s="13">
        <v>318866.89495592797</v>
      </c>
      <c r="I308" s="14">
        <v>580978.02054452198</v>
      </c>
    </row>
    <row r="309" spans="1:9" ht="15" customHeight="1">
      <c r="A309" s="17" t="s">
        <v>1113</v>
      </c>
      <c r="B309" s="17" t="s">
        <v>1114</v>
      </c>
      <c r="C309" s="17">
        <v>4174</v>
      </c>
      <c r="D309" s="66">
        <v>274.54010581049903</v>
      </c>
      <c r="E309" s="67">
        <v>288.63007374681001</v>
      </c>
      <c r="F309" s="67">
        <v>308.35282844043098</v>
      </c>
      <c r="G309" s="66">
        <v>1145930.4016530199</v>
      </c>
      <c r="H309" s="67">
        <v>1204741.9278191901</v>
      </c>
      <c r="I309" s="68">
        <v>1287064.70591036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84"/>
  <sheetViews>
    <sheetView workbookViewId="0">
      <selection activeCell="I16" sqref="I16"/>
    </sheetView>
  </sheetViews>
  <sheetFormatPr defaultColWidth="8.85546875" defaultRowHeight="15" customHeight="1"/>
  <cols>
    <col min="1" max="1" width="17.85546875" customWidth="1"/>
    <col min="2" max="4" width="12.42578125" style="73" customWidth="1"/>
  </cols>
  <sheetData>
    <row r="1" spans="1:4" ht="15" customHeight="1">
      <c r="A1" s="114" t="s">
        <v>1115</v>
      </c>
    </row>
    <row r="2" spans="1:4" ht="15" customHeight="1">
      <c r="A2" s="15" t="s">
        <v>1116</v>
      </c>
    </row>
    <row r="4" spans="1:4" ht="15" customHeight="1">
      <c r="A4" s="7" t="s">
        <v>1117</v>
      </c>
      <c r="B4" s="74" t="s">
        <v>1118</v>
      </c>
      <c r="C4" s="74" t="s">
        <v>118</v>
      </c>
      <c r="D4" s="74" t="s">
        <v>121</v>
      </c>
    </row>
    <row r="5" spans="1:4" ht="15" customHeight="1">
      <c r="A5" s="5" t="s">
        <v>782</v>
      </c>
      <c r="B5" s="94">
        <v>614579</v>
      </c>
      <c r="C5" s="94">
        <v>692160</v>
      </c>
      <c r="D5" s="94">
        <v>409704</v>
      </c>
    </row>
    <row r="6" spans="1:4" ht="15" customHeight="1">
      <c r="A6" t="s">
        <v>784</v>
      </c>
      <c r="B6" s="73">
        <v>56084</v>
      </c>
      <c r="C6" s="73">
        <v>59993</v>
      </c>
      <c r="D6" s="73">
        <v>42335</v>
      </c>
    </row>
    <row r="7" spans="1:4" ht="15" customHeight="1">
      <c r="A7" t="s">
        <v>787</v>
      </c>
      <c r="B7" s="73">
        <v>527680</v>
      </c>
      <c r="C7" s="73">
        <v>654930</v>
      </c>
      <c r="D7" s="73">
        <v>833900</v>
      </c>
    </row>
    <row r="8" spans="1:4" ht="15" customHeight="1">
      <c r="A8" t="s">
        <v>788</v>
      </c>
      <c r="B8" s="73">
        <v>91601</v>
      </c>
      <c r="C8" s="73">
        <v>106403</v>
      </c>
      <c r="D8" s="73">
        <v>144357</v>
      </c>
    </row>
    <row r="9" spans="1:4" ht="15" customHeight="1">
      <c r="A9" t="s">
        <v>789</v>
      </c>
      <c r="B9" s="73">
        <v>66627</v>
      </c>
      <c r="C9" s="73">
        <v>78140</v>
      </c>
      <c r="D9" s="73">
        <v>44704</v>
      </c>
    </row>
    <row r="10" spans="1:4" ht="15" customHeight="1">
      <c r="A10" t="s">
        <v>790</v>
      </c>
      <c r="B10" s="73">
        <v>11943</v>
      </c>
      <c r="C10" s="73">
        <v>15803</v>
      </c>
      <c r="D10" s="73">
        <v>3813</v>
      </c>
    </row>
    <row r="11" spans="1:4" ht="15" customHeight="1">
      <c r="A11" t="s">
        <v>791</v>
      </c>
      <c r="B11" s="73">
        <v>23209</v>
      </c>
      <c r="C11" s="73">
        <v>23676</v>
      </c>
      <c r="D11" s="73">
        <v>17829</v>
      </c>
    </row>
    <row r="12" spans="1:4" ht="15" customHeight="1">
      <c r="A12" t="s">
        <v>792</v>
      </c>
      <c r="B12" s="73">
        <v>2586</v>
      </c>
      <c r="C12" s="73">
        <v>3172</v>
      </c>
      <c r="D12" s="73">
        <v>796</v>
      </c>
    </row>
    <row r="13" spans="1:4" ht="15" customHeight="1">
      <c r="A13" t="s">
        <v>793</v>
      </c>
      <c r="B13" s="73">
        <v>75905</v>
      </c>
      <c r="C13" s="73">
        <v>77037</v>
      </c>
      <c r="D13" s="73">
        <v>61317</v>
      </c>
    </row>
    <row r="14" spans="1:4" ht="15" customHeight="1">
      <c r="A14" t="s">
        <v>794</v>
      </c>
      <c r="B14" s="73">
        <v>16210</v>
      </c>
      <c r="C14" s="73">
        <v>17221</v>
      </c>
      <c r="D14" s="73">
        <v>13918</v>
      </c>
    </row>
    <row r="15" spans="1:4" ht="15" customHeight="1">
      <c r="A15" t="s">
        <v>797</v>
      </c>
      <c r="B15" s="73">
        <v>917926</v>
      </c>
      <c r="C15" s="73">
        <v>1006737</v>
      </c>
      <c r="D15" s="73">
        <v>977091</v>
      </c>
    </row>
    <row r="16" spans="1:4" ht="15" customHeight="1">
      <c r="A16" t="s">
        <v>798</v>
      </c>
      <c r="B16" s="73">
        <v>109337</v>
      </c>
      <c r="C16" s="73">
        <v>122233</v>
      </c>
      <c r="D16" s="73">
        <v>112715</v>
      </c>
    </row>
    <row r="17" spans="1:4" ht="15" customHeight="1">
      <c r="A17" t="s">
        <v>801</v>
      </c>
      <c r="B17" s="73">
        <v>104407</v>
      </c>
      <c r="C17" s="73">
        <v>150340</v>
      </c>
      <c r="D17" s="73">
        <v>43049</v>
      </c>
    </row>
    <row r="18" spans="1:4" ht="15" customHeight="1">
      <c r="A18" t="s">
        <v>802</v>
      </c>
      <c r="B18" s="73">
        <v>21737</v>
      </c>
      <c r="C18" s="73">
        <v>30701</v>
      </c>
      <c r="D18" s="73">
        <v>6009</v>
      </c>
    </row>
    <row r="19" spans="1:4" ht="15" customHeight="1">
      <c r="A19" t="s">
        <v>803</v>
      </c>
      <c r="B19" s="73">
        <v>10073</v>
      </c>
      <c r="C19" s="73">
        <v>30972</v>
      </c>
      <c r="D19" s="73">
        <v>22613</v>
      </c>
    </row>
    <row r="20" spans="1:4" ht="15" customHeight="1">
      <c r="A20" t="s">
        <v>804</v>
      </c>
      <c r="B20" s="73">
        <v>1794</v>
      </c>
      <c r="C20" s="73">
        <v>4784</v>
      </c>
      <c r="D20" s="73">
        <v>1763</v>
      </c>
    </row>
    <row r="21" spans="1:4" ht="15" customHeight="1">
      <c r="A21" t="s">
        <v>805</v>
      </c>
      <c r="B21" s="73">
        <v>372906</v>
      </c>
      <c r="C21" s="73">
        <v>469940</v>
      </c>
      <c r="D21" s="73">
        <v>357808</v>
      </c>
    </row>
    <row r="22" spans="1:4" ht="15" customHeight="1">
      <c r="A22" t="s">
        <v>806</v>
      </c>
      <c r="B22" s="73">
        <v>187766</v>
      </c>
      <c r="C22" s="73">
        <v>255866</v>
      </c>
      <c r="D22" s="73">
        <v>301282</v>
      </c>
    </row>
    <row r="23" spans="1:4" ht="15" customHeight="1">
      <c r="A23" t="s">
        <v>807</v>
      </c>
      <c r="B23" s="73">
        <v>108242</v>
      </c>
      <c r="C23" s="73">
        <v>208369</v>
      </c>
      <c r="D23" s="73">
        <v>14528</v>
      </c>
    </row>
    <row r="24" spans="1:4" ht="15" customHeight="1">
      <c r="A24" t="s">
        <v>808</v>
      </c>
      <c r="B24" s="73">
        <v>3638</v>
      </c>
      <c r="C24" s="73">
        <v>4794</v>
      </c>
      <c r="D24" s="73">
        <v>715</v>
      </c>
    </row>
    <row r="25" spans="1:4" ht="15" customHeight="1">
      <c r="A25" t="s">
        <v>809</v>
      </c>
      <c r="B25" s="73">
        <v>129982</v>
      </c>
      <c r="C25" s="73">
        <v>135379</v>
      </c>
      <c r="D25" s="73">
        <v>92613</v>
      </c>
    </row>
    <row r="26" spans="1:4" ht="15" customHeight="1">
      <c r="A26" t="s">
        <v>810</v>
      </c>
      <c r="B26" s="73">
        <v>15253</v>
      </c>
      <c r="C26" s="73">
        <v>15659</v>
      </c>
      <c r="D26" s="73">
        <v>9742</v>
      </c>
    </row>
    <row r="27" spans="1:4" ht="15" customHeight="1">
      <c r="A27" t="s">
        <v>811</v>
      </c>
      <c r="B27" s="73">
        <v>152706</v>
      </c>
      <c r="C27" s="73">
        <v>185318</v>
      </c>
      <c r="D27" s="73">
        <v>101168</v>
      </c>
    </row>
    <row r="28" spans="1:4" ht="15" customHeight="1">
      <c r="A28" t="s">
        <v>812</v>
      </c>
      <c r="B28" s="73">
        <v>13184</v>
      </c>
      <c r="C28" s="73">
        <v>17107</v>
      </c>
      <c r="D28" s="73">
        <v>7331</v>
      </c>
    </row>
    <row r="29" spans="1:4" ht="15" customHeight="1">
      <c r="A29" t="s">
        <v>813</v>
      </c>
      <c r="B29" s="73">
        <v>29299</v>
      </c>
      <c r="C29" s="73">
        <v>60404</v>
      </c>
      <c r="D29" s="73">
        <v>1676</v>
      </c>
    </row>
    <row r="30" spans="1:4" ht="15" customHeight="1">
      <c r="A30" t="s">
        <v>814</v>
      </c>
      <c r="B30" s="73">
        <v>1624</v>
      </c>
      <c r="C30" s="73">
        <v>3385</v>
      </c>
      <c r="D30" s="73">
        <v>0</v>
      </c>
    </row>
    <row r="31" spans="1:4" ht="15" customHeight="1">
      <c r="A31" t="s">
        <v>815</v>
      </c>
      <c r="B31" s="73">
        <v>366522</v>
      </c>
      <c r="C31" s="73">
        <v>498148</v>
      </c>
      <c r="D31" s="73">
        <v>705430</v>
      </c>
    </row>
    <row r="32" spans="1:4" ht="15" customHeight="1">
      <c r="A32" t="s">
        <v>816</v>
      </c>
      <c r="B32" s="73">
        <v>35899</v>
      </c>
      <c r="C32" s="73">
        <v>50150</v>
      </c>
      <c r="D32" s="73">
        <v>56080</v>
      </c>
    </row>
    <row r="33" spans="1:4" ht="15" customHeight="1">
      <c r="A33" t="s">
        <v>785</v>
      </c>
      <c r="B33" s="73">
        <v>224825</v>
      </c>
      <c r="C33" s="73">
        <v>204151</v>
      </c>
      <c r="D33" s="73">
        <v>485386</v>
      </c>
    </row>
    <row r="34" spans="1:4" ht="15" customHeight="1">
      <c r="A34" t="s">
        <v>786</v>
      </c>
      <c r="B34" s="73">
        <v>10797</v>
      </c>
      <c r="C34" s="73">
        <v>10800</v>
      </c>
      <c r="D34" s="73">
        <v>28115</v>
      </c>
    </row>
    <row r="35" spans="1:4" ht="15" customHeight="1">
      <c r="A35" t="s">
        <v>795</v>
      </c>
      <c r="B35" s="73">
        <v>583587</v>
      </c>
      <c r="C35" s="73">
        <v>596926</v>
      </c>
      <c r="D35" s="73">
        <v>490904</v>
      </c>
    </row>
    <row r="36" spans="1:4" ht="15" customHeight="1">
      <c r="A36" t="s">
        <v>796</v>
      </c>
      <c r="B36" s="73">
        <v>2922</v>
      </c>
      <c r="C36" s="73">
        <v>3435</v>
      </c>
      <c r="D36" s="73">
        <v>790</v>
      </c>
    </row>
    <row r="37" spans="1:4" ht="15" customHeight="1">
      <c r="A37" t="s">
        <v>799</v>
      </c>
      <c r="B37" s="73">
        <v>78671</v>
      </c>
      <c r="C37" s="73">
        <v>88527</v>
      </c>
      <c r="D37" s="73">
        <v>87831</v>
      </c>
    </row>
    <row r="38" spans="1:4" ht="15" customHeight="1">
      <c r="A38" t="s">
        <v>800</v>
      </c>
      <c r="B38" s="73">
        <v>8748</v>
      </c>
      <c r="C38" s="73">
        <v>11126</v>
      </c>
      <c r="D38" s="73">
        <v>10029</v>
      </c>
    </row>
    <row r="39" spans="1:4" ht="15" customHeight="1">
      <c r="A39" t="s">
        <v>817</v>
      </c>
      <c r="B39" s="73">
        <v>284441</v>
      </c>
      <c r="C39" s="73">
        <v>354667</v>
      </c>
      <c r="D39" s="73">
        <v>449140</v>
      </c>
    </row>
    <row r="40" spans="1:4" ht="15" customHeight="1">
      <c r="A40" t="s">
        <v>819</v>
      </c>
      <c r="B40" s="73">
        <v>26159</v>
      </c>
      <c r="C40" s="73">
        <v>31774</v>
      </c>
      <c r="D40" s="73">
        <v>42752</v>
      </c>
    </row>
    <row r="41" spans="1:4" ht="15" customHeight="1">
      <c r="A41" t="s">
        <v>822</v>
      </c>
      <c r="B41" s="73">
        <v>26623</v>
      </c>
      <c r="C41" s="73">
        <v>29300</v>
      </c>
      <c r="D41" s="73">
        <v>36538</v>
      </c>
    </row>
    <row r="42" spans="1:4" ht="15" customHeight="1">
      <c r="A42" t="s">
        <v>823</v>
      </c>
      <c r="B42" s="73">
        <v>4409</v>
      </c>
      <c r="C42" s="73">
        <v>3874</v>
      </c>
      <c r="D42" s="73">
        <v>5282</v>
      </c>
    </row>
    <row r="43" spans="1:4" ht="15" customHeight="1">
      <c r="A43" t="s">
        <v>824</v>
      </c>
      <c r="B43" s="73">
        <v>317050</v>
      </c>
      <c r="C43" s="73">
        <v>402204</v>
      </c>
      <c r="D43" s="73">
        <v>237676</v>
      </c>
    </row>
    <row r="44" spans="1:4" ht="15" customHeight="1">
      <c r="A44" t="s">
        <v>825</v>
      </c>
      <c r="B44" s="73">
        <v>30481</v>
      </c>
      <c r="C44" s="73">
        <v>38143</v>
      </c>
      <c r="D44" s="73">
        <v>24723</v>
      </c>
    </row>
    <row r="45" spans="1:4" ht="15" customHeight="1">
      <c r="A45" t="s">
        <v>820</v>
      </c>
      <c r="B45" s="73">
        <v>106766</v>
      </c>
      <c r="C45" s="73">
        <v>73620</v>
      </c>
      <c r="D45" s="73">
        <v>69159</v>
      </c>
    </row>
    <row r="46" spans="1:4" ht="15" customHeight="1">
      <c r="A46" t="s">
        <v>821</v>
      </c>
      <c r="B46" s="73">
        <v>8570</v>
      </c>
      <c r="C46" s="73">
        <v>5614</v>
      </c>
      <c r="D46" s="73">
        <v>6681</v>
      </c>
    </row>
    <row r="47" spans="1:4" ht="15" customHeight="1">
      <c r="A47" t="s">
        <v>826</v>
      </c>
      <c r="B47" s="73">
        <v>651243</v>
      </c>
      <c r="C47" s="73">
        <v>756676</v>
      </c>
      <c r="D47" s="73">
        <v>1770001</v>
      </c>
    </row>
    <row r="48" spans="1:4" ht="15" customHeight="1">
      <c r="A48" t="s">
        <v>827</v>
      </c>
      <c r="B48" s="73">
        <v>40782</v>
      </c>
      <c r="C48" s="73">
        <v>48423</v>
      </c>
      <c r="D48" s="73">
        <v>99666</v>
      </c>
    </row>
    <row r="49" spans="1:4" ht="15" customHeight="1">
      <c r="A49" t="s">
        <v>828</v>
      </c>
      <c r="B49" s="73">
        <v>812745</v>
      </c>
      <c r="C49" s="73">
        <v>1052286</v>
      </c>
      <c r="D49" s="73">
        <v>916802</v>
      </c>
    </row>
    <row r="50" spans="1:4" ht="15" customHeight="1">
      <c r="A50" t="s">
        <v>830</v>
      </c>
      <c r="B50" s="73">
        <v>1188</v>
      </c>
      <c r="C50" s="73">
        <v>1188</v>
      </c>
      <c r="D50" s="73">
        <v>3230</v>
      </c>
    </row>
    <row r="51" spans="1:4" ht="15" customHeight="1">
      <c r="A51" t="s">
        <v>831</v>
      </c>
      <c r="B51" s="73">
        <v>0</v>
      </c>
      <c r="C51" s="73">
        <v>180</v>
      </c>
      <c r="D51" s="73">
        <v>4560</v>
      </c>
    </row>
    <row r="52" spans="1:4" ht="15" customHeight="1">
      <c r="A52" t="s">
        <v>832</v>
      </c>
      <c r="B52" s="73">
        <v>54181</v>
      </c>
      <c r="C52" s="73">
        <v>31181</v>
      </c>
      <c r="D52" s="73">
        <v>101172</v>
      </c>
    </row>
    <row r="53" spans="1:4" ht="15" customHeight="1">
      <c r="A53" t="s">
        <v>834</v>
      </c>
      <c r="B53" s="73">
        <v>148154</v>
      </c>
      <c r="C53" s="73">
        <v>192603</v>
      </c>
      <c r="D53" s="73">
        <v>320398</v>
      </c>
    </row>
    <row r="54" spans="1:4" ht="15" customHeight="1">
      <c r="A54" t="s">
        <v>840</v>
      </c>
      <c r="B54" s="73">
        <v>83173</v>
      </c>
      <c r="C54" s="73">
        <v>86229</v>
      </c>
      <c r="D54" s="73">
        <v>132752</v>
      </c>
    </row>
    <row r="55" spans="1:4" ht="15" customHeight="1">
      <c r="A55" t="s">
        <v>842</v>
      </c>
      <c r="B55" s="73">
        <v>0</v>
      </c>
      <c r="C55" s="73">
        <v>993</v>
      </c>
      <c r="D55" s="73">
        <v>183</v>
      </c>
    </row>
    <row r="56" spans="1:4" ht="15" customHeight="1">
      <c r="A56" t="s">
        <v>843</v>
      </c>
      <c r="B56" s="73">
        <v>52</v>
      </c>
      <c r="C56" s="73">
        <v>52</v>
      </c>
      <c r="D56" s="73">
        <v>442</v>
      </c>
    </row>
    <row r="57" spans="1:4" ht="15" customHeight="1">
      <c r="A57" t="s">
        <v>844</v>
      </c>
      <c r="B57" s="73">
        <v>6712</v>
      </c>
      <c r="C57" s="73">
        <v>7112</v>
      </c>
      <c r="D57" s="73">
        <v>39039</v>
      </c>
    </row>
    <row r="58" spans="1:4" ht="15" customHeight="1">
      <c r="A58" t="s">
        <v>846</v>
      </c>
      <c r="B58" s="73">
        <v>22440</v>
      </c>
      <c r="C58" s="73">
        <v>49092</v>
      </c>
      <c r="D58" s="73">
        <v>23778</v>
      </c>
    </row>
    <row r="59" spans="1:4" ht="15" customHeight="1">
      <c r="A59" t="s">
        <v>848</v>
      </c>
      <c r="B59" s="73">
        <v>0</v>
      </c>
      <c r="C59" s="73">
        <v>0</v>
      </c>
      <c r="D59" s="73">
        <v>168</v>
      </c>
    </row>
    <row r="60" spans="1:4" ht="15" customHeight="1">
      <c r="A60" t="s">
        <v>850</v>
      </c>
      <c r="B60" s="73">
        <v>1322</v>
      </c>
      <c r="C60" s="73">
        <v>3011</v>
      </c>
      <c r="D60" s="73">
        <v>1558</v>
      </c>
    </row>
    <row r="61" spans="1:4" ht="15" customHeight="1">
      <c r="A61" t="s">
        <v>852</v>
      </c>
      <c r="B61" s="73">
        <v>752</v>
      </c>
      <c r="C61" s="73">
        <v>1504</v>
      </c>
      <c r="D61" s="73">
        <v>16165</v>
      </c>
    </row>
    <row r="62" spans="1:4" ht="15" customHeight="1">
      <c r="A62" t="s">
        <v>854</v>
      </c>
      <c r="B62" s="73">
        <v>304</v>
      </c>
      <c r="C62" s="73">
        <v>308</v>
      </c>
      <c r="D62" s="73">
        <v>1800</v>
      </c>
    </row>
    <row r="63" spans="1:4" ht="15" customHeight="1">
      <c r="A63" t="s">
        <v>856</v>
      </c>
      <c r="B63" s="73">
        <v>1605</v>
      </c>
      <c r="C63" s="73">
        <v>9102</v>
      </c>
      <c r="D63" s="73">
        <v>1440</v>
      </c>
    </row>
    <row r="64" spans="1:4" ht="15" customHeight="1">
      <c r="A64" t="s">
        <v>858</v>
      </c>
      <c r="B64" s="73">
        <v>13520</v>
      </c>
      <c r="C64" s="73">
        <v>19153</v>
      </c>
      <c r="D64" s="73">
        <v>24682</v>
      </c>
    </row>
    <row r="65" spans="1:4" ht="15" customHeight="1">
      <c r="A65" t="s">
        <v>860</v>
      </c>
      <c r="B65" s="73">
        <v>169257</v>
      </c>
      <c r="C65" s="73">
        <v>167449</v>
      </c>
      <c r="D65" s="73">
        <v>225543</v>
      </c>
    </row>
    <row r="66" spans="1:4" ht="15" customHeight="1">
      <c r="A66" t="s">
        <v>861</v>
      </c>
      <c r="B66" s="73">
        <v>767</v>
      </c>
      <c r="C66" s="73">
        <v>0</v>
      </c>
      <c r="D66" s="73">
        <v>260</v>
      </c>
    </row>
    <row r="67" spans="1:4" ht="15" customHeight="1">
      <c r="A67" t="s">
        <v>863</v>
      </c>
      <c r="B67" s="73">
        <v>7192</v>
      </c>
      <c r="C67" s="73">
        <v>9485</v>
      </c>
      <c r="D67" s="73">
        <v>479</v>
      </c>
    </row>
    <row r="68" spans="1:4" ht="15" customHeight="1">
      <c r="A68" t="s">
        <v>864</v>
      </c>
      <c r="B68" s="73">
        <v>122365</v>
      </c>
      <c r="C68" s="73">
        <v>113736</v>
      </c>
      <c r="D68" s="73">
        <v>123758</v>
      </c>
    </row>
    <row r="69" spans="1:4" ht="15" customHeight="1">
      <c r="A69" t="s">
        <v>865</v>
      </c>
      <c r="B69" s="73">
        <v>0</v>
      </c>
      <c r="C69" s="73">
        <v>0</v>
      </c>
      <c r="D69" s="73">
        <v>2184</v>
      </c>
    </row>
    <row r="70" spans="1:4" ht="15" customHeight="1">
      <c r="A70" t="s">
        <v>867</v>
      </c>
      <c r="B70" s="73">
        <v>6584</v>
      </c>
      <c r="C70" s="73">
        <v>0</v>
      </c>
      <c r="D70" s="73">
        <v>4333</v>
      </c>
    </row>
    <row r="71" spans="1:4" ht="15" customHeight="1">
      <c r="A71" t="s">
        <v>868</v>
      </c>
      <c r="B71" s="73">
        <v>2001</v>
      </c>
      <c r="C71" s="73">
        <v>2293</v>
      </c>
      <c r="D71" s="73">
        <v>2171</v>
      </c>
    </row>
    <row r="72" spans="1:4" ht="15" customHeight="1">
      <c r="A72" t="s">
        <v>869</v>
      </c>
      <c r="B72" s="73">
        <v>701</v>
      </c>
      <c r="C72" s="73">
        <v>1460</v>
      </c>
      <c r="D72" s="73">
        <v>7735</v>
      </c>
    </row>
    <row r="73" spans="1:4" ht="15" customHeight="1">
      <c r="A73" t="s">
        <v>870</v>
      </c>
      <c r="B73" s="73">
        <v>3352</v>
      </c>
      <c r="C73" s="73">
        <v>3032</v>
      </c>
      <c r="D73" s="73">
        <v>6970</v>
      </c>
    </row>
    <row r="74" spans="1:4" ht="15" customHeight="1">
      <c r="A74" t="s">
        <v>871</v>
      </c>
      <c r="B74" s="73">
        <v>2399</v>
      </c>
      <c r="C74" s="73">
        <v>2777</v>
      </c>
      <c r="D74" s="73">
        <v>10405</v>
      </c>
    </row>
    <row r="75" spans="1:4" ht="15" customHeight="1">
      <c r="A75" t="s">
        <v>873</v>
      </c>
      <c r="B75" s="73">
        <v>296496</v>
      </c>
      <c r="C75" s="73">
        <v>359403</v>
      </c>
      <c r="D75" s="73">
        <v>370366</v>
      </c>
    </row>
    <row r="76" spans="1:4" ht="15" customHeight="1">
      <c r="A76" t="s">
        <v>874</v>
      </c>
      <c r="B76" s="73">
        <v>154268</v>
      </c>
      <c r="C76" s="73">
        <v>217264</v>
      </c>
      <c r="D76" s="73">
        <v>48585</v>
      </c>
    </row>
    <row r="77" spans="1:4" ht="15" customHeight="1">
      <c r="A77" t="s">
        <v>875</v>
      </c>
      <c r="B77" s="73">
        <v>816</v>
      </c>
      <c r="C77" s="73">
        <v>816</v>
      </c>
      <c r="D77" s="73">
        <v>0</v>
      </c>
    </row>
    <row r="78" spans="1:4" ht="15" customHeight="1">
      <c r="A78" t="s">
        <v>877</v>
      </c>
      <c r="B78" s="73">
        <v>324</v>
      </c>
      <c r="C78" s="73">
        <v>648</v>
      </c>
      <c r="D78" s="73">
        <v>678</v>
      </c>
    </row>
    <row r="79" spans="1:4" ht="15" customHeight="1">
      <c r="A79" t="s">
        <v>878</v>
      </c>
      <c r="B79" s="73">
        <v>4465</v>
      </c>
      <c r="C79" s="73">
        <v>10068</v>
      </c>
      <c r="D79" s="73">
        <v>7761</v>
      </c>
    </row>
    <row r="80" spans="1:4" ht="15" customHeight="1">
      <c r="A80" t="s">
        <v>879</v>
      </c>
      <c r="B80" s="73">
        <v>5318</v>
      </c>
      <c r="C80" s="73">
        <v>6633</v>
      </c>
      <c r="D80" s="73">
        <v>660</v>
      </c>
    </row>
    <row r="81" spans="1:4" ht="15" customHeight="1">
      <c r="A81" t="s">
        <v>880</v>
      </c>
      <c r="B81" s="73">
        <v>560</v>
      </c>
      <c r="C81" s="73">
        <v>793</v>
      </c>
      <c r="D81" s="73">
        <v>5132</v>
      </c>
    </row>
    <row r="82" spans="1:4" ht="15" customHeight="1">
      <c r="A82" t="s">
        <v>882</v>
      </c>
      <c r="B82" s="73">
        <v>6087</v>
      </c>
      <c r="C82" s="73">
        <v>8568</v>
      </c>
      <c r="D82" s="73">
        <v>103879</v>
      </c>
    </row>
    <row r="83" spans="1:4" ht="15" customHeight="1">
      <c r="A83" t="s">
        <v>883</v>
      </c>
      <c r="B83" s="73">
        <v>222517</v>
      </c>
      <c r="C83" s="73">
        <v>280075</v>
      </c>
      <c r="D83" s="73">
        <v>66078</v>
      </c>
    </row>
    <row r="84" spans="1:4" ht="15" customHeight="1">
      <c r="A84" t="s">
        <v>884</v>
      </c>
      <c r="B84" s="73">
        <v>35060</v>
      </c>
      <c r="C84" s="73">
        <v>40075</v>
      </c>
      <c r="D84" s="73">
        <v>13252</v>
      </c>
    </row>
    <row r="85" spans="1:4" ht="15" customHeight="1">
      <c r="A85" t="s">
        <v>885</v>
      </c>
      <c r="B85" s="73">
        <v>196343</v>
      </c>
      <c r="C85" s="73">
        <v>261573</v>
      </c>
      <c r="D85" s="73">
        <v>180756</v>
      </c>
    </row>
    <row r="86" spans="1:4" ht="15" customHeight="1">
      <c r="A86" t="s">
        <v>886</v>
      </c>
      <c r="B86" s="73">
        <v>100952</v>
      </c>
      <c r="C86" s="73">
        <v>109061</v>
      </c>
      <c r="D86" s="73">
        <v>82717</v>
      </c>
    </row>
    <row r="87" spans="1:4" ht="15" customHeight="1">
      <c r="A87" t="s">
        <v>889</v>
      </c>
      <c r="B87" s="73">
        <v>586147</v>
      </c>
      <c r="C87" s="73">
        <v>673521</v>
      </c>
      <c r="D87" s="73">
        <v>665128</v>
      </c>
    </row>
    <row r="88" spans="1:4" ht="15" customHeight="1">
      <c r="A88" t="s">
        <v>890</v>
      </c>
      <c r="B88" s="73">
        <v>293903</v>
      </c>
      <c r="C88" s="73">
        <v>335014</v>
      </c>
      <c r="D88" s="73">
        <v>309078</v>
      </c>
    </row>
    <row r="89" spans="1:4" ht="15" customHeight="1">
      <c r="A89" t="s">
        <v>893</v>
      </c>
      <c r="B89" s="73">
        <v>210335</v>
      </c>
      <c r="C89" s="73">
        <v>224681</v>
      </c>
      <c r="D89" s="73">
        <v>122950</v>
      </c>
    </row>
    <row r="90" spans="1:4" ht="15" customHeight="1">
      <c r="A90" t="s">
        <v>894</v>
      </c>
      <c r="B90" s="73">
        <v>45469</v>
      </c>
      <c r="C90" s="73">
        <v>42971</v>
      </c>
      <c r="D90" s="73">
        <v>36442</v>
      </c>
    </row>
    <row r="91" spans="1:4" ht="15" customHeight="1">
      <c r="A91" t="s">
        <v>911</v>
      </c>
      <c r="B91" s="73">
        <v>10150</v>
      </c>
      <c r="C91" s="73">
        <v>14129</v>
      </c>
      <c r="D91" s="73">
        <v>292</v>
      </c>
    </row>
    <row r="92" spans="1:4" ht="15" customHeight="1">
      <c r="A92" t="s">
        <v>914</v>
      </c>
      <c r="B92" s="73">
        <v>32729</v>
      </c>
      <c r="C92" s="73">
        <v>48850</v>
      </c>
      <c r="D92" s="73">
        <v>131288</v>
      </c>
    </row>
    <row r="93" spans="1:4" ht="15" customHeight="1">
      <c r="A93" t="s">
        <v>915</v>
      </c>
      <c r="B93" s="73">
        <v>1619</v>
      </c>
      <c r="C93" s="73">
        <v>2409</v>
      </c>
      <c r="D93" s="73">
        <v>7468</v>
      </c>
    </row>
    <row r="94" spans="1:4" ht="15" customHeight="1">
      <c r="A94" t="s">
        <v>926</v>
      </c>
      <c r="B94" s="73">
        <v>35502</v>
      </c>
      <c r="C94" s="73">
        <v>49247</v>
      </c>
      <c r="D94" s="73">
        <v>12243</v>
      </c>
    </row>
    <row r="95" spans="1:4" ht="15" customHeight="1">
      <c r="A95" t="s">
        <v>927</v>
      </c>
      <c r="B95" s="73">
        <v>17651</v>
      </c>
      <c r="C95" s="73">
        <v>30054</v>
      </c>
      <c r="D95" s="73">
        <v>4035</v>
      </c>
    </row>
    <row r="96" spans="1:4" ht="15" customHeight="1">
      <c r="A96" t="s">
        <v>928</v>
      </c>
      <c r="B96" s="73">
        <v>108240</v>
      </c>
      <c r="C96" s="73">
        <v>128294</v>
      </c>
      <c r="D96" s="73">
        <v>79785</v>
      </c>
    </row>
    <row r="97" spans="1:4" ht="15" customHeight="1">
      <c r="A97" t="s">
        <v>929</v>
      </c>
      <c r="B97" s="73">
        <v>79927</v>
      </c>
      <c r="C97" s="73">
        <v>107857</v>
      </c>
      <c r="D97" s="73">
        <v>55438</v>
      </c>
    </row>
    <row r="98" spans="1:4" ht="15" customHeight="1">
      <c r="A98" t="s">
        <v>930</v>
      </c>
      <c r="B98" s="73">
        <v>68629</v>
      </c>
      <c r="C98" s="73">
        <v>56753</v>
      </c>
      <c r="D98" s="73">
        <v>23546</v>
      </c>
    </row>
    <row r="99" spans="1:4" ht="15" customHeight="1">
      <c r="A99" t="s">
        <v>931</v>
      </c>
      <c r="B99" s="73">
        <v>50088</v>
      </c>
      <c r="C99" s="73">
        <v>50888</v>
      </c>
      <c r="D99" s="73">
        <v>19930</v>
      </c>
    </row>
    <row r="100" spans="1:4" ht="15" customHeight="1">
      <c r="A100" t="s">
        <v>932</v>
      </c>
      <c r="B100" s="73">
        <v>713136</v>
      </c>
      <c r="C100" s="73">
        <v>765682</v>
      </c>
      <c r="D100" s="73">
        <v>1009040</v>
      </c>
    </row>
    <row r="101" spans="1:4" ht="15" customHeight="1">
      <c r="A101" t="s">
        <v>933</v>
      </c>
      <c r="B101" s="73">
        <v>103152</v>
      </c>
      <c r="C101" s="73">
        <v>110290</v>
      </c>
      <c r="D101" s="73">
        <v>164403</v>
      </c>
    </row>
    <row r="102" spans="1:4" ht="15" customHeight="1">
      <c r="A102" t="s">
        <v>934</v>
      </c>
      <c r="B102" s="73">
        <v>97213</v>
      </c>
      <c r="C102" s="73">
        <v>161201</v>
      </c>
      <c r="D102" s="73">
        <v>296299</v>
      </c>
    </row>
    <row r="103" spans="1:4" ht="15" customHeight="1">
      <c r="A103" t="s">
        <v>935</v>
      </c>
      <c r="B103" s="73">
        <v>9805</v>
      </c>
      <c r="C103" s="73">
        <v>15854</v>
      </c>
      <c r="D103" s="73">
        <v>35421</v>
      </c>
    </row>
    <row r="104" spans="1:4" ht="15" customHeight="1">
      <c r="A104" t="s">
        <v>938</v>
      </c>
      <c r="B104" s="73">
        <v>102379</v>
      </c>
      <c r="C104" s="73">
        <v>169584</v>
      </c>
      <c r="D104" s="73">
        <v>90616</v>
      </c>
    </row>
    <row r="105" spans="1:4" ht="15" customHeight="1">
      <c r="A105" t="s">
        <v>939</v>
      </c>
      <c r="B105" s="73">
        <v>73799</v>
      </c>
      <c r="C105" s="73">
        <v>120791</v>
      </c>
      <c r="D105" s="73">
        <v>82503</v>
      </c>
    </row>
    <row r="106" spans="1:4" ht="15" customHeight="1">
      <c r="A106" t="s">
        <v>940</v>
      </c>
      <c r="B106" s="73">
        <v>33685</v>
      </c>
      <c r="C106" s="73">
        <v>13417</v>
      </c>
      <c r="D106" s="73">
        <v>19846</v>
      </c>
    </row>
    <row r="107" spans="1:4" ht="15" customHeight="1">
      <c r="A107" t="s">
        <v>941</v>
      </c>
      <c r="B107" s="73">
        <v>13923</v>
      </c>
      <c r="C107" s="73">
        <v>2885</v>
      </c>
      <c r="D107" s="73">
        <v>4993</v>
      </c>
    </row>
    <row r="108" spans="1:4" ht="15" customHeight="1">
      <c r="A108" t="s">
        <v>942</v>
      </c>
      <c r="B108" s="73">
        <v>164</v>
      </c>
      <c r="C108" s="73">
        <v>820</v>
      </c>
      <c r="D108" s="73">
        <v>47464</v>
      </c>
    </row>
    <row r="109" spans="1:4" ht="15" customHeight="1">
      <c r="A109" t="s">
        <v>943</v>
      </c>
      <c r="B109" s="73">
        <v>1258</v>
      </c>
      <c r="C109" s="73">
        <v>0</v>
      </c>
      <c r="D109" s="73">
        <v>24062</v>
      </c>
    </row>
    <row r="110" spans="1:4" ht="15" customHeight="1">
      <c r="A110" t="s">
        <v>946</v>
      </c>
      <c r="B110" s="73">
        <v>22273</v>
      </c>
      <c r="C110" s="73">
        <v>23223</v>
      </c>
      <c r="D110" s="73">
        <v>19209</v>
      </c>
    </row>
    <row r="111" spans="1:4" ht="15" customHeight="1">
      <c r="A111" t="s">
        <v>947</v>
      </c>
      <c r="B111" s="73">
        <v>9839</v>
      </c>
      <c r="C111" s="73">
        <v>10595</v>
      </c>
      <c r="D111" s="73">
        <v>9892</v>
      </c>
    </row>
    <row r="112" spans="1:4" ht="15" customHeight="1">
      <c r="A112" t="s">
        <v>950</v>
      </c>
      <c r="B112" s="73">
        <v>194668</v>
      </c>
      <c r="C112" s="73">
        <v>279823</v>
      </c>
      <c r="D112" s="73">
        <v>345485</v>
      </c>
    </row>
    <row r="113" spans="1:4" ht="15" customHeight="1">
      <c r="A113" t="s">
        <v>951</v>
      </c>
      <c r="B113" s="73">
        <v>14153</v>
      </c>
      <c r="C113" s="73">
        <v>21207</v>
      </c>
      <c r="D113" s="73">
        <v>22267</v>
      </c>
    </row>
    <row r="114" spans="1:4" ht="15" customHeight="1">
      <c r="A114" t="s">
        <v>954</v>
      </c>
      <c r="B114" s="73">
        <v>29853</v>
      </c>
      <c r="C114" s="73">
        <v>6365</v>
      </c>
      <c r="D114" s="73">
        <v>0</v>
      </c>
    </row>
    <row r="115" spans="1:4" ht="15" customHeight="1">
      <c r="A115" t="s">
        <v>955</v>
      </c>
      <c r="B115" s="73">
        <v>14941</v>
      </c>
      <c r="C115" s="73">
        <v>4886</v>
      </c>
      <c r="D115" s="73">
        <v>1867</v>
      </c>
    </row>
    <row r="116" spans="1:4" ht="15" customHeight="1">
      <c r="A116" t="s">
        <v>958</v>
      </c>
      <c r="B116" s="73">
        <v>1018049</v>
      </c>
      <c r="C116" s="73">
        <v>1242573</v>
      </c>
      <c r="D116" s="73">
        <v>1037021</v>
      </c>
    </row>
    <row r="117" spans="1:4" ht="15" customHeight="1">
      <c r="A117" t="s">
        <v>959</v>
      </c>
      <c r="B117" s="73">
        <v>589848</v>
      </c>
      <c r="C117" s="73">
        <v>726289</v>
      </c>
      <c r="D117" s="73">
        <v>595551</v>
      </c>
    </row>
    <row r="118" spans="1:4" ht="15" customHeight="1">
      <c r="A118" t="s">
        <v>962</v>
      </c>
      <c r="B118" s="73">
        <v>53253</v>
      </c>
      <c r="C118" s="73">
        <v>41267</v>
      </c>
      <c r="D118" s="73">
        <v>44756</v>
      </c>
    </row>
    <row r="119" spans="1:4" ht="15" customHeight="1">
      <c r="A119" t="s">
        <v>963</v>
      </c>
      <c r="B119" s="73">
        <v>36812</v>
      </c>
      <c r="C119" s="73">
        <v>36321</v>
      </c>
      <c r="D119" s="73">
        <v>5610</v>
      </c>
    </row>
    <row r="120" spans="1:4" ht="15" customHeight="1">
      <c r="A120" t="s">
        <v>966</v>
      </c>
      <c r="B120" s="73">
        <v>175476</v>
      </c>
      <c r="C120" s="73">
        <v>204647</v>
      </c>
      <c r="D120" s="73">
        <v>143656</v>
      </c>
    </row>
    <row r="121" spans="1:4" ht="15" customHeight="1">
      <c r="A121" t="s">
        <v>967</v>
      </c>
      <c r="B121" s="73">
        <v>70746</v>
      </c>
      <c r="C121" s="73">
        <v>88546</v>
      </c>
      <c r="D121" s="73">
        <v>69378</v>
      </c>
    </row>
    <row r="122" spans="1:4" ht="15" customHeight="1">
      <c r="A122" t="s">
        <v>912</v>
      </c>
      <c r="B122" s="73">
        <v>5197</v>
      </c>
      <c r="C122" s="73">
        <v>7603</v>
      </c>
      <c r="D122" s="73">
        <v>1062</v>
      </c>
    </row>
    <row r="123" spans="1:4" ht="15" customHeight="1">
      <c r="A123" t="s">
        <v>913</v>
      </c>
      <c r="B123" s="73">
        <v>33</v>
      </c>
      <c r="C123" s="73">
        <v>33</v>
      </c>
      <c r="D123" s="73">
        <v>0</v>
      </c>
    </row>
    <row r="124" spans="1:4" ht="15" customHeight="1">
      <c r="A124" t="s">
        <v>887</v>
      </c>
      <c r="B124" s="73">
        <v>527555</v>
      </c>
      <c r="C124" s="73">
        <v>568228</v>
      </c>
      <c r="D124" s="73">
        <v>811337</v>
      </c>
    </row>
    <row r="125" spans="1:4" ht="15" customHeight="1">
      <c r="A125" t="s">
        <v>888</v>
      </c>
      <c r="B125" s="73">
        <v>144812</v>
      </c>
      <c r="C125" s="73">
        <v>159875</v>
      </c>
      <c r="D125" s="73">
        <v>228998</v>
      </c>
    </row>
    <row r="126" spans="1:4" ht="15" customHeight="1">
      <c r="A126" t="s">
        <v>891</v>
      </c>
      <c r="B126" s="73">
        <v>260605</v>
      </c>
      <c r="C126" s="73">
        <v>339123</v>
      </c>
      <c r="D126" s="73">
        <v>571501</v>
      </c>
    </row>
    <row r="127" spans="1:4" ht="15" customHeight="1">
      <c r="A127" t="s">
        <v>892</v>
      </c>
      <c r="B127" s="73">
        <v>50275</v>
      </c>
      <c r="C127" s="73">
        <v>70330</v>
      </c>
      <c r="D127" s="73">
        <v>116678</v>
      </c>
    </row>
    <row r="128" spans="1:4" ht="15" customHeight="1">
      <c r="A128" t="s">
        <v>895</v>
      </c>
      <c r="B128" s="73">
        <v>295243</v>
      </c>
      <c r="C128" s="73">
        <v>297301</v>
      </c>
      <c r="D128" s="73">
        <v>417381</v>
      </c>
    </row>
    <row r="129" spans="1:4" ht="15" customHeight="1">
      <c r="A129" t="s">
        <v>896</v>
      </c>
      <c r="B129" s="73">
        <v>59609</v>
      </c>
      <c r="C129" s="73">
        <v>54646</v>
      </c>
      <c r="D129" s="73">
        <v>89671</v>
      </c>
    </row>
    <row r="130" spans="1:4" ht="15" customHeight="1">
      <c r="A130" t="s">
        <v>897</v>
      </c>
      <c r="B130" s="73">
        <v>32719</v>
      </c>
      <c r="C130" s="73">
        <v>57074</v>
      </c>
      <c r="D130" s="73">
        <v>44048</v>
      </c>
    </row>
    <row r="131" spans="1:4" ht="15" customHeight="1">
      <c r="A131" t="s">
        <v>898</v>
      </c>
      <c r="B131" s="73">
        <v>2610</v>
      </c>
      <c r="C131" s="73">
        <v>4476</v>
      </c>
      <c r="D131" s="73">
        <v>3730</v>
      </c>
    </row>
    <row r="132" spans="1:4" ht="15" customHeight="1">
      <c r="A132" t="s">
        <v>899</v>
      </c>
      <c r="B132" s="73">
        <v>104078</v>
      </c>
      <c r="C132" s="73">
        <v>136052</v>
      </c>
      <c r="D132" s="73">
        <v>275624</v>
      </c>
    </row>
    <row r="133" spans="1:4" ht="15" customHeight="1">
      <c r="A133" t="s">
        <v>900</v>
      </c>
      <c r="B133" s="73">
        <v>17912</v>
      </c>
      <c r="C133" s="73">
        <v>28970</v>
      </c>
      <c r="D133" s="73">
        <v>56546</v>
      </c>
    </row>
    <row r="134" spans="1:4" ht="15" customHeight="1">
      <c r="A134" t="s">
        <v>901</v>
      </c>
      <c r="B134" s="73">
        <v>81565</v>
      </c>
      <c r="C134" s="73">
        <v>71540</v>
      </c>
      <c r="D134" s="73">
        <v>55972</v>
      </c>
    </row>
    <row r="135" spans="1:4" ht="15" customHeight="1">
      <c r="A135" t="s">
        <v>902</v>
      </c>
      <c r="B135" s="73">
        <v>57468</v>
      </c>
      <c r="C135" s="73">
        <v>54187</v>
      </c>
      <c r="D135" s="73">
        <v>42176</v>
      </c>
    </row>
    <row r="136" spans="1:4" ht="15" customHeight="1">
      <c r="A136" t="s">
        <v>903</v>
      </c>
      <c r="B136" s="73">
        <v>139689</v>
      </c>
      <c r="C136" s="73">
        <v>134435</v>
      </c>
      <c r="D136" s="73">
        <v>268989</v>
      </c>
    </row>
    <row r="137" spans="1:4" ht="15" customHeight="1">
      <c r="A137" t="s">
        <v>905</v>
      </c>
      <c r="B137" s="73">
        <v>604401</v>
      </c>
      <c r="C137" s="73">
        <v>800229</v>
      </c>
      <c r="D137" s="73">
        <v>468170</v>
      </c>
    </row>
    <row r="138" spans="1:4" ht="15" customHeight="1">
      <c r="A138" t="s">
        <v>906</v>
      </c>
      <c r="B138" s="73">
        <v>198</v>
      </c>
      <c r="C138" s="73">
        <v>198</v>
      </c>
      <c r="D138" s="73">
        <v>116</v>
      </c>
    </row>
    <row r="139" spans="1:4" ht="15" customHeight="1">
      <c r="A139" t="s">
        <v>907</v>
      </c>
      <c r="B139" s="73">
        <v>1070862</v>
      </c>
      <c r="C139" s="73">
        <v>898170</v>
      </c>
      <c r="D139" s="73">
        <v>1016779</v>
      </c>
    </row>
    <row r="140" spans="1:4" ht="15" customHeight="1">
      <c r="A140" t="s">
        <v>908</v>
      </c>
      <c r="B140" s="73">
        <v>366</v>
      </c>
      <c r="C140" s="73">
        <v>183</v>
      </c>
      <c r="D140" s="73">
        <v>0</v>
      </c>
    </row>
    <row r="141" spans="1:4" ht="15" customHeight="1">
      <c r="A141" t="s">
        <v>909</v>
      </c>
      <c r="B141" s="73">
        <v>301264</v>
      </c>
      <c r="C141" s="73">
        <v>326975</v>
      </c>
      <c r="D141" s="73">
        <v>909537</v>
      </c>
    </row>
    <row r="142" spans="1:4" ht="15" customHeight="1">
      <c r="A142" t="s">
        <v>910</v>
      </c>
      <c r="B142" s="73">
        <v>35635</v>
      </c>
      <c r="C142" s="73">
        <v>36144</v>
      </c>
      <c r="D142" s="73">
        <v>120115</v>
      </c>
    </row>
    <row r="143" spans="1:4" ht="15" customHeight="1">
      <c r="A143" t="s">
        <v>936</v>
      </c>
      <c r="B143" s="73">
        <v>108640</v>
      </c>
      <c r="C143" s="73">
        <v>126085</v>
      </c>
      <c r="D143" s="73">
        <v>197660</v>
      </c>
    </row>
    <row r="144" spans="1:4" ht="15" customHeight="1">
      <c r="A144" t="s">
        <v>937</v>
      </c>
      <c r="B144" s="73">
        <v>11952</v>
      </c>
      <c r="C144" s="73">
        <v>13757</v>
      </c>
      <c r="D144" s="73">
        <v>22440</v>
      </c>
    </row>
    <row r="145" spans="1:4" ht="15" customHeight="1">
      <c r="A145" t="s">
        <v>916</v>
      </c>
      <c r="B145" s="73">
        <v>306085</v>
      </c>
      <c r="C145" s="73">
        <v>319334</v>
      </c>
      <c r="D145" s="73">
        <v>309272</v>
      </c>
    </row>
    <row r="146" spans="1:4" ht="15" customHeight="1">
      <c r="A146" t="s">
        <v>917</v>
      </c>
      <c r="B146" s="73">
        <v>792</v>
      </c>
      <c r="C146" s="73">
        <v>597</v>
      </c>
      <c r="D146" s="73">
        <v>1075</v>
      </c>
    </row>
    <row r="147" spans="1:4" ht="15" customHeight="1">
      <c r="A147" t="s">
        <v>918</v>
      </c>
      <c r="B147" s="73">
        <v>306973</v>
      </c>
      <c r="C147" s="73">
        <v>341578</v>
      </c>
      <c r="D147" s="73">
        <v>371277</v>
      </c>
    </row>
    <row r="148" spans="1:4" ht="15" customHeight="1">
      <c r="A148" t="s">
        <v>919</v>
      </c>
      <c r="B148" s="73">
        <v>30872</v>
      </c>
      <c r="C148" s="73">
        <v>33440</v>
      </c>
      <c r="D148" s="73">
        <v>33359</v>
      </c>
    </row>
    <row r="149" spans="1:4" ht="15" customHeight="1">
      <c r="A149" t="s">
        <v>920</v>
      </c>
      <c r="B149" s="73">
        <v>445394</v>
      </c>
      <c r="C149" s="73">
        <v>437176</v>
      </c>
      <c r="D149" s="73">
        <v>947095</v>
      </c>
    </row>
    <row r="150" spans="1:4" ht="15" customHeight="1">
      <c r="A150" t="s">
        <v>921</v>
      </c>
      <c r="B150" s="73">
        <v>74</v>
      </c>
      <c r="C150" s="73">
        <v>198</v>
      </c>
      <c r="D150" s="73">
        <v>17634</v>
      </c>
    </row>
    <row r="151" spans="1:4" ht="15" customHeight="1">
      <c r="A151" t="s">
        <v>922</v>
      </c>
      <c r="B151" s="73">
        <v>27840</v>
      </c>
      <c r="C151" s="73">
        <v>28256</v>
      </c>
      <c r="D151" s="73">
        <v>75973</v>
      </c>
    </row>
    <row r="152" spans="1:4" ht="15" customHeight="1">
      <c r="A152" t="s">
        <v>923</v>
      </c>
      <c r="B152" s="73">
        <v>9884</v>
      </c>
      <c r="C152" s="73">
        <v>8024</v>
      </c>
      <c r="D152" s="73">
        <v>10734</v>
      </c>
    </row>
    <row r="153" spans="1:4" ht="15" customHeight="1">
      <c r="A153" t="s">
        <v>924</v>
      </c>
      <c r="B153" s="73">
        <v>27082</v>
      </c>
      <c r="C153" s="73">
        <v>46435</v>
      </c>
      <c r="D153" s="73">
        <v>55887</v>
      </c>
    </row>
    <row r="154" spans="1:4" ht="15" customHeight="1">
      <c r="A154" t="s">
        <v>925</v>
      </c>
      <c r="B154" s="73">
        <v>5857</v>
      </c>
      <c r="C154" s="73">
        <v>10695</v>
      </c>
      <c r="D154" s="73">
        <v>10557</v>
      </c>
    </row>
    <row r="155" spans="1:4" ht="15" customHeight="1">
      <c r="A155" t="s">
        <v>944</v>
      </c>
      <c r="B155" s="73">
        <v>35861</v>
      </c>
      <c r="C155" s="73">
        <v>64169</v>
      </c>
      <c r="D155" s="73">
        <v>465</v>
      </c>
    </row>
    <row r="156" spans="1:4" ht="15" customHeight="1">
      <c r="A156" t="s">
        <v>945</v>
      </c>
      <c r="B156" s="73">
        <v>3065</v>
      </c>
      <c r="C156" s="73">
        <v>5078</v>
      </c>
      <c r="D156" s="73">
        <v>0</v>
      </c>
    </row>
    <row r="157" spans="1:4" ht="15" customHeight="1">
      <c r="A157" t="s">
        <v>948</v>
      </c>
      <c r="B157" s="73">
        <v>24100</v>
      </c>
      <c r="C157" s="73">
        <v>22641</v>
      </c>
      <c r="D157" s="73">
        <v>1717</v>
      </c>
    </row>
    <row r="158" spans="1:4" ht="15" customHeight="1">
      <c r="A158" t="s">
        <v>949</v>
      </c>
      <c r="B158" s="73">
        <v>3383</v>
      </c>
      <c r="C158" s="73">
        <v>4742</v>
      </c>
      <c r="D158" s="73">
        <v>5637</v>
      </c>
    </row>
    <row r="159" spans="1:4" ht="15" customHeight="1">
      <c r="A159" t="s">
        <v>952</v>
      </c>
      <c r="B159" s="73">
        <v>48868</v>
      </c>
      <c r="C159" s="73">
        <v>80302</v>
      </c>
      <c r="D159" s="73">
        <v>52567</v>
      </c>
    </row>
    <row r="160" spans="1:4" ht="15" customHeight="1">
      <c r="A160" t="s">
        <v>953</v>
      </c>
      <c r="B160" s="73">
        <v>13902</v>
      </c>
      <c r="C160" s="73">
        <v>21684</v>
      </c>
      <c r="D160" s="73">
        <v>14667</v>
      </c>
    </row>
    <row r="161" spans="1:4" ht="15" customHeight="1">
      <c r="A161" t="s">
        <v>956</v>
      </c>
      <c r="B161" s="73">
        <v>40191</v>
      </c>
      <c r="C161" s="73">
        <v>17275</v>
      </c>
      <c r="D161" s="73">
        <v>800</v>
      </c>
    </row>
    <row r="162" spans="1:4" ht="15" customHeight="1">
      <c r="A162" t="s">
        <v>957</v>
      </c>
      <c r="B162" s="73">
        <v>8542</v>
      </c>
      <c r="C162" s="73">
        <v>1388</v>
      </c>
      <c r="D162" s="73">
        <v>1946</v>
      </c>
    </row>
    <row r="163" spans="1:4" ht="15" customHeight="1">
      <c r="A163" t="s">
        <v>960</v>
      </c>
      <c r="B163" s="73">
        <v>64182</v>
      </c>
      <c r="C163" s="73">
        <v>86114</v>
      </c>
      <c r="D163" s="73">
        <v>35489</v>
      </c>
    </row>
    <row r="164" spans="1:4" ht="15" customHeight="1">
      <c r="A164" t="s">
        <v>961</v>
      </c>
      <c r="B164" s="73">
        <v>3396</v>
      </c>
      <c r="C164" s="73">
        <v>4423</v>
      </c>
      <c r="D164" s="73">
        <v>2980</v>
      </c>
    </row>
    <row r="165" spans="1:4" ht="15" customHeight="1">
      <c r="A165" t="s">
        <v>964</v>
      </c>
      <c r="B165" s="73">
        <v>254316</v>
      </c>
      <c r="C165" s="73">
        <v>400981</v>
      </c>
      <c r="D165" s="73">
        <v>248037</v>
      </c>
    </row>
    <row r="166" spans="1:4" ht="15" customHeight="1">
      <c r="A166" t="s">
        <v>965</v>
      </c>
      <c r="B166" s="73">
        <v>113763</v>
      </c>
      <c r="C166" s="73">
        <v>166271</v>
      </c>
      <c r="D166" s="73">
        <v>79781</v>
      </c>
    </row>
    <row r="167" spans="1:4" ht="15" customHeight="1">
      <c r="A167" t="s">
        <v>968</v>
      </c>
      <c r="B167" s="73">
        <v>4012</v>
      </c>
      <c r="C167" s="73">
        <v>5742</v>
      </c>
      <c r="D167" s="73">
        <v>3889</v>
      </c>
    </row>
    <row r="168" spans="1:4" ht="15" customHeight="1">
      <c r="A168" t="s">
        <v>969</v>
      </c>
      <c r="B168" s="73">
        <v>12961</v>
      </c>
      <c r="C168" s="73">
        <v>15120</v>
      </c>
      <c r="D168" s="73">
        <v>7225</v>
      </c>
    </row>
    <row r="169" spans="1:4" ht="15" customHeight="1">
      <c r="A169" t="s">
        <v>970</v>
      </c>
      <c r="B169" s="73">
        <v>4470</v>
      </c>
      <c r="C169" s="73">
        <v>5803</v>
      </c>
      <c r="D169" s="73">
        <v>82002</v>
      </c>
    </row>
    <row r="170" spans="1:4" ht="15" customHeight="1">
      <c r="A170" t="s">
        <v>971</v>
      </c>
      <c r="B170" s="73">
        <v>27323</v>
      </c>
      <c r="C170" s="73">
        <v>11473</v>
      </c>
      <c r="D170" s="73">
        <v>11596</v>
      </c>
    </row>
    <row r="171" spans="1:4" ht="15" customHeight="1">
      <c r="A171" t="s">
        <v>972</v>
      </c>
      <c r="B171" s="73">
        <v>555</v>
      </c>
      <c r="C171" s="73">
        <v>556</v>
      </c>
      <c r="D171" s="73">
        <v>4689</v>
      </c>
    </row>
    <row r="172" spans="1:4" ht="15" customHeight="1">
      <c r="A172" t="s">
        <v>973</v>
      </c>
      <c r="B172" s="73">
        <v>202682</v>
      </c>
      <c r="C172" s="73">
        <v>154200</v>
      </c>
      <c r="D172" s="73">
        <v>4655300</v>
      </c>
    </row>
    <row r="173" spans="1:4" ht="15" customHeight="1">
      <c r="A173" t="s">
        <v>974</v>
      </c>
      <c r="B173" s="73">
        <v>4114583</v>
      </c>
      <c r="C173" s="73">
        <v>4557948</v>
      </c>
      <c r="D173" s="73">
        <v>5033710</v>
      </c>
    </row>
    <row r="174" spans="1:4" ht="15" customHeight="1">
      <c r="A174" t="s">
        <v>975</v>
      </c>
      <c r="B174" s="73">
        <v>123683</v>
      </c>
      <c r="C174" s="73">
        <v>135500</v>
      </c>
      <c r="D174" s="73">
        <v>222357</v>
      </c>
    </row>
    <row r="175" spans="1:4" ht="15" customHeight="1">
      <c r="A175" t="s">
        <v>976</v>
      </c>
      <c r="B175" s="73">
        <v>4251</v>
      </c>
      <c r="C175" s="73">
        <v>86</v>
      </c>
      <c r="D175" s="73">
        <v>9362</v>
      </c>
    </row>
    <row r="176" spans="1:4" ht="15" customHeight="1">
      <c r="A176" t="s">
        <v>977</v>
      </c>
      <c r="B176" s="73">
        <v>156406</v>
      </c>
      <c r="C176" s="73">
        <v>98927</v>
      </c>
      <c r="D176" s="73">
        <v>65576</v>
      </c>
    </row>
    <row r="177" spans="1:4" ht="15" customHeight="1">
      <c r="A177" t="s">
        <v>978</v>
      </c>
      <c r="B177" s="73">
        <v>6891</v>
      </c>
      <c r="C177" s="73">
        <v>8948</v>
      </c>
      <c r="D177" s="73">
        <v>0</v>
      </c>
    </row>
    <row r="178" spans="1:4" ht="15" customHeight="1">
      <c r="A178" t="s">
        <v>979</v>
      </c>
      <c r="B178" s="73">
        <v>42363</v>
      </c>
      <c r="C178" s="73">
        <v>47952</v>
      </c>
      <c r="D178" s="73">
        <v>32918</v>
      </c>
    </row>
    <row r="179" spans="1:4" ht="15" customHeight="1">
      <c r="A179" t="s">
        <v>981</v>
      </c>
      <c r="B179" s="73">
        <v>87377</v>
      </c>
      <c r="C179" s="73">
        <v>78127</v>
      </c>
      <c r="D179" s="73">
        <v>90095</v>
      </c>
    </row>
    <row r="180" spans="1:4" ht="15" customHeight="1">
      <c r="A180" t="s">
        <v>982</v>
      </c>
      <c r="B180" s="73">
        <v>266682</v>
      </c>
      <c r="C180" s="73">
        <v>288181</v>
      </c>
      <c r="D180" s="73">
        <v>110726</v>
      </c>
    </row>
    <row r="181" spans="1:4" ht="15" customHeight="1">
      <c r="A181" t="s">
        <v>983</v>
      </c>
      <c r="B181" s="73">
        <v>10966</v>
      </c>
      <c r="C181" s="73">
        <v>8368</v>
      </c>
      <c r="D181" s="73">
        <v>7744</v>
      </c>
    </row>
    <row r="182" spans="1:4" ht="15" customHeight="1">
      <c r="A182" t="s">
        <v>984</v>
      </c>
      <c r="B182" s="73">
        <v>15089</v>
      </c>
      <c r="C182" s="73">
        <v>14500</v>
      </c>
      <c r="D182" s="73">
        <v>10335</v>
      </c>
    </row>
    <row r="183" spans="1:4" ht="15" customHeight="1">
      <c r="A183" t="s">
        <v>985</v>
      </c>
      <c r="B183" s="73">
        <v>83811</v>
      </c>
      <c r="C183" s="73">
        <v>48745</v>
      </c>
      <c r="D183" s="73">
        <v>16914</v>
      </c>
    </row>
    <row r="184" spans="1:4" ht="15" customHeight="1">
      <c r="A184" t="s">
        <v>986</v>
      </c>
      <c r="B184" s="73">
        <v>99630</v>
      </c>
      <c r="C184" s="73">
        <v>90391</v>
      </c>
      <c r="D184" s="73">
        <v>151471</v>
      </c>
    </row>
    <row r="185" spans="1:4" ht="15" customHeight="1">
      <c r="A185" t="s">
        <v>989</v>
      </c>
      <c r="B185" s="73">
        <v>171035</v>
      </c>
      <c r="C185" s="73">
        <v>231209</v>
      </c>
      <c r="D185" s="73">
        <v>315852</v>
      </c>
    </row>
    <row r="186" spans="1:4" ht="15" customHeight="1">
      <c r="A186" t="s">
        <v>990</v>
      </c>
      <c r="B186" s="73">
        <v>32739</v>
      </c>
      <c r="C186" s="73">
        <v>44174</v>
      </c>
      <c r="D186" s="73">
        <v>12836</v>
      </c>
    </row>
    <row r="187" spans="1:4" ht="15" customHeight="1">
      <c r="A187" t="s">
        <v>991</v>
      </c>
      <c r="B187" s="73">
        <v>384739</v>
      </c>
      <c r="C187" s="73">
        <v>388019</v>
      </c>
      <c r="D187" s="73">
        <v>402248</v>
      </c>
    </row>
    <row r="188" spans="1:4" ht="15" customHeight="1">
      <c r="A188" t="s">
        <v>992</v>
      </c>
      <c r="B188" s="73">
        <v>504151</v>
      </c>
      <c r="C188" s="73">
        <v>691530</v>
      </c>
      <c r="D188" s="73">
        <v>387499</v>
      </c>
    </row>
    <row r="189" spans="1:4" ht="15" customHeight="1">
      <c r="A189" t="s">
        <v>993</v>
      </c>
      <c r="B189" s="73">
        <v>723804</v>
      </c>
      <c r="C189" s="73">
        <v>917064</v>
      </c>
      <c r="D189" s="73">
        <v>1125837</v>
      </c>
    </row>
    <row r="190" spans="1:4" ht="15" customHeight="1">
      <c r="A190" t="s">
        <v>994</v>
      </c>
      <c r="B190" s="73">
        <v>91</v>
      </c>
      <c r="C190" s="73">
        <v>91</v>
      </c>
      <c r="D190" s="73">
        <v>0</v>
      </c>
    </row>
    <row r="191" spans="1:4" ht="15" customHeight="1">
      <c r="A191" t="s">
        <v>995</v>
      </c>
      <c r="B191" s="73">
        <v>2318</v>
      </c>
      <c r="C191" s="73">
        <v>3057</v>
      </c>
      <c r="D191" s="73">
        <v>4100</v>
      </c>
    </row>
    <row r="192" spans="1:4" ht="15" customHeight="1">
      <c r="A192" t="s">
        <v>996</v>
      </c>
      <c r="B192" s="73">
        <v>1647</v>
      </c>
      <c r="C192" s="73">
        <v>3294</v>
      </c>
      <c r="D192" s="73">
        <v>12034</v>
      </c>
    </row>
    <row r="193" spans="1:4" ht="15" customHeight="1">
      <c r="A193" t="s">
        <v>997</v>
      </c>
      <c r="B193" s="73">
        <v>389737</v>
      </c>
      <c r="C193" s="73">
        <v>554719</v>
      </c>
      <c r="D193" s="73">
        <v>708667</v>
      </c>
    </row>
    <row r="194" spans="1:4" ht="15" customHeight="1">
      <c r="A194" t="s">
        <v>999</v>
      </c>
      <c r="B194" s="73">
        <v>496906</v>
      </c>
      <c r="C194" s="73">
        <v>634315</v>
      </c>
      <c r="D194" s="73">
        <v>240766</v>
      </c>
    </row>
    <row r="195" spans="1:4" ht="15" customHeight="1">
      <c r="A195" t="s">
        <v>1001</v>
      </c>
      <c r="B195" s="73">
        <v>50757</v>
      </c>
      <c r="C195" s="73">
        <v>66274</v>
      </c>
      <c r="D195" s="73">
        <v>30368</v>
      </c>
    </row>
    <row r="196" spans="1:4" ht="15" customHeight="1">
      <c r="A196" t="s">
        <v>1002</v>
      </c>
      <c r="B196" s="73">
        <v>1741</v>
      </c>
      <c r="C196" s="73">
        <v>4065</v>
      </c>
      <c r="D196" s="73">
        <v>11341</v>
      </c>
    </row>
    <row r="197" spans="1:4" ht="15" customHeight="1">
      <c r="A197" t="s">
        <v>1004</v>
      </c>
      <c r="B197" s="73">
        <v>402408</v>
      </c>
      <c r="C197" s="73">
        <v>274899</v>
      </c>
      <c r="D197" s="73">
        <v>1556058</v>
      </c>
    </row>
    <row r="198" spans="1:4" ht="15" customHeight="1">
      <c r="A198" t="s">
        <v>1006</v>
      </c>
      <c r="B198" s="73">
        <v>298806</v>
      </c>
      <c r="C198" s="73">
        <v>574462</v>
      </c>
      <c r="D198" s="73">
        <v>319042</v>
      </c>
    </row>
    <row r="199" spans="1:4" ht="15" customHeight="1">
      <c r="A199" t="s">
        <v>1008</v>
      </c>
      <c r="B199" s="73">
        <v>14627</v>
      </c>
      <c r="C199" s="73">
        <v>20077</v>
      </c>
      <c r="D199" s="73">
        <v>17133</v>
      </c>
    </row>
    <row r="200" spans="1:4" ht="15" customHeight="1">
      <c r="A200" t="s">
        <v>1009</v>
      </c>
      <c r="B200" s="73">
        <v>21574</v>
      </c>
      <c r="C200" s="73">
        <v>23927</v>
      </c>
      <c r="D200" s="73">
        <v>39841</v>
      </c>
    </row>
    <row r="201" spans="1:4" ht="15" customHeight="1">
      <c r="A201" t="s">
        <v>1010</v>
      </c>
      <c r="B201" s="73">
        <v>27021</v>
      </c>
      <c r="C201" s="73">
        <v>31556</v>
      </c>
      <c r="D201" s="73">
        <v>110137</v>
      </c>
    </row>
    <row r="202" spans="1:4" ht="15" customHeight="1">
      <c r="A202" t="s">
        <v>1011</v>
      </c>
      <c r="B202" s="73">
        <v>14557</v>
      </c>
      <c r="C202" s="73">
        <v>28110</v>
      </c>
      <c r="D202" s="73">
        <v>45878</v>
      </c>
    </row>
    <row r="203" spans="1:4" ht="15" customHeight="1">
      <c r="A203" t="s">
        <v>1012</v>
      </c>
      <c r="B203" s="73">
        <v>35560</v>
      </c>
      <c r="C203" s="73">
        <v>55550</v>
      </c>
      <c r="D203" s="73">
        <v>56688</v>
      </c>
    </row>
    <row r="204" spans="1:4" ht="15" customHeight="1">
      <c r="A204" t="s">
        <v>1013</v>
      </c>
      <c r="B204" s="73">
        <v>15730</v>
      </c>
      <c r="C204" s="73">
        <v>30437</v>
      </c>
      <c r="D204" s="73">
        <v>228048</v>
      </c>
    </row>
    <row r="205" spans="1:4" ht="15" customHeight="1">
      <c r="A205" t="s">
        <v>1014</v>
      </c>
      <c r="B205" s="73">
        <v>27424</v>
      </c>
      <c r="C205" s="73">
        <v>42456</v>
      </c>
      <c r="D205" s="73">
        <v>47925</v>
      </c>
    </row>
    <row r="206" spans="1:4" ht="15" customHeight="1">
      <c r="A206" t="s">
        <v>1015</v>
      </c>
      <c r="B206" s="73">
        <v>57334</v>
      </c>
      <c r="C206" s="73">
        <v>80332</v>
      </c>
      <c r="D206" s="73">
        <v>9874</v>
      </c>
    </row>
    <row r="207" spans="1:4" ht="15" customHeight="1">
      <c r="A207" t="s">
        <v>1017</v>
      </c>
      <c r="B207" s="73">
        <v>329309</v>
      </c>
      <c r="C207" s="73">
        <v>411716</v>
      </c>
      <c r="D207" s="73">
        <v>77366</v>
      </c>
    </row>
    <row r="208" spans="1:4" ht="15" customHeight="1">
      <c r="A208" t="s">
        <v>1119</v>
      </c>
      <c r="B208" s="73">
        <v>0</v>
      </c>
      <c r="C208" s="73">
        <v>0</v>
      </c>
      <c r="D208" s="73">
        <v>939</v>
      </c>
    </row>
    <row r="209" spans="1:4" ht="15" customHeight="1">
      <c r="A209" t="s">
        <v>1120</v>
      </c>
      <c r="B209" s="73">
        <v>8783</v>
      </c>
      <c r="C209" s="73">
        <v>10827</v>
      </c>
      <c r="D209" s="73">
        <v>0</v>
      </c>
    </row>
    <row r="210" spans="1:4" ht="15" customHeight="1">
      <c r="A210" t="s">
        <v>1121</v>
      </c>
      <c r="B210" s="73">
        <v>603</v>
      </c>
      <c r="C210" s="73">
        <v>0</v>
      </c>
      <c r="D210" s="73">
        <v>0</v>
      </c>
    </row>
    <row r="211" spans="1:4" ht="15" customHeight="1">
      <c r="A211" t="s">
        <v>1122</v>
      </c>
      <c r="B211" s="73">
        <v>0</v>
      </c>
      <c r="C211" s="73">
        <v>0</v>
      </c>
      <c r="D211" s="73">
        <v>164</v>
      </c>
    </row>
    <row r="212" spans="1:4" ht="15" customHeight="1">
      <c r="A212" t="s">
        <v>1123</v>
      </c>
      <c r="B212" s="73">
        <v>46259</v>
      </c>
      <c r="C212" s="73">
        <v>41416</v>
      </c>
      <c r="D212" s="73">
        <v>1464765</v>
      </c>
    </row>
    <row r="213" spans="1:4" ht="15" customHeight="1">
      <c r="A213" t="s">
        <v>1124</v>
      </c>
      <c r="B213" s="73">
        <v>714</v>
      </c>
      <c r="C213" s="73">
        <v>715</v>
      </c>
      <c r="D213" s="73">
        <v>664</v>
      </c>
    </row>
    <row r="214" spans="1:4" ht="15" customHeight="1">
      <c r="A214" t="s">
        <v>1125</v>
      </c>
      <c r="B214" s="73">
        <v>27</v>
      </c>
      <c r="C214" s="73">
        <v>675</v>
      </c>
      <c r="D214" s="73">
        <v>3251</v>
      </c>
    </row>
    <row r="215" spans="1:4" ht="15" customHeight="1">
      <c r="A215" t="s">
        <v>1126</v>
      </c>
      <c r="B215" s="73">
        <v>128</v>
      </c>
      <c r="C215" s="73">
        <v>128</v>
      </c>
      <c r="D215" s="73">
        <v>0</v>
      </c>
    </row>
    <row r="216" spans="1:4" ht="15" customHeight="1">
      <c r="A216" t="s">
        <v>1127</v>
      </c>
      <c r="B216" s="73">
        <v>40203</v>
      </c>
      <c r="C216" s="73">
        <v>26750</v>
      </c>
      <c r="D216" s="73">
        <v>6641</v>
      </c>
    </row>
    <row r="217" spans="1:4" ht="15" customHeight="1">
      <c r="A217" t="s">
        <v>1128</v>
      </c>
      <c r="B217" s="73">
        <v>152077</v>
      </c>
      <c r="C217" s="73">
        <v>91450</v>
      </c>
      <c r="D217" s="73">
        <v>19099</v>
      </c>
    </row>
    <row r="218" spans="1:4" ht="15" customHeight="1">
      <c r="A218" t="s">
        <v>1129</v>
      </c>
      <c r="B218" s="73">
        <v>6694</v>
      </c>
      <c r="C218" s="73">
        <v>7502</v>
      </c>
      <c r="D218" s="73">
        <v>28720</v>
      </c>
    </row>
    <row r="219" spans="1:4" ht="15" customHeight="1">
      <c r="A219" t="s">
        <v>1130</v>
      </c>
      <c r="B219" s="73">
        <v>555</v>
      </c>
      <c r="C219" s="73">
        <v>1214</v>
      </c>
      <c r="D219" s="73">
        <v>1790794</v>
      </c>
    </row>
    <row r="220" spans="1:4" ht="15" customHeight="1">
      <c r="A220" t="s">
        <v>1131</v>
      </c>
      <c r="B220" s="73">
        <v>1290</v>
      </c>
      <c r="C220" s="73">
        <v>1288</v>
      </c>
      <c r="D220" s="73">
        <v>7561</v>
      </c>
    </row>
    <row r="221" spans="1:4" ht="15" customHeight="1">
      <c r="A221" t="s">
        <v>1132</v>
      </c>
      <c r="B221" s="73">
        <v>1116</v>
      </c>
      <c r="C221" s="73">
        <v>1032</v>
      </c>
      <c r="D221" s="73">
        <v>2168</v>
      </c>
    </row>
    <row r="222" spans="1:4" ht="15" customHeight="1">
      <c r="A222" t="s">
        <v>1133</v>
      </c>
      <c r="B222" s="73">
        <v>1313</v>
      </c>
      <c r="C222" s="73">
        <v>0</v>
      </c>
      <c r="D222" s="73">
        <v>0</v>
      </c>
    </row>
    <row r="223" spans="1:4" ht="15" customHeight="1">
      <c r="A223" t="s">
        <v>1134</v>
      </c>
      <c r="B223" s="73">
        <v>28595</v>
      </c>
      <c r="C223" s="73">
        <v>30350</v>
      </c>
      <c r="D223" s="73">
        <v>1549</v>
      </c>
    </row>
    <row r="224" spans="1:4" ht="15" customHeight="1">
      <c r="A224" t="s">
        <v>1135</v>
      </c>
      <c r="B224" s="73">
        <v>607</v>
      </c>
      <c r="C224" s="73">
        <v>817</v>
      </c>
      <c r="D224" s="73">
        <v>1241</v>
      </c>
    </row>
    <row r="225" spans="1:4" ht="15" customHeight="1">
      <c r="A225" t="s">
        <v>1136</v>
      </c>
      <c r="B225" s="73">
        <v>0</v>
      </c>
      <c r="C225" s="73">
        <v>0</v>
      </c>
      <c r="D225" s="73">
        <v>408</v>
      </c>
    </row>
    <row r="226" spans="1:4" ht="15" customHeight="1">
      <c r="A226" t="s">
        <v>1137</v>
      </c>
      <c r="B226" s="73">
        <v>1727</v>
      </c>
      <c r="C226" s="73">
        <v>1508</v>
      </c>
      <c r="D226" s="73">
        <v>6733</v>
      </c>
    </row>
    <row r="227" spans="1:4" ht="15" customHeight="1">
      <c r="A227" t="s">
        <v>1138</v>
      </c>
      <c r="B227" s="73">
        <v>11819</v>
      </c>
      <c r="C227" s="73">
        <v>11327</v>
      </c>
      <c r="D227" s="73">
        <v>13712</v>
      </c>
    </row>
    <row r="228" spans="1:4" ht="15" customHeight="1">
      <c r="A228" t="s">
        <v>1139</v>
      </c>
      <c r="B228" s="73">
        <v>0</v>
      </c>
      <c r="C228" s="73">
        <v>93</v>
      </c>
      <c r="D228" s="73">
        <v>0</v>
      </c>
    </row>
    <row r="229" spans="1:4" ht="15" customHeight="1">
      <c r="A229" t="s">
        <v>1140</v>
      </c>
      <c r="B229" s="73">
        <v>0</v>
      </c>
      <c r="C229" s="73">
        <v>0</v>
      </c>
      <c r="D229" s="73">
        <v>566</v>
      </c>
    </row>
    <row r="230" spans="1:4" ht="15" customHeight="1">
      <c r="A230" t="s">
        <v>1141</v>
      </c>
      <c r="B230" s="73">
        <v>236</v>
      </c>
      <c r="C230" s="73">
        <v>310</v>
      </c>
      <c r="D230" s="73">
        <v>10829</v>
      </c>
    </row>
    <row r="231" spans="1:4" ht="15" customHeight="1">
      <c r="A231" t="s">
        <v>1142</v>
      </c>
      <c r="B231" s="73">
        <v>47</v>
      </c>
      <c r="C231" s="73">
        <v>0</v>
      </c>
      <c r="D231" s="73">
        <v>0</v>
      </c>
    </row>
    <row r="232" spans="1:4" ht="15" customHeight="1">
      <c r="A232" t="s">
        <v>1143</v>
      </c>
      <c r="B232" s="73">
        <v>4657</v>
      </c>
      <c r="C232" s="73">
        <v>3697</v>
      </c>
      <c r="D232" s="73">
        <v>3255</v>
      </c>
    </row>
    <row r="233" spans="1:4" ht="15" customHeight="1">
      <c r="A233" t="s">
        <v>1144</v>
      </c>
      <c r="B233" s="73">
        <v>3243</v>
      </c>
      <c r="C233" s="73">
        <v>3088</v>
      </c>
      <c r="D233" s="73">
        <v>324</v>
      </c>
    </row>
    <row r="234" spans="1:4" ht="15" customHeight="1">
      <c r="A234" t="s">
        <v>1145</v>
      </c>
      <c r="B234" s="73">
        <v>0</v>
      </c>
      <c r="C234" s="73">
        <v>54</v>
      </c>
      <c r="D234" s="73">
        <v>0</v>
      </c>
    </row>
    <row r="235" spans="1:4" ht="15" customHeight="1">
      <c r="A235" t="s">
        <v>1146</v>
      </c>
      <c r="B235" s="73">
        <v>0</v>
      </c>
      <c r="C235" s="73">
        <v>144</v>
      </c>
      <c r="D235" s="73">
        <v>160010</v>
      </c>
    </row>
    <row r="236" spans="1:4" ht="15" customHeight="1">
      <c r="A236" t="s">
        <v>1147</v>
      </c>
      <c r="B236" s="73">
        <v>10867</v>
      </c>
      <c r="C236" s="73">
        <v>9800</v>
      </c>
      <c r="D236" s="73">
        <v>15953</v>
      </c>
    </row>
    <row r="237" spans="1:4" ht="15" customHeight="1">
      <c r="A237" t="s">
        <v>1148</v>
      </c>
      <c r="B237" s="73">
        <v>1744</v>
      </c>
      <c r="C237" s="73">
        <v>3598</v>
      </c>
      <c r="D237" s="73">
        <v>653</v>
      </c>
    </row>
    <row r="238" spans="1:4" ht="15" customHeight="1">
      <c r="A238" t="s">
        <v>1149</v>
      </c>
      <c r="B238" s="73">
        <v>5376</v>
      </c>
      <c r="C238" s="73">
        <v>4129</v>
      </c>
      <c r="D238" s="73">
        <v>1968</v>
      </c>
    </row>
    <row r="239" spans="1:4" ht="15" customHeight="1">
      <c r="A239" t="s">
        <v>1150</v>
      </c>
      <c r="B239" s="73">
        <v>0</v>
      </c>
      <c r="C239" s="73">
        <v>51</v>
      </c>
      <c r="D239" s="73">
        <v>0</v>
      </c>
    </row>
    <row r="240" spans="1:4" ht="15" customHeight="1">
      <c r="A240" t="s">
        <v>1151</v>
      </c>
      <c r="B240" s="73">
        <v>7681</v>
      </c>
      <c r="C240" s="73">
        <v>8283</v>
      </c>
      <c r="D240" s="73">
        <v>7555</v>
      </c>
    </row>
    <row r="241" spans="1:4" ht="15" customHeight="1">
      <c r="A241" t="s">
        <v>1152</v>
      </c>
      <c r="B241" s="73">
        <v>4519</v>
      </c>
      <c r="C241" s="73">
        <v>5349</v>
      </c>
      <c r="D241" s="73">
        <v>2912</v>
      </c>
    </row>
    <row r="242" spans="1:4" ht="15" customHeight="1">
      <c r="A242" t="s">
        <v>1153</v>
      </c>
      <c r="B242" s="73">
        <v>309</v>
      </c>
      <c r="C242" s="73">
        <v>309</v>
      </c>
      <c r="D242" s="73">
        <v>0</v>
      </c>
    </row>
    <row r="243" spans="1:4" ht="15" customHeight="1">
      <c r="A243" t="s">
        <v>1154</v>
      </c>
      <c r="B243" s="73">
        <v>870</v>
      </c>
      <c r="C243" s="73">
        <v>1363</v>
      </c>
      <c r="D243" s="73">
        <v>3554</v>
      </c>
    </row>
    <row r="244" spans="1:4" ht="15" customHeight="1">
      <c r="A244" t="s">
        <v>1155</v>
      </c>
      <c r="B244" s="73">
        <v>68</v>
      </c>
      <c r="C244" s="73">
        <v>0</v>
      </c>
      <c r="D244" s="73">
        <v>194</v>
      </c>
    </row>
    <row r="245" spans="1:4" ht="15" customHeight="1">
      <c r="A245" t="s">
        <v>1156</v>
      </c>
      <c r="B245" s="73">
        <v>988</v>
      </c>
      <c r="C245" s="73">
        <v>0</v>
      </c>
      <c r="D245" s="73">
        <v>0</v>
      </c>
    </row>
    <row r="246" spans="1:4" ht="15" customHeight="1">
      <c r="A246" t="s">
        <v>1157</v>
      </c>
      <c r="B246" s="73">
        <v>14255</v>
      </c>
      <c r="C246" s="73">
        <v>15667</v>
      </c>
      <c r="D246" s="73">
        <v>21479</v>
      </c>
    </row>
    <row r="247" spans="1:4" ht="15" customHeight="1">
      <c r="A247" t="s">
        <v>1158</v>
      </c>
      <c r="B247" s="73">
        <v>262</v>
      </c>
      <c r="C247" s="73">
        <v>396</v>
      </c>
      <c r="D247" s="73">
        <v>0</v>
      </c>
    </row>
    <row r="248" spans="1:4" ht="15" customHeight="1">
      <c r="A248" t="s">
        <v>1159</v>
      </c>
      <c r="B248" s="73">
        <v>0</v>
      </c>
      <c r="C248" s="73">
        <v>0</v>
      </c>
      <c r="D248" s="73">
        <v>94</v>
      </c>
    </row>
    <row r="249" spans="1:4" ht="15" customHeight="1">
      <c r="A249" t="s">
        <v>1160</v>
      </c>
      <c r="B249" s="73">
        <v>0</v>
      </c>
      <c r="C249" s="73">
        <v>54</v>
      </c>
      <c r="D249" s="73">
        <v>232</v>
      </c>
    </row>
    <row r="250" spans="1:4" ht="15" customHeight="1">
      <c r="A250" t="s">
        <v>1074</v>
      </c>
      <c r="B250" s="73">
        <v>8941</v>
      </c>
      <c r="C250" s="73">
        <v>12293</v>
      </c>
      <c r="D250" s="73">
        <v>49061</v>
      </c>
    </row>
    <row r="251" spans="1:4" ht="15" customHeight="1">
      <c r="A251" t="s">
        <v>1076</v>
      </c>
      <c r="B251" s="73">
        <v>0</v>
      </c>
      <c r="C251" s="73">
        <v>0</v>
      </c>
      <c r="D251" s="73">
        <v>11509</v>
      </c>
    </row>
    <row r="252" spans="1:4" ht="15" customHeight="1">
      <c r="A252" t="s">
        <v>1161</v>
      </c>
      <c r="B252" s="73">
        <v>79</v>
      </c>
      <c r="C252" s="73">
        <v>158</v>
      </c>
      <c r="D252" s="73">
        <v>0</v>
      </c>
    </row>
    <row r="253" spans="1:4" ht="15" customHeight="1">
      <c r="A253" t="s">
        <v>1162</v>
      </c>
      <c r="B253" s="73">
        <v>0</v>
      </c>
      <c r="C253" s="73">
        <v>0</v>
      </c>
      <c r="D253" s="73">
        <v>1149</v>
      </c>
    </row>
    <row r="254" spans="1:4" ht="15" customHeight="1">
      <c r="A254" t="s">
        <v>1163</v>
      </c>
      <c r="B254" s="73">
        <v>3541</v>
      </c>
      <c r="C254" s="73">
        <v>4016</v>
      </c>
      <c r="D254" s="73">
        <v>6749</v>
      </c>
    </row>
    <row r="255" spans="1:4" ht="15" customHeight="1">
      <c r="A255" t="s">
        <v>1080</v>
      </c>
      <c r="B255" s="73">
        <v>1918</v>
      </c>
      <c r="C255" s="73">
        <v>2205</v>
      </c>
      <c r="D255" s="73">
        <v>0</v>
      </c>
    </row>
    <row r="256" spans="1:4" ht="15" customHeight="1">
      <c r="A256" t="s">
        <v>1081</v>
      </c>
      <c r="B256" s="73">
        <v>36746</v>
      </c>
      <c r="C256" s="73">
        <v>52542</v>
      </c>
      <c r="D256" s="73">
        <v>63109</v>
      </c>
    </row>
    <row r="257" spans="1:4" ht="15" customHeight="1">
      <c r="A257" t="s">
        <v>1164</v>
      </c>
      <c r="B257" s="73">
        <v>29575</v>
      </c>
      <c r="C257" s="73">
        <v>34374</v>
      </c>
      <c r="D257" s="73">
        <v>33492</v>
      </c>
    </row>
    <row r="258" spans="1:4" ht="15" customHeight="1">
      <c r="A258" t="s">
        <v>1083</v>
      </c>
      <c r="B258" s="73">
        <v>8331</v>
      </c>
      <c r="C258" s="73">
        <v>4731</v>
      </c>
      <c r="D258" s="73">
        <v>5638</v>
      </c>
    </row>
    <row r="259" spans="1:4" ht="15" customHeight="1">
      <c r="A259" t="s">
        <v>1084</v>
      </c>
      <c r="B259" s="73">
        <v>33825</v>
      </c>
      <c r="C259" s="73">
        <v>42651</v>
      </c>
      <c r="D259" s="73">
        <v>30799</v>
      </c>
    </row>
    <row r="260" spans="1:4" ht="15" customHeight="1">
      <c r="A260" t="s">
        <v>1085</v>
      </c>
      <c r="B260" s="73">
        <v>13253</v>
      </c>
      <c r="C260" s="73">
        <v>13171</v>
      </c>
      <c r="D260" s="73">
        <v>34460</v>
      </c>
    </row>
    <row r="261" spans="1:4" ht="15" customHeight="1">
      <c r="A261" t="s">
        <v>1086</v>
      </c>
      <c r="B261" s="73">
        <v>15562</v>
      </c>
      <c r="C261" s="73">
        <v>28525</v>
      </c>
      <c r="D261" s="73">
        <v>64145</v>
      </c>
    </row>
    <row r="262" spans="1:4" ht="15" customHeight="1">
      <c r="A262" t="s">
        <v>1165</v>
      </c>
      <c r="B262" s="73">
        <v>63</v>
      </c>
      <c r="C262" s="73">
        <v>0</v>
      </c>
      <c r="D262" s="73">
        <v>1902</v>
      </c>
    </row>
    <row r="263" spans="1:4" ht="15" customHeight="1">
      <c r="A263" t="s">
        <v>1166</v>
      </c>
      <c r="B263" s="73">
        <v>152</v>
      </c>
      <c r="C263" s="73">
        <v>469</v>
      </c>
      <c r="D263" s="73">
        <v>144</v>
      </c>
    </row>
    <row r="264" spans="1:4" ht="15" customHeight="1">
      <c r="A264" t="s">
        <v>1167</v>
      </c>
      <c r="B264" s="73">
        <v>0</v>
      </c>
      <c r="C264" s="73">
        <v>102</v>
      </c>
      <c r="D264" s="73">
        <v>0</v>
      </c>
    </row>
    <row r="265" spans="1:4" ht="15" customHeight="1">
      <c r="A265" t="s">
        <v>1168</v>
      </c>
      <c r="B265" s="73">
        <v>3434</v>
      </c>
      <c r="C265" s="73">
        <v>2058</v>
      </c>
      <c r="D265" s="73">
        <v>3262</v>
      </c>
    </row>
    <row r="266" spans="1:4" ht="15" customHeight="1">
      <c r="A266" t="s">
        <v>1169</v>
      </c>
      <c r="B266" s="73">
        <v>52</v>
      </c>
      <c r="C266" s="73">
        <v>104</v>
      </c>
      <c r="D266" s="73">
        <v>1984</v>
      </c>
    </row>
    <row r="267" spans="1:4" ht="15" customHeight="1">
      <c r="A267" t="s">
        <v>1170</v>
      </c>
      <c r="B267" s="73">
        <v>1526</v>
      </c>
      <c r="C267" s="73">
        <v>1930</v>
      </c>
      <c r="D267" s="73">
        <v>18915</v>
      </c>
    </row>
    <row r="268" spans="1:4" ht="15" customHeight="1">
      <c r="A268" t="s">
        <v>1171</v>
      </c>
      <c r="B268" s="73">
        <v>18208</v>
      </c>
      <c r="C268" s="73">
        <v>24680</v>
      </c>
      <c r="D268" s="73">
        <v>91333</v>
      </c>
    </row>
    <row r="269" spans="1:4" ht="15" customHeight="1">
      <c r="A269" t="s">
        <v>1172</v>
      </c>
      <c r="B269" s="73">
        <v>0</v>
      </c>
      <c r="C269" s="73">
        <v>194</v>
      </c>
      <c r="D269" s="73">
        <v>1557</v>
      </c>
    </row>
    <row r="270" spans="1:4" ht="15" customHeight="1">
      <c r="A270" t="s">
        <v>1173</v>
      </c>
      <c r="B270" s="73">
        <v>1506</v>
      </c>
      <c r="C270" s="73">
        <v>1327</v>
      </c>
      <c r="D270" s="73">
        <v>0</v>
      </c>
    </row>
    <row r="271" spans="1:4" ht="15" customHeight="1">
      <c r="A271" t="s">
        <v>1174</v>
      </c>
      <c r="B271" s="73">
        <v>1321</v>
      </c>
      <c r="C271" s="73">
        <v>2436</v>
      </c>
      <c r="D271" s="73">
        <v>0</v>
      </c>
    </row>
    <row r="272" spans="1:4" ht="15" customHeight="1">
      <c r="A272" t="s">
        <v>1097</v>
      </c>
      <c r="B272" s="73">
        <v>10240</v>
      </c>
      <c r="C272" s="73">
        <v>12301</v>
      </c>
      <c r="D272" s="73">
        <v>11688</v>
      </c>
    </row>
    <row r="273" spans="1:4" ht="15" customHeight="1">
      <c r="A273" t="s">
        <v>1175</v>
      </c>
      <c r="B273" s="73">
        <v>165</v>
      </c>
      <c r="C273" s="73">
        <v>136</v>
      </c>
      <c r="D273" s="73">
        <v>1886</v>
      </c>
    </row>
    <row r="274" spans="1:4" ht="15" customHeight="1">
      <c r="A274" t="s">
        <v>1176</v>
      </c>
      <c r="B274" s="73">
        <v>428</v>
      </c>
      <c r="C274" s="73">
        <v>812</v>
      </c>
      <c r="D274" s="73">
        <v>1404</v>
      </c>
    </row>
    <row r="275" spans="1:4" ht="15" customHeight="1">
      <c r="A275" t="s">
        <v>1177</v>
      </c>
      <c r="B275" s="73">
        <v>125876</v>
      </c>
      <c r="C275" s="73">
        <v>164811</v>
      </c>
      <c r="D275" s="73">
        <v>106009</v>
      </c>
    </row>
    <row r="276" spans="1:4" ht="15" customHeight="1">
      <c r="A276" t="s">
        <v>1101</v>
      </c>
      <c r="B276" s="73">
        <v>524378</v>
      </c>
      <c r="C276" s="73">
        <v>716034</v>
      </c>
      <c r="D276" s="73">
        <v>961509</v>
      </c>
    </row>
    <row r="277" spans="1:4" ht="15" customHeight="1">
      <c r="A277" t="s">
        <v>1103</v>
      </c>
      <c r="B277" s="73">
        <v>8793</v>
      </c>
      <c r="C277" s="73">
        <v>8983</v>
      </c>
      <c r="D277" s="73">
        <v>5187</v>
      </c>
    </row>
    <row r="278" spans="1:4" ht="15" customHeight="1">
      <c r="A278" t="s">
        <v>1104</v>
      </c>
      <c r="B278" s="73">
        <v>0</v>
      </c>
      <c r="C278" s="73">
        <v>487</v>
      </c>
      <c r="D278" s="73">
        <v>395</v>
      </c>
    </row>
    <row r="279" spans="1:4" ht="15" customHeight="1">
      <c r="A279" t="s">
        <v>1106</v>
      </c>
      <c r="B279" s="73">
        <v>6861</v>
      </c>
      <c r="C279" s="73">
        <v>22347</v>
      </c>
      <c r="D279" s="73">
        <v>13643</v>
      </c>
    </row>
    <row r="280" spans="1:4" ht="15" customHeight="1">
      <c r="A280" t="s">
        <v>1107</v>
      </c>
      <c r="B280" s="73">
        <v>2928</v>
      </c>
      <c r="C280" s="73">
        <v>3733</v>
      </c>
      <c r="D280" s="73">
        <v>1125</v>
      </c>
    </row>
    <row r="281" spans="1:4" ht="15" customHeight="1">
      <c r="A281" t="s">
        <v>1109</v>
      </c>
      <c r="B281" s="73">
        <v>71</v>
      </c>
      <c r="C281" s="73">
        <v>1734</v>
      </c>
      <c r="D281" s="73">
        <v>343</v>
      </c>
    </row>
    <row r="282" spans="1:4" ht="15" customHeight="1">
      <c r="A282" t="s">
        <v>1110</v>
      </c>
      <c r="B282" s="73">
        <v>2099079</v>
      </c>
      <c r="C282" s="73">
        <v>2632075</v>
      </c>
      <c r="D282" s="73">
        <v>4937536</v>
      </c>
    </row>
    <row r="283" spans="1:4" ht="15" customHeight="1">
      <c r="A283" t="s">
        <v>1112</v>
      </c>
      <c r="B283" s="73">
        <v>7396</v>
      </c>
      <c r="C283" s="73">
        <v>10429</v>
      </c>
      <c r="D283" s="73">
        <v>397835</v>
      </c>
    </row>
    <row r="284" spans="1:4" ht="15" customHeight="1">
      <c r="A284" s="63" t="s">
        <v>1113</v>
      </c>
      <c r="B284" s="112">
        <v>146934</v>
      </c>
      <c r="C284" s="112">
        <v>193751</v>
      </c>
      <c r="D284" s="112">
        <v>244970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03"/>
  <sheetViews>
    <sheetView workbookViewId="0">
      <selection activeCell="K18" sqref="K18"/>
    </sheetView>
  </sheetViews>
  <sheetFormatPr defaultColWidth="8.85546875" defaultRowHeight="15" customHeight="1"/>
  <cols>
    <col min="1" max="1" width="18.140625" customWidth="1"/>
    <col min="2" max="6" width="12.28515625" customWidth="1"/>
  </cols>
  <sheetData>
    <row r="1" spans="1:6" ht="15" customHeight="1">
      <c r="A1" s="114" t="s">
        <v>1178</v>
      </c>
    </row>
    <row r="2" spans="1:6" ht="15" customHeight="1">
      <c r="A2" s="116" t="s">
        <v>1179</v>
      </c>
    </row>
    <row r="4" spans="1:6" ht="15" customHeight="1">
      <c r="A4" s="7" t="s">
        <v>1117</v>
      </c>
      <c r="B4" s="7" t="s">
        <v>1180</v>
      </c>
      <c r="C4" s="7" t="s">
        <v>1181</v>
      </c>
      <c r="D4" s="7" t="s">
        <v>1182</v>
      </c>
      <c r="E4" s="7" t="s">
        <v>1183</v>
      </c>
      <c r="F4" s="7" t="s">
        <v>1184</v>
      </c>
    </row>
    <row r="5" spans="1:6" ht="15" customHeight="1">
      <c r="A5" t="s">
        <v>782</v>
      </c>
      <c r="B5">
        <v>266368</v>
      </c>
      <c r="C5">
        <v>32414</v>
      </c>
      <c r="D5">
        <v>81891</v>
      </c>
      <c r="E5">
        <v>43227</v>
      </c>
      <c r="F5">
        <v>158</v>
      </c>
    </row>
    <row r="6" spans="1:6" ht="15" customHeight="1">
      <c r="A6" t="s">
        <v>784</v>
      </c>
      <c r="B6">
        <v>29681</v>
      </c>
      <c r="C6">
        <v>5070</v>
      </c>
      <c r="D6">
        <v>7313</v>
      </c>
      <c r="E6">
        <v>5376</v>
      </c>
      <c r="F6">
        <v>599</v>
      </c>
    </row>
    <row r="7" spans="1:6" ht="15" customHeight="1">
      <c r="A7" t="s">
        <v>787</v>
      </c>
      <c r="B7">
        <v>184678</v>
      </c>
      <c r="C7">
        <v>19801</v>
      </c>
      <c r="D7">
        <v>20851</v>
      </c>
      <c r="E7">
        <v>8729</v>
      </c>
      <c r="F7">
        <v>758</v>
      </c>
    </row>
    <row r="8" spans="1:6" ht="15" customHeight="1">
      <c r="A8" t="s">
        <v>788</v>
      </c>
      <c r="B8">
        <v>33873</v>
      </c>
      <c r="C8">
        <v>4118</v>
      </c>
      <c r="D8">
        <v>5011</v>
      </c>
      <c r="E8">
        <v>2770</v>
      </c>
      <c r="F8">
        <v>0</v>
      </c>
    </row>
    <row r="9" spans="1:6" ht="15" customHeight="1">
      <c r="A9" t="s">
        <v>789</v>
      </c>
      <c r="B9">
        <v>247845</v>
      </c>
      <c r="C9">
        <v>19721</v>
      </c>
      <c r="D9">
        <v>46239</v>
      </c>
      <c r="E9">
        <v>28802</v>
      </c>
      <c r="F9">
        <v>5384</v>
      </c>
    </row>
    <row r="10" spans="1:6" ht="15" customHeight="1">
      <c r="A10" t="s">
        <v>790</v>
      </c>
      <c r="B10">
        <v>41975</v>
      </c>
      <c r="C10">
        <v>6960</v>
      </c>
      <c r="D10">
        <v>9346</v>
      </c>
      <c r="E10">
        <v>6666</v>
      </c>
      <c r="F10">
        <v>1893</v>
      </c>
    </row>
    <row r="11" spans="1:6" ht="15" customHeight="1">
      <c r="A11" t="s">
        <v>791</v>
      </c>
      <c r="B11">
        <v>52376</v>
      </c>
      <c r="C11">
        <v>2217</v>
      </c>
      <c r="D11">
        <v>16013</v>
      </c>
      <c r="E11">
        <v>499</v>
      </c>
      <c r="F11">
        <v>122</v>
      </c>
    </row>
    <row r="12" spans="1:6" ht="15" customHeight="1">
      <c r="A12" t="s">
        <v>792</v>
      </c>
      <c r="B12">
        <v>5292</v>
      </c>
      <c r="C12">
        <v>683</v>
      </c>
      <c r="D12">
        <v>1405</v>
      </c>
      <c r="E12">
        <v>536</v>
      </c>
      <c r="F12">
        <v>0</v>
      </c>
    </row>
    <row r="13" spans="1:6" ht="15" customHeight="1">
      <c r="A13" t="s">
        <v>793</v>
      </c>
      <c r="B13">
        <v>259377</v>
      </c>
      <c r="C13">
        <v>47077</v>
      </c>
      <c r="D13">
        <v>46266</v>
      </c>
      <c r="E13">
        <v>8136</v>
      </c>
      <c r="F13">
        <v>12167</v>
      </c>
    </row>
    <row r="14" spans="1:6" ht="15" customHeight="1">
      <c r="A14" t="s">
        <v>794</v>
      </c>
      <c r="B14">
        <v>74669</v>
      </c>
      <c r="C14">
        <v>11072</v>
      </c>
      <c r="D14">
        <v>12533</v>
      </c>
      <c r="E14">
        <v>2903</v>
      </c>
      <c r="F14">
        <v>2000</v>
      </c>
    </row>
    <row r="15" spans="1:6" ht="15" customHeight="1">
      <c r="A15" t="s">
        <v>797</v>
      </c>
      <c r="B15">
        <v>366427</v>
      </c>
      <c r="C15">
        <v>131818</v>
      </c>
      <c r="D15">
        <v>120405</v>
      </c>
      <c r="E15">
        <v>20298</v>
      </c>
      <c r="F15">
        <v>10813</v>
      </c>
    </row>
    <row r="16" spans="1:6" ht="15" customHeight="1">
      <c r="A16" t="s">
        <v>798</v>
      </c>
      <c r="B16">
        <v>45532</v>
      </c>
      <c r="C16">
        <v>18196</v>
      </c>
      <c r="D16">
        <v>15589</v>
      </c>
      <c r="E16">
        <v>3620</v>
      </c>
      <c r="F16">
        <v>1698</v>
      </c>
    </row>
    <row r="17" spans="1:6" ht="15" customHeight="1">
      <c r="A17" t="s">
        <v>801</v>
      </c>
      <c r="B17">
        <v>254713</v>
      </c>
      <c r="C17">
        <v>57148</v>
      </c>
      <c r="D17">
        <v>29040</v>
      </c>
      <c r="E17">
        <v>8010</v>
      </c>
      <c r="F17">
        <v>466</v>
      </c>
    </row>
    <row r="18" spans="1:6" ht="15" customHeight="1">
      <c r="A18" t="s">
        <v>802</v>
      </c>
      <c r="B18">
        <v>56853</v>
      </c>
      <c r="C18">
        <v>13155</v>
      </c>
      <c r="D18">
        <v>4646</v>
      </c>
      <c r="E18">
        <v>4283</v>
      </c>
      <c r="F18">
        <v>1078</v>
      </c>
    </row>
    <row r="19" spans="1:6" ht="15" customHeight="1">
      <c r="A19" t="s">
        <v>803</v>
      </c>
      <c r="B19">
        <v>61044</v>
      </c>
      <c r="C19">
        <v>13292</v>
      </c>
      <c r="D19">
        <v>1083</v>
      </c>
      <c r="E19">
        <v>1419</v>
      </c>
      <c r="F19">
        <v>2176</v>
      </c>
    </row>
    <row r="20" spans="1:6" ht="15" customHeight="1">
      <c r="A20" t="s">
        <v>804</v>
      </c>
      <c r="B20">
        <v>8767</v>
      </c>
      <c r="C20">
        <v>3190</v>
      </c>
      <c r="D20">
        <v>422</v>
      </c>
      <c r="E20">
        <v>202</v>
      </c>
      <c r="F20">
        <v>0</v>
      </c>
    </row>
    <row r="21" spans="1:6" ht="15" customHeight="1">
      <c r="A21" t="s">
        <v>805</v>
      </c>
      <c r="B21">
        <v>134924</v>
      </c>
      <c r="C21">
        <v>20703</v>
      </c>
      <c r="D21">
        <v>8735</v>
      </c>
      <c r="E21">
        <v>7332</v>
      </c>
      <c r="F21">
        <v>8165</v>
      </c>
    </row>
    <row r="22" spans="1:6" ht="15" customHeight="1">
      <c r="A22" t="s">
        <v>806</v>
      </c>
      <c r="B22">
        <v>56709</v>
      </c>
      <c r="C22">
        <v>17596</v>
      </c>
      <c r="D22">
        <v>12393</v>
      </c>
      <c r="E22">
        <v>3976</v>
      </c>
      <c r="F22">
        <v>1798</v>
      </c>
    </row>
    <row r="23" spans="1:6" ht="15" customHeight="1">
      <c r="A23" t="s">
        <v>807</v>
      </c>
      <c r="B23">
        <v>61504</v>
      </c>
      <c r="C23">
        <v>19578</v>
      </c>
      <c r="D23">
        <v>9691</v>
      </c>
      <c r="E23">
        <v>3188</v>
      </c>
      <c r="F23">
        <v>4814</v>
      </c>
    </row>
    <row r="24" spans="1:6" ht="15" customHeight="1">
      <c r="A24" t="s">
        <v>808</v>
      </c>
      <c r="B24">
        <v>3922</v>
      </c>
      <c r="C24">
        <v>1147</v>
      </c>
      <c r="D24">
        <v>300</v>
      </c>
      <c r="E24">
        <v>249</v>
      </c>
      <c r="F24">
        <v>427</v>
      </c>
    </row>
    <row r="25" spans="1:6" ht="15" customHeight="1">
      <c r="A25" t="s">
        <v>809</v>
      </c>
      <c r="B25">
        <v>91836</v>
      </c>
      <c r="C25">
        <v>5812</v>
      </c>
      <c r="D25">
        <v>12179</v>
      </c>
      <c r="E25">
        <v>7929</v>
      </c>
      <c r="F25">
        <v>0</v>
      </c>
    </row>
    <row r="26" spans="1:6" ht="15" customHeight="1">
      <c r="A26" t="s">
        <v>810</v>
      </c>
      <c r="B26">
        <v>13450</v>
      </c>
      <c r="C26">
        <v>1079</v>
      </c>
      <c r="D26">
        <v>1768</v>
      </c>
      <c r="E26">
        <v>729</v>
      </c>
      <c r="F26">
        <v>0</v>
      </c>
    </row>
    <row r="27" spans="1:6" ht="15" customHeight="1">
      <c r="A27" t="s">
        <v>811</v>
      </c>
      <c r="B27">
        <v>55325</v>
      </c>
      <c r="C27">
        <v>612</v>
      </c>
      <c r="D27">
        <v>85</v>
      </c>
      <c r="E27">
        <v>1071</v>
      </c>
      <c r="F27">
        <v>7918</v>
      </c>
    </row>
    <row r="28" spans="1:6" ht="15" customHeight="1">
      <c r="A28" t="s">
        <v>812</v>
      </c>
      <c r="B28">
        <v>3471</v>
      </c>
      <c r="C28">
        <v>414</v>
      </c>
      <c r="D28">
        <v>0</v>
      </c>
      <c r="E28">
        <v>377</v>
      </c>
      <c r="F28">
        <v>450</v>
      </c>
    </row>
    <row r="29" spans="1:6" ht="15" customHeight="1">
      <c r="A29" t="s">
        <v>813</v>
      </c>
      <c r="B29">
        <v>27327</v>
      </c>
      <c r="C29">
        <v>1469</v>
      </c>
      <c r="D29">
        <v>0</v>
      </c>
      <c r="E29">
        <v>17402</v>
      </c>
      <c r="F29">
        <v>50</v>
      </c>
    </row>
    <row r="30" spans="1:6" ht="15" customHeight="1">
      <c r="A30" t="s">
        <v>814</v>
      </c>
      <c r="B30">
        <v>1230</v>
      </c>
      <c r="C30">
        <v>0</v>
      </c>
      <c r="D30">
        <v>0</v>
      </c>
      <c r="E30">
        <v>348</v>
      </c>
      <c r="F30">
        <v>0</v>
      </c>
    </row>
    <row r="31" spans="1:6" ht="15" customHeight="1">
      <c r="A31" t="s">
        <v>815</v>
      </c>
      <c r="B31">
        <v>260323</v>
      </c>
      <c r="C31">
        <v>37895</v>
      </c>
      <c r="D31">
        <v>53740</v>
      </c>
      <c r="E31">
        <v>27622</v>
      </c>
      <c r="F31">
        <v>5731</v>
      </c>
    </row>
    <row r="32" spans="1:6" ht="15" customHeight="1">
      <c r="A32" t="s">
        <v>816</v>
      </c>
      <c r="B32">
        <v>24559</v>
      </c>
      <c r="C32">
        <v>4119</v>
      </c>
      <c r="D32">
        <v>6293</v>
      </c>
      <c r="E32">
        <v>3642</v>
      </c>
      <c r="F32">
        <v>618</v>
      </c>
    </row>
    <row r="33" spans="1:6" ht="15" customHeight="1">
      <c r="A33" t="s">
        <v>785</v>
      </c>
      <c r="B33">
        <v>65270</v>
      </c>
      <c r="C33">
        <v>5671</v>
      </c>
      <c r="D33">
        <v>15297</v>
      </c>
      <c r="E33">
        <v>9711</v>
      </c>
      <c r="F33">
        <v>5095</v>
      </c>
    </row>
    <row r="34" spans="1:6" ht="15" customHeight="1">
      <c r="A34" t="s">
        <v>786</v>
      </c>
      <c r="B34">
        <v>2990</v>
      </c>
      <c r="C34">
        <v>98</v>
      </c>
      <c r="D34">
        <v>537</v>
      </c>
      <c r="E34">
        <v>364</v>
      </c>
      <c r="F34">
        <v>298</v>
      </c>
    </row>
    <row r="35" spans="1:6" ht="15" customHeight="1">
      <c r="A35" t="s">
        <v>795</v>
      </c>
      <c r="B35">
        <v>341957</v>
      </c>
      <c r="C35">
        <v>42660</v>
      </c>
      <c r="D35">
        <v>75400</v>
      </c>
      <c r="E35">
        <v>27182</v>
      </c>
      <c r="F35">
        <v>9654</v>
      </c>
    </row>
    <row r="36" spans="1:6" ht="15" customHeight="1">
      <c r="A36" t="s">
        <v>796</v>
      </c>
      <c r="B36">
        <v>2392</v>
      </c>
      <c r="C36">
        <v>0</v>
      </c>
      <c r="D36">
        <v>0</v>
      </c>
      <c r="E36">
        <v>116</v>
      </c>
      <c r="F36">
        <v>0</v>
      </c>
    </row>
    <row r="37" spans="1:6" ht="15" customHeight="1">
      <c r="A37" t="s">
        <v>799</v>
      </c>
      <c r="B37">
        <v>46632</v>
      </c>
      <c r="C37">
        <v>22484</v>
      </c>
      <c r="D37">
        <v>1187</v>
      </c>
      <c r="E37">
        <v>0</v>
      </c>
      <c r="F37">
        <v>0</v>
      </c>
    </row>
    <row r="38" spans="1:6" ht="15" customHeight="1">
      <c r="A38" t="s">
        <v>800</v>
      </c>
      <c r="B38">
        <v>5881</v>
      </c>
      <c r="C38">
        <v>2470</v>
      </c>
      <c r="D38">
        <v>263</v>
      </c>
      <c r="E38">
        <v>420</v>
      </c>
      <c r="F38">
        <v>0</v>
      </c>
    </row>
    <row r="39" spans="1:6" ht="15" customHeight="1">
      <c r="A39" t="s">
        <v>817</v>
      </c>
      <c r="B39">
        <v>3027</v>
      </c>
      <c r="C39">
        <v>4677</v>
      </c>
      <c r="D39">
        <v>0</v>
      </c>
      <c r="E39">
        <v>9143</v>
      </c>
      <c r="F39">
        <v>0</v>
      </c>
    </row>
    <row r="40" spans="1:6" ht="15" customHeight="1">
      <c r="A40" t="s">
        <v>819</v>
      </c>
      <c r="B40">
        <v>1322</v>
      </c>
      <c r="C40">
        <v>486</v>
      </c>
      <c r="D40">
        <v>0</v>
      </c>
      <c r="E40">
        <v>982</v>
      </c>
      <c r="F40">
        <v>0</v>
      </c>
    </row>
    <row r="41" spans="1:6" ht="15" customHeight="1">
      <c r="A41" t="s">
        <v>822</v>
      </c>
      <c r="B41">
        <v>26575</v>
      </c>
      <c r="C41">
        <v>10446</v>
      </c>
      <c r="D41">
        <v>3879</v>
      </c>
      <c r="E41">
        <v>0</v>
      </c>
      <c r="F41">
        <v>2465</v>
      </c>
    </row>
    <row r="42" spans="1:6" ht="15" customHeight="1">
      <c r="A42" t="s">
        <v>823</v>
      </c>
      <c r="B42">
        <v>5620</v>
      </c>
      <c r="C42">
        <v>1334</v>
      </c>
      <c r="D42">
        <v>519</v>
      </c>
      <c r="E42">
        <v>0</v>
      </c>
      <c r="F42">
        <v>525</v>
      </c>
    </row>
    <row r="43" spans="1:6" ht="15" customHeight="1">
      <c r="A43" t="s">
        <v>824</v>
      </c>
      <c r="B43">
        <v>9205</v>
      </c>
      <c r="C43">
        <v>4179</v>
      </c>
      <c r="D43">
        <v>8273</v>
      </c>
      <c r="E43">
        <v>112</v>
      </c>
      <c r="F43">
        <v>0</v>
      </c>
    </row>
    <row r="44" spans="1:6" ht="15" customHeight="1">
      <c r="A44" t="s">
        <v>825</v>
      </c>
      <c r="B44">
        <v>1251</v>
      </c>
      <c r="C44">
        <v>535</v>
      </c>
      <c r="D44">
        <v>824</v>
      </c>
      <c r="E44">
        <v>154</v>
      </c>
      <c r="F44">
        <v>0</v>
      </c>
    </row>
    <row r="45" spans="1:6" ht="15" customHeight="1">
      <c r="A45" t="s">
        <v>820</v>
      </c>
      <c r="B45">
        <v>5506</v>
      </c>
      <c r="C45">
        <v>0</v>
      </c>
      <c r="D45">
        <v>7796</v>
      </c>
      <c r="E45">
        <v>11880</v>
      </c>
      <c r="F45">
        <v>0</v>
      </c>
    </row>
    <row r="46" spans="1:6" ht="15" customHeight="1">
      <c r="A46" t="s">
        <v>821</v>
      </c>
      <c r="B46">
        <v>947</v>
      </c>
      <c r="C46">
        <v>82</v>
      </c>
      <c r="D46">
        <v>1052</v>
      </c>
      <c r="E46">
        <v>1105</v>
      </c>
      <c r="F46">
        <v>0</v>
      </c>
    </row>
    <row r="47" spans="1:6" ht="15" customHeight="1">
      <c r="A47" t="s">
        <v>826</v>
      </c>
      <c r="B47">
        <v>36714</v>
      </c>
      <c r="C47">
        <v>1575</v>
      </c>
      <c r="D47">
        <v>12492</v>
      </c>
      <c r="E47">
        <v>9424</v>
      </c>
      <c r="F47">
        <v>0</v>
      </c>
    </row>
    <row r="48" spans="1:6" ht="15" customHeight="1">
      <c r="A48" t="s">
        <v>827</v>
      </c>
      <c r="B48">
        <v>5278</v>
      </c>
      <c r="C48">
        <v>817</v>
      </c>
      <c r="D48">
        <v>619</v>
      </c>
      <c r="E48">
        <v>665</v>
      </c>
      <c r="F48">
        <v>82</v>
      </c>
    </row>
    <row r="49" spans="1:6" ht="15" customHeight="1">
      <c r="A49" t="s">
        <v>828</v>
      </c>
      <c r="B49">
        <v>1311885</v>
      </c>
      <c r="C49">
        <v>279164</v>
      </c>
      <c r="D49">
        <v>316673</v>
      </c>
      <c r="E49">
        <v>92154</v>
      </c>
      <c r="F49">
        <v>82658</v>
      </c>
    </row>
    <row r="50" spans="1:6" ht="15" customHeight="1">
      <c r="A50" t="s">
        <v>830</v>
      </c>
      <c r="B50">
        <v>105030</v>
      </c>
      <c r="C50">
        <v>41607</v>
      </c>
      <c r="D50">
        <v>17180</v>
      </c>
      <c r="E50">
        <v>9344</v>
      </c>
      <c r="F50">
        <v>1007</v>
      </c>
    </row>
    <row r="51" spans="1:6" ht="15" customHeight="1">
      <c r="A51" t="s">
        <v>831</v>
      </c>
      <c r="B51">
        <v>103772</v>
      </c>
      <c r="C51">
        <v>5749</v>
      </c>
      <c r="D51">
        <v>64</v>
      </c>
      <c r="E51">
        <v>3419</v>
      </c>
      <c r="F51">
        <v>510</v>
      </c>
    </row>
    <row r="52" spans="1:6" ht="15" customHeight="1">
      <c r="A52" t="s">
        <v>832</v>
      </c>
      <c r="B52">
        <v>57178</v>
      </c>
      <c r="C52">
        <v>14633</v>
      </c>
      <c r="D52">
        <v>9243</v>
      </c>
      <c r="E52">
        <v>13776</v>
      </c>
      <c r="F52">
        <v>3998</v>
      </c>
    </row>
    <row r="53" spans="1:6" ht="15" customHeight="1">
      <c r="A53" t="s">
        <v>834</v>
      </c>
      <c r="B53">
        <v>100388</v>
      </c>
      <c r="C53">
        <v>22662</v>
      </c>
      <c r="D53">
        <v>17083</v>
      </c>
      <c r="E53">
        <v>27181</v>
      </c>
      <c r="F53">
        <v>8626</v>
      </c>
    </row>
    <row r="54" spans="1:6" ht="15" customHeight="1">
      <c r="A54" t="s">
        <v>836</v>
      </c>
      <c r="B54">
        <v>415</v>
      </c>
      <c r="C54">
        <v>45</v>
      </c>
      <c r="D54">
        <v>0</v>
      </c>
      <c r="E54">
        <v>101</v>
      </c>
      <c r="F54">
        <v>0</v>
      </c>
    </row>
    <row r="55" spans="1:6" ht="15" customHeight="1">
      <c r="A55" t="s">
        <v>840</v>
      </c>
      <c r="B55">
        <v>24621</v>
      </c>
      <c r="C55">
        <v>3206</v>
      </c>
      <c r="D55">
        <v>2840</v>
      </c>
      <c r="E55">
        <v>1785</v>
      </c>
      <c r="F55">
        <v>2098</v>
      </c>
    </row>
    <row r="56" spans="1:6" ht="15" customHeight="1">
      <c r="A56" t="s">
        <v>842</v>
      </c>
      <c r="B56">
        <v>4448</v>
      </c>
      <c r="C56">
        <v>9433</v>
      </c>
      <c r="D56">
        <v>9224</v>
      </c>
      <c r="E56">
        <v>4241</v>
      </c>
      <c r="F56">
        <v>1321</v>
      </c>
    </row>
    <row r="57" spans="1:6" ht="15" customHeight="1">
      <c r="A57" t="s">
        <v>843</v>
      </c>
      <c r="B57">
        <v>28893</v>
      </c>
      <c r="C57">
        <v>30484</v>
      </c>
      <c r="D57">
        <v>5831</v>
      </c>
      <c r="E57">
        <v>16124</v>
      </c>
      <c r="F57">
        <v>2067</v>
      </c>
    </row>
    <row r="58" spans="1:6" ht="15" customHeight="1">
      <c r="A58" t="s">
        <v>844</v>
      </c>
      <c r="B58">
        <v>78012</v>
      </c>
      <c r="C58">
        <v>17789</v>
      </c>
      <c r="D58">
        <v>11154</v>
      </c>
      <c r="E58">
        <v>18967</v>
      </c>
      <c r="F58">
        <v>4359</v>
      </c>
    </row>
    <row r="59" spans="1:6" ht="15" customHeight="1">
      <c r="A59" t="s">
        <v>845</v>
      </c>
      <c r="B59">
        <v>5576</v>
      </c>
      <c r="C59">
        <v>1681</v>
      </c>
      <c r="D59">
        <v>1644</v>
      </c>
      <c r="E59">
        <v>1106</v>
      </c>
      <c r="F59">
        <v>1468</v>
      </c>
    </row>
    <row r="60" spans="1:6" ht="15" customHeight="1">
      <c r="A60" t="s">
        <v>846</v>
      </c>
      <c r="B60">
        <v>34695</v>
      </c>
      <c r="C60">
        <v>15462</v>
      </c>
      <c r="D60">
        <v>3749</v>
      </c>
      <c r="E60">
        <v>8503</v>
      </c>
      <c r="F60">
        <v>2577</v>
      </c>
    </row>
    <row r="61" spans="1:6" ht="15" customHeight="1">
      <c r="A61" t="s">
        <v>848</v>
      </c>
      <c r="B61">
        <v>5116</v>
      </c>
      <c r="C61">
        <v>2493</v>
      </c>
      <c r="D61">
        <v>1136</v>
      </c>
      <c r="E61">
        <v>2417</v>
      </c>
      <c r="F61">
        <v>182</v>
      </c>
    </row>
    <row r="62" spans="1:6" ht="15" customHeight="1">
      <c r="A62" t="s">
        <v>850</v>
      </c>
      <c r="B62">
        <v>76706</v>
      </c>
      <c r="C62">
        <v>39626</v>
      </c>
      <c r="D62">
        <v>60780</v>
      </c>
      <c r="E62">
        <v>60578</v>
      </c>
      <c r="F62">
        <v>5582</v>
      </c>
    </row>
    <row r="63" spans="1:6" ht="15" customHeight="1">
      <c r="A63" t="s">
        <v>852</v>
      </c>
      <c r="B63">
        <v>71443</v>
      </c>
      <c r="C63">
        <v>16133</v>
      </c>
      <c r="D63">
        <v>10740</v>
      </c>
      <c r="E63">
        <v>8926</v>
      </c>
      <c r="F63">
        <v>658</v>
      </c>
    </row>
    <row r="64" spans="1:6" ht="15" customHeight="1">
      <c r="A64" t="s">
        <v>854</v>
      </c>
      <c r="B64">
        <v>10787</v>
      </c>
      <c r="C64">
        <v>553</v>
      </c>
      <c r="D64">
        <v>1952</v>
      </c>
      <c r="E64">
        <v>578</v>
      </c>
      <c r="F64">
        <v>348</v>
      </c>
    </row>
    <row r="65" spans="1:6" ht="15" customHeight="1">
      <c r="A65" t="s">
        <v>856</v>
      </c>
      <c r="B65">
        <v>36072</v>
      </c>
      <c r="C65">
        <v>16370</v>
      </c>
      <c r="D65">
        <v>1477</v>
      </c>
      <c r="E65">
        <v>8548</v>
      </c>
      <c r="F65">
        <v>4545</v>
      </c>
    </row>
    <row r="66" spans="1:6" ht="15" customHeight="1">
      <c r="A66" t="s">
        <v>858</v>
      </c>
      <c r="B66">
        <v>48145</v>
      </c>
      <c r="C66">
        <v>23909</v>
      </c>
      <c r="D66">
        <v>8553</v>
      </c>
      <c r="E66">
        <v>10222</v>
      </c>
      <c r="F66">
        <v>10131</v>
      </c>
    </row>
    <row r="67" spans="1:6" ht="15" customHeight="1">
      <c r="A67" t="s">
        <v>860</v>
      </c>
      <c r="B67">
        <v>17551</v>
      </c>
      <c r="C67">
        <v>1882</v>
      </c>
      <c r="D67">
        <v>4126</v>
      </c>
      <c r="E67">
        <v>293</v>
      </c>
      <c r="F67">
        <v>0</v>
      </c>
    </row>
    <row r="68" spans="1:6" ht="15" customHeight="1">
      <c r="A68" t="s">
        <v>861</v>
      </c>
      <c r="B68">
        <v>22737</v>
      </c>
      <c r="C68">
        <v>4076</v>
      </c>
      <c r="D68">
        <v>2795</v>
      </c>
      <c r="E68">
        <v>392</v>
      </c>
      <c r="F68">
        <v>4215</v>
      </c>
    </row>
    <row r="69" spans="1:6" ht="15" customHeight="1">
      <c r="A69" t="s">
        <v>862</v>
      </c>
      <c r="B69">
        <v>18975</v>
      </c>
      <c r="C69">
        <v>2013</v>
      </c>
      <c r="D69">
        <v>3678</v>
      </c>
      <c r="E69">
        <v>4000</v>
      </c>
      <c r="F69">
        <v>95</v>
      </c>
    </row>
    <row r="70" spans="1:6" ht="15" customHeight="1">
      <c r="A70" t="s">
        <v>863</v>
      </c>
      <c r="B70">
        <v>0</v>
      </c>
      <c r="C70">
        <v>0</v>
      </c>
      <c r="D70">
        <v>0</v>
      </c>
      <c r="E70">
        <v>2484</v>
      </c>
      <c r="F70">
        <v>1169</v>
      </c>
    </row>
    <row r="71" spans="1:6" ht="15" customHeight="1">
      <c r="A71" t="s">
        <v>864</v>
      </c>
      <c r="B71">
        <v>47972</v>
      </c>
      <c r="C71">
        <v>9217</v>
      </c>
      <c r="D71">
        <v>5178</v>
      </c>
      <c r="E71">
        <v>16641</v>
      </c>
      <c r="F71">
        <v>3491</v>
      </c>
    </row>
    <row r="72" spans="1:6" ht="15" customHeight="1">
      <c r="A72" t="s">
        <v>865</v>
      </c>
      <c r="B72">
        <v>407</v>
      </c>
      <c r="C72">
        <v>21114</v>
      </c>
      <c r="D72">
        <v>0</v>
      </c>
      <c r="E72">
        <v>83</v>
      </c>
      <c r="F72">
        <v>0</v>
      </c>
    </row>
    <row r="73" spans="1:6" ht="15" customHeight="1">
      <c r="A73" t="s">
        <v>867</v>
      </c>
      <c r="B73">
        <v>11006</v>
      </c>
      <c r="C73">
        <v>1584</v>
      </c>
      <c r="D73">
        <v>3639</v>
      </c>
      <c r="E73">
        <v>1219</v>
      </c>
      <c r="F73">
        <v>0</v>
      </c>
    </row>
    <row r="74" spans="1:6" ht="15" customHeight="1">
      <c r="A74" t="s">
        <v>868</v>
      </c>
      <c r="B74">
        <v>31609</v>
      </c>
      <c r="C74">
        <v>9510</v>
      </c>
      <c r="D74">
        <v>5918</v>
      </c>
      <c r="E74">
        <v>8902</v>
      </c>
      <c r="F74">
        <v>3576</v>
      </c>
    </row>
    <row r="75" spans="1:6" ht="15" customHeight="1">
      <c r="A75" t="s">
        <v>869</v>
      </c>
      <c r="B75">
        <v>20449</v>
      </c>
      <c r="C75">
        <v>4772</v>
      </c>
      <c r="D75">
        <v>99</v>
      </c>
      <c r="E75">
        <v>2278</v>
      </c>
      <c r="F75">
        <v>679</v>
      </c>
    </row>
    <row r="76" spans="1:6" ht="15" customHeight="1">
      <c r="A76" t="s">
        <v>870</v>
      </c>
      <c r="B76">
        <v>19510</v>
      </c>
      <c r="C76">
        <v>1145</v>
      </c>
      <c r="D76">
        <v>3545</v>
      </c>
      <c r="E76">
        <v>2369</v>
      </c>
      <c r="F76">
        <v>3161</v>
      </c>
    </row>
    <row r="77" spans="1:6" ht="15" customHeight="1">
      <c r="A77" t="s">
        <v>871</v>
      </c>
      <c r="B77">
        <v>40574</v>
      </c>
      <c r="C77">
        <v>2078</v>
      </c>
      <c r="D77">
        <v>379</v>
      </c>
      <c r="E77">
        <v>1375</v>
      </c>
      <c r="F77">
        <v>0</v>
      </c>
    </row>
    <row r="78" spans="1:6" ht="15" customHeight="1">
      <c r="A78" t="s">
        <v>873</v>
      </c>
      <c r="B78">
        <v>247681</v>
      </c>
      <c r="C78">
        <v>59477</v>
      </c>
      <c r="D78">
        <v>50390</v>
      </c>
      <c r="E78">
        <v>66470</v>
      </c>
      <c r="F78">
        <v>23921</v>
      </c>
    </row>
    <row r="79" spans="1:6" ht="15" customHeight="1">
      <c r="A79" t="s">
        <v>874</v>
      </c>
      <c r="B79">
        <v>65689</v>
      </c>
      <c r="C79">
        <v>22821</v>
      </c>
      <c r="D79">
        <v>11092</v>
      </c>
      <c r="E79">
        <v>10358</v>
      </c>
      <c r="F79">
        <v>2736</v>
      </c>
    </row>
    <row r="80" spans="1:6" ht="15" customHeight="1">
      <c r="A80" t="s">
        <v>875</v>
      </c>
      <c r="B80">
        <v>28358</v>
      </c>
      <c r="C80">
        <v>3527</v>
      </c>
      <c r="D80">
        <v>404</v>
      </c>
      <c r="E80">
        <v>1143</v>
      </c>
      <c r="F80">
        <v>676</v>
      </c>
    </row>
    <row r="81" spans="1:6" ht="15" customHeight="1">
      <c r="A81" t="s">
        <v>876</v>
      </c>
      <c r="B81">
        <v>22188</v>
      </c>
      <c r="C81">
        <v>6265</v>
      </c>
      <c r="D81">
        <v>2768</v>
      </c>
      <c r="E81">
        <v>1893</v>
      </c>
      <c r="F81">
        <v>311</v>
      </c>
    </row>
    <row r="82" spans="1:6" ht="15" customHeight="1">
      <c r="A82" t="s">
        <v>877</v>
      </c>
      <c r="B82">
        <v>8446</v>
      </c>
      <c r="C82">
        <v>2987</v>
      </c>
      <c r="D82">
        <v>630</v>
      </c>
      <c r="E82">
        <v>1997</v>
      </c>
      <c r="F82">
        <v>773</v>
      </c>
    </row>
    <row r="83" spans="1:6" ht="15" customHeight="1">
      <c r="A83" t="s">
        <v>878</v>
      </c>
      <c r="B83">
        <v>16867</v>
      </c>
      <c r="C83">
        <v>4935</v>
      </c>
      <c r="D83">
        <v>1890</v>
      </c>
      <c r="E83">
        <v>865</v>
      </c>
      <c r="F83">
        <v>703</v>
      </c>
    </row>
    <row r="84" spans="1:6" ht="15" customHeight="1">
      <c r="A84" t="s">
        <v>879</v>
      </c>
      <c r="B84">
        <v>26635</v>
      </c>
      <c r="C84">
        <v>10821</v>
      </c>
      <c r="D84">
        <v>2926</v>
      </c>
      <c r="E84">
        <v>2952</v>
      </c>
      <c r="F84">
        <v>4605</v>
      </c>
    </row>
    <row r="85" spans="1:6" ht="15" customHeight="1">
      <c r="A85" t="s">
        <v>880</v>
      </c>
      <c r="B85">
        <v>4406</v>
      </c>
      <c r="C85">
        <v>618</v>
      </c>
      <c r="D85">
        <v>1475</v>
      </c>
      <c r="E85">
        <v>1571</v>
      </c>
      <c r="F85">
        <v>573</v>
      </c>
    </row>
    <row r="86" spans="1:6" ht="15" customHeight="1">
      <c r="A86" t="s">
        <v>882</v>
      </c>
      <c r="B86">
        <v>37338</v>
      </c>
      <c r="C86">
        <v>4668</v>
      </c>
      <c r="D86">
        <v>7959</v>
      </c>
      <c r="E86">
        <v>5487</v>
      </c>
      <c r="F86">
        <v>1382</v>
      </c>
    </row>
    <row r="87" spans="1:6" ht="15" customHeight="1">
      <c r="A87" t="s">
        <v>883</v>
      </c>
      <c r="B87">
        <v>87082</v>
      </c>
      <c r="C87">
        <v>20655</v>
      </c>
      <c r="D87">
        <v>6699</v>
      </c>
      <c r="E87">
        <v>2372</v>
      </c>
      <c r="F87">
        <v>843</v>
      </c>
    </row>
    <row r="88" spans="1:6" ht="15" customHeight="1">
      <c r="A88" t="s">
        <v>884</v>
      </c>
      <c r="B88">
        <v>8889</v>
      </c>
      <c r="C88">
        <v>3133</v>
      </c>
      <c r="D88">
        <v>0</v>
      </c>
      <c r="E88">
        <v>0</v>
      </c>
      <c r="F88">
        <v>0</v>
      </c>
    </row>
    <row r="89" spans="1:6" ht="15" customHeight="1">
      <c r="A89" t="s">
        <v>885</v>
      </c>
      <c r="B89">
        <v>52306</v>
      </c>
      <c r="C89">
        <v>883</v>
      </c>
      <c r="D89">
        <v>2482</v>
      </c>
      <c r="E89">
        <v>0</v>
      </c>
      <c r="F89">
        <v>0</v>
      </c>
    </row>
    <row r="90" spans="1:6" ht="15" customHeight="1">
      <c r="A90" t="s">
        <v>886</v>
      </c>
      <c r="B90">
        <v>14578</v>
      </c>
      <c r="C90">
        <v>1031</v>
      </c>
      <c r="D90">
        <v>783</v>
      </c>
      <c r="E90">
        <v>49</v>
      </c>
      <c r="F90">
        <v>244</v>
      </c>
    </row>
    <row r="91" spans="1:6" ht="15" customHeight="1">
      <c r="A91" t="s">
        <v>889</v>
      </c>
      <c r="B91">
        <v>96760</v>
      </c>
      <c r="C91">
        <v>14926</v>
      </c>
      <c r="D91">
        <v>22975</v>
      </c>
      <c r="E91">
        <v>17459</v>
      </c>
      <c r="F91">
        <v>0</v>
      </c>
    </row>
    <row r="92" spans="1:6" ht="15" customHeight="1">
      <c r="A92" t="s">
        <v>890</v>
      </c>
      <c r="B92">
        <v>95702</v>
      </c>
      <c r="C92">
        <v>16963</v>
      </c>
      <c r="D92">
        <v>16835</v>
      </c>
      <c r="E92">
        <v>14713</v>
      </c>
      <c r="F92">
        <v>0</v>
      </c>
    </row>
    <row r="93" spans="1:6" ht="15" customHeight="1">
      <c r="A93" t="s">
        <v>893</v>
      </c>
      <c r="B93">
        <v>116408</v>
      </c>
      <c r="C93">
        <v>47961</v>
      </c>
      <c r="D93">
        <v>17064</v>
      </c>
      <c r="E93">
        <v>2489</v>
      </c>
      <c r="F93">
        <v>588</v>
      </c>
    </row>
    <row r="94" spans="1:6" ht="15" customHeight="1">
      <c r="A94" t="s">
        <v>894</v>
      </c>
      <c r="B94">
        <v>21594</v>
      </c>
      <c r="C94">
        <v>13980</v>
      </c>
      <c r="D94">
        <v>1172</v>
      </c>
      <c r="E94">
        <v>0</v>
      </c>
      <c r="F94">
        <v>0</v>
      </c>
    </row>
    <row r="95" spans="1:6" ht="15" customHeight="1">
      <c r="A95" t="s">
        <v>911</v>
      </c>
      <c r="B95">
        <v>17570</v>
      </c>
      <c r="C95">
        <v>2501</v>
      </c>
      <c r="D95">
        <v>679</v>
      </c>
      <c r="E95">
        <v>194</v>
      </c>
      <c r="F95">
        <v>224</v>
      </c>
    </row>
    <row r="96" spans="1:6" ht="15" customHeight="1">
      <c r="A96" t="s">
        <v>914</v>
      </c>
      <c r="B96">
        <v>22511</v>
      </c>
      <c r="C96">
        <v>0</v>
      </c>
      <c r="D96">
        <v>10628</v>
      </c>
      <c r="E96">
        <v>0</v>
      </c>
      <c r="F96">
        <v>0</v>
      </c>
    </row>
    <row r="97" spans="1:6" ht="15" customHeight="1">
      <c r="A97" t="s">
        <v>915</v>
      </c>
      <c r="B97">
        <v>1065</v>
      </c>
      <c r="C97">
        <v>109</v>
      </c>
      <c r="D97">
        <v>437</v>
      </c>
      <c r="E97">
        <v>0</v>
      </c>
      <c r="F97">
        <v>0</v>
      </c>
    </row>
    <row r="98" spans="1:6" ht="15" customHeight="1">
      <c r="A98" t="s">
        <v>926</v>
      </c>
      <c r="B98">
        <v>11567</v>
      </c>
      <c r="C98">
        <v>54</v>
      </c>
      <c r="D98">
        <v>0</v>
      </c>
      <c r="E98">
        <v>0</v>
      </c>
      <c r="F98">
        <v>0</v>
      </c>
    </row>
    <row r="99" spans="1:6" ht="15" customHeight="1">
      <c r="A99" t="s">
        <v>927</v>
      </c>
      <c r="B99">
        <v>17713</v>
      </c>
      <c r="C99">
        <v>258</v>
      </c>
      <c r="D99">
        <v>2020</v>
      </c>
      <c r="E99">
        <v>62</v>
      </c>
      <c r="F99">
        <v>676</v>
      </c>
    </row>
    <row r="100" spans="1:6" ht="15" customHeight="1">
      <c r="A100" t="s">
        <v>928</v>
      </c>
      <c r="B100">
        <v>36361</v>
      </c>
      <c r="C100">
        <v>4941</v>
      </c>
      <c r="D100">
        <v>0</v>
      </c>
      <c r="E100">
        <v>206</v>
      </c>
      <c r="F100">
        <v>0</v>
      </c>
    </row>
    <row r="101" spans="1:6" ht="15" customHeight="1">
      <c r="A101" t="s">
        <v>929</v>
      </c>
      <c r="B101">
        <v>21453</v>
      </c>
      <c r="C101">
        <v>7994</v>
      </c>
      <c r="D101">
        <v>0</v>
      </c>
      <c r="E101">
        <v>85</v>
      </c>
      <c r="F101">
        <v>0</v>
      </c>
    </row>
    <row r="102" spans="1:6" ht="15" customHeight="1">
      <c r="A102" t="s">
        <v>930</v>
      </c>
      <c r="B102">
        <v>5652</v>
      </c>
      <c r="C102">
        <v>44</v>
      </c>
      <c r="D102">
        <v>5651</v>
      </c>
      <c r="E102">
        <v>0</v>
      </c>
      <c r="F102">
        <v>0</v>
      </c>
    </row>
    <row r="103" spans="1:6" ht="15" customHeight="1">
      <c r="A103" t="s">
        <v>931</v>
      </c>
      <c r="B103">
        <v>26050</v>
      </c>
      <c r="C103">
        <v>459</v>
      </c>
      <c r="D103">
        <v>4403</v>
      </c>
      <c r="E103">
        <v>2228</v>
      </c>
      <c r="F103">
        <v>0</v>
      </c>
    </row>
    <row r="104" spans="1:6" ht="15" customHeight="1">
      <c r="A104" t="s">
        <v>932</v>
      </c>
      <c r="B104">
        <v>179517</v>
      </c>
      <c r="C104">
        <v>20826</v>
      </c>
      <c r="D104">
        <v>16519</v>
      </c>
      <c r="E104">
        <v>10825</v>
      </c>
      <c r="F104">
        <v>7626</v>
      </c>
    </row>
    <row r="105" spans="1:6" ht="15" customHeight="1">
      <c r="A105" t="s">
        <v>933</v>
      </c>
      <c r="B105">
        <v>27213</v>
      </c>
      <c r="C105">
        <v>3172</v>
      </c>
      <c r="D105">
        <v>1717</v>
      </c>
      <c r="E105">
        <v>2112</v>
      </c>
      <c r="F105">
        <v>1855</v>
      </c>
    </row>
    <row r="106" spans="1:6" ht="15" customHeight="1">
      <c r="A106" t="s">
        <v>934</v>
      </c>
      <c r="B106">
        <v>52161</v>
      </c>
      <c r="C106">
        <v>5458</v>
      </c>
      <c r="D106">
        <v>1589</v>
      </c>
      <c r="E106">
        <v>1180</v>
      </c>
      <c r="F106">
        <v>4712</v>
      </c>
    </row>
    <row r="107" spans="1:6" ht="15" customHeight="1">
      <c r="A107" t="s">
        <v>935</v>
      </c>
      <c r="B107">
        <v>6023</v>
      </c>
      <c r="C107">
        <v>1292</v>
      </c>
      <c r="D107">
        <v>761</v>
      </c>
      <c r="E107">
        <v>1535</v>
      </c>
      <c r="F107">
        <v>412</v>
      </c>
    </row>
    <row r="108" spans="1:6" ht="15" customHeight="1">
      <c r="A108" t="s">
        <v>938</v>
      </c>
      <c r="B108">
        <v>92574</v>
      </c>
      <c r="C108">
        <v>11708</v>
      </c>
      <c r="D108">
        <v>5847</v>
      </c>
      <c r="E108">
        <v>24360</v>
      </c>
      <c r="F108">
        <v>4899</v>
      </c>
    </row>
    <row r="109" spans="1:6" ht="15" customHeight="1">
      <c r="A109" t="s">
        <v>939</v>
      </c>
      <c r="B109">
        <v>71712</v>
      </c>
      <c r="C109">
        <v>9023</v>
      </c>
      <c r="D109">
        <v>6805</v>
      </c>
      <c r="E109">
        <v>22860</v>
      </c>
      <c r="F109">
        <v>2525</v>
      </c>
    </row>
    <row r="110" spans="1:6" ht="15" customHeight="1">
      <c r="A110" t="s">
        <v>940</v>
      </c>
      <c r="B110">
        <v>4614</v>
      </c>
      <c r="C110">
        <v>0</v>
      </c>
      <c r="D110">
        <v>237</v>
      </c>
      <c r="E110">
        <v>2169</v>
      </c>
      <c r="F110">
        <v>0</v>
      </c>
    </row>
    <row r="111" spans="1:6" ht="15" customHeight="1">
      <c r="A111" t="s">
        <v>941</v>
      </c>
      <c r="B111">
        <v>842</v>
      </c>
      <c r="C111">
        <v>512</v>
      </c>
      <c r="D111">
        <v>0</v>
      </c>
      <c r="E111">
        <v>95</v>
      </c>
      <c r="F111">
        <v>0</v>
      </c>
    </row>
    <row r="112" spans="1:6" ht="15" customHeight="1">
      <c r="A112" t="s">
        <v>942</v>
      </c>
      <c r="B112">
        <v>37714</v>
      </c>
      <c r="C112">
        <v>1212</v>
      </c>
      <c r="D112">
        <v>2426</v>
      </c>
      <c r="E112">
        <v>8030</v>
      </c>
      <c r="F112">
        <v>3977</v>
      </c>
    </row>
    <row r="113" spans="1:6" ht="15" customHeight="1">
      <c r="A113" t="s">
        <v>943</v>
      </c>
      <c r="B113">
        <v>31507</v>
      </c>
      <c r="C113">
        <v>5380</v>
      </c>
      <c r="D113">
        <v>6046</v>
      </c>
      <c r="E113">
        <v>4138</v>
      </c>
      <c r="F113">
        <v>4371</v>
      </c>
    </row>
    <row r="114" spans="1:6" ht="15" customHeight="1">
      <c r="A114" t="s">
        <v>946</v>
      </c>
      <c r="B114">
        <v>6613</v>
      </c>
      <c r="C114">
        <v>7434</v>
      </c>
      <c r="D114">
        <v>0</v>
      </c>
      <c r="E114">
        <v>0</v>
      </c>
      <c r="F114">
        <v>0</v>
      </c>
    </row>
    <row r="115" spans="1:6" ht="15" customHeight="1">
      <c r="A115" t="s">
        <v>947</v>
      </c>
      <c r="B115">
        <v>9809</v>
      </c>
      <c r="C115">
        <v>2136</v>
      </c>
      <c r="D115">
        <v>1429</v>
      </c>
      <c r="E115">
        <v>0</v>
      </c>
      <c r="F115">
        <v>0</v>
      </c>
    </row>
    <row r="116" spans="1:6" ht="15" customHeight="1">
      <c r="A116" t="s">
        <v>950</v>
      </c>
      <c r="B116">
        <v>45604</v>
      </c>
      <c r="C116">
        <v>13294</v>
      </c>
      <c r="D116">
        <v>8120</v>
      </c>
      <c r="E116">
        <v>6917</v>
      </c>
      <c r="F116">
        <v>2481</v>
      </c>
    </row>
    <row r="117" spans="1:6" ht="15" customHeight="1">
      <c r="A117" t="s">
        <v>951</v>
      </c>
      <c r="B117">
        <v>3082</v>
      </c>
      <c r="C117">
        <v>1483</v>
      </c>
      <c r="D117">
        <v>585</v>
      </c>
      <c r="E117">
        <v>968</v>
      </c>
      <c r="F117">
        <v>324</v>
      </c>
    </row>
    <row r="118" spans="1:6" ht="15" customHeight="1">
      <c r="A118" t="s">
        <v>954</v>
      </c>
      <c r="B118">
        <v>48181</v>
      </c>
      <c r="C118">
        <v>7763</v>
      </c>
      <c r="D118">
        <v>10094</v>
      </c>
      <c r="E118">
        <v>0</v>
      </c>
      <c r="F118">
        <v>0</v>
      </c>
    </row>
    <row r="119" spans="1:6" ht="15" customHeight="1">
      <c r="A119" t="s">
        <v>955</v>
      </c>
      <c r="B119">
        <v>39405</v>
      </c>
      <c r="C119">
        <v>1978</v>
      </c>
      <c r="D119">
        <v>2857</v>
      </c>
      <c r="E119">
        <v>0</v>
      </c>
      <c r="F119">
        <v>0</v>
      </c>
    </row>
    <row r="120" spans="1:6" ht="15" customHeight="1">
      <c r="A120" t="s">
        <v>958</v>
      </c>
      <c r="B120">
        <v>153753</v>
      </c>
      <c r="C120">
        <v>21772</v>
      </c>
      <c r="D120">
        <v>34729</v>
      </c>
      <c r="E120">
        <v>29730</v>
      </c>
      <c r="F120">
        <v>4512</v>
      </c>
    </row>
    <row r="121" spans="1:6" ht="15" customHeight="1">
      <c r="A121" t="s">
        <v>959</v>
      </c>
      <c r="B121">
        <v>64587</v>
      </c>
      <c r="C121">
        <v>10125</v>
      </c>
      <c r="D121">
        <v>23619</v>
      </c>
      <c r="E121">
        <v>13548</v>
      </c>
      <c r="F121">
        <v>1833</v>
      </c>
    </row>
    <row r="122" spans="1:6" ht="15" customHeight="1">
      <c r="A122" t="s">
        <v>962</v>
      </c>
      <c r="B122">
        <v>41037</v>
      </c>
      <c r="C122">
        <v>447</v>
      </c>
      <c r="D122">
        <v>74</v>
      </c>
      <c r="E122">
        <v>0</v>
      </c>
      <c r="F122">
        <v>0</v>
      </c>
    </row>
    <row r="123" spans="1:6" ht="15" customHeight="1">
      <c r="A123" t="s">
        <v>963</v>
      </c>
      <c r="B123">
        <v>36884</v>
      </c>
      <c r="C123">
        <v>2587</v>
      </c>
      <c r="D123">
        <v>65</v>
      </c>
      <c r="E123">
        <v>1164</v>
      </c>
      <c r="F123">
        <v>0</v>
      </c>
    </row>
    <row r="124" spans="1:6" ht="15" customHeight="1">
      <c r="A124" t="s">
        <v>966</v>
      </c>
      <c r="B124">
        <v>23448</v>
      </c>
      <c r="C124">
        <v>19655</v>
      </c>
      <c r="D124">
        <v>11063</v>
      </c>
      <c r="E124">
        <v>4833</v>
      </c>
      <c r="F124">
        <v>0</v>
      </c>
    </row>
    <row r="125" spans="1:6" ht="15" customHeight="1">
      <c r="A125" t="s">
        <v>967</v>
      </c>
      <c r="B125">
        <v>19162</v>
      </c>
      <c r="C125">
        <v>8796</v>
      </c>
      <c r="D125">
        <v>12645</v>
      </c>
      <c r="E125">
        <v>5069</v>
      </c>
      <c r="F125">
        <v>2538</v>
      </c>
    </row>
    <row r="126" spans="1:6" ht="15" customHeight="1">
      <c r="A126" t="s">
        <v>912</v>
      </c>
      <c r="B126">
        <v>7149</v>
      </c>
      <c r="C126">
        <v>5526</v>
      </c>
      <c r="D126">
        <v>0</v>
      </c>
      <c r="E126">
        <v>0</v>
      </c>
      <c r="F126">
        <v>0</v>
      </c>
    </row>
    <row r="127" spans="1:6" ht="15" customHeight="1">
      <c r="A127" t="s">
        <v>887</v>
      </c>
      <c r="B127">
        <v>81562</v>
      </c>
      <c r="C127">
        <v>12499</v>
      </c>
      <c r="D127">
        <v>7175</v>
      </c>
      <c r="E127">
        <v>13192</v>
      </c>
      <c r="F127">
        <v>0</v>
      </c>
    </row>
    <row r="128" spans="1:6" ht="15" customHeight="1">
      <c r="A128" t="s">
        <v>888</v>
      </c>
      <c r="B128">
        <v>34181</v>
      </c>
      <c r="C128">
        <v>4052</v>
      </c>
      <c r="D128">
        <v>1433</v>
      </c>
      <c r="E128">
        <v>4042</v>
      </c>
      <c r="F128">
        <v>0</v>
      </c>
    </row>
    <row r="129" spans="1:6" ht="15" customHeight="1">
      <c r="A129" t="s">
        <v>891</v>
      </c>
      <c r="B129">
        <v>21087</v>
      </c>
      <c r="C129">
        <v>8584</v>
      </c>
      <c r="D129">
        <v>20486</v>
      </c>
      <c r="E129">
        <v>182</v>
      </c>
      <c r="F129">
        <v>0</v>
      </c>
    </row>
    <row r="130" spans="1:6" ht="15" customHeight="1">
      <c r="A130" t="s">
        <v>892</v>
      </c>
      <c r="B130">
        <v>8151</v>
      </c>
      <c r="C130">
        <v>2585</v>
      </c>
      <c r="D130">
        <v>6259</v>
      </c>
      <c r="E130">
        <v>427</v>
      </c>
      <c r="F130">
        <v>0</v>
      </c>
    </row>
    <row r="131" spans="1:6" ht="15" customHeight="1">
      <c r="A131" t="s">
        <v>895</v>
      </c>
      <c r="B131">
        <v>151719</v>
      </c>
      <c r="C131">
        <v>48734</v>
      </c>
      <c r="D131">
        <v>26784</v>
      </c>
      <c r="E131">
        <v>18189</v>
      </c>
      <c r="F131">
        <v>0</v>
      </c>
    </row>
    <row r="132" spans="1:6" ht="15" customHeight="1">
      <c r="A132" t="s">
        <v>896</v>
      </c>
      <c r="B132">
        <v>8772</v>
      </c>
      <c r="C132">
        <v>3069</v>
      </c>
      <c r="D132">
        <v>3730</v>
      </c>
      <c r="E132">
        <v>2349</v>
      </c>
      <c r="F132">
        <v>58</v>
      </c>
    </row>
    <row r="133" spans="1:6" ht="15" customHeight="1">
      <c r="A133" t="s">
        <v>897</v>
      </c>
      <c r="B133">
        <v>26638</v>
      </c>
      <c r="C133">
        <v>9966</v>
      </c>
      <c r="D133">
        <v>9593</v>
      </c>
      <c r="E133">
        <v>81</v>
      </c>
      <c r="F133">
        <v>0</v>
      </c>
    </row>
    <row r="134" spans="1:6" ht="15" customHeight="1">
      <c r="A134" t="s">
        <v>898</v>
      </c>
      <c r="B134">
        <v>4032</v>
      </c>
      <c r="C134">
        <v>1114</v>
      </c>
      <c r="D134">
        <v>746</v>
      </c>
      <c r="E134">
        <v>0</v>
      </c>
      <c r="F134">
        <v>0</v>
      </c>
    </row>
    <row r="135" spans="1:6" ht="15" customHeight="1">
      <c r="A135" t="s">
        <v>899</v>
      </c>
      <c r="B135">
        <v>25413</v>
      </c>
      <c r="C135">
        <v>11872</v>
      </c>
      <c r="D135">
        <v>3974</v>
      </c>
      <c r="E135">
        <v>12318</v>
      </c>
      <c r="F135">
        <v>0</v>
      </c>
    </row>
    <row r="136" spans="1:6" ht="15" customHeight="1">
      <c r="A136" t="s">
        <v>900</v>
      </c>
      <c r="B136">
        <v>18622</v>
      </c>
      <c r="C136">
        <v>6129</v>
      </c>
      <c r="D136">
        <v>3637</v>
      </c>
      <c r="E136">
        <v>6766</v>
      </c>
      <c r="F136">
        <v>0</v>
      </c>
    </row>
    <row r="137" spans="1:6" ht="15" customHeight="1">
      <c r="A137" t="s">
        <v>901</v>
      </c>
      <c r="B137">
        <v>59563</v>
      </c>
      <c r="C137">
        <v>592</v>
      </c>
      <c r="D137">
        <v>14329</v>
      </c>
      <c r="E137">
        <v>6266</v>
      </c>
      <c r="F137">
        <v>0</v>
      </c>
    </row>
    <row r="138" spans="1:6" ht="15" customHeight="1">
      <c r="A138" t="s">
        <v>902</v>
      </c>
      <c r="B138">
        <v>59311</v>
      </c>
      <c r="C138">
        <v>3713</v>
      </c>
      <c r="D138">
        <v>13042</v>
      </c>
      <c r="E138">
        <v>7890</v>
      </c>
      <c r="F138">
        <v>0</v>
      </c>
    </row>
    <row r="139" spans="1:6" ht="15" customHeight="1">
      <c r="A139" t="s">
        <v>903</v>
      </c>
      <c r="B139">
        <v>25176</v>
      </c>
      <c r="C139">
        <v>2070</v>
      </c>
      <c r="D139">
        <v>11205</v>
      </c>
      <c r="E139">
        <v>338</v>
      </c>
      <c r="F139">
        <v>2038</v>
      </c>
    </row>
    <row r="140" spans="1:6" ht="15" customHeight="1">
      <c r="A140" t="s">
        <v>905</v>
      </c>
      <c r="B140">
        <v>384854</v>
      </c>
      <c r="C140">
        <v>94789</v>
      </c>
      <c r="D140">
        <v>66082</v>
      </c>
      <c r="E140">
        <v>13013</v>
      </c>
      <c r="F140">
        <v>11351</v>
      </c>
    </row>
    <row r="141" spans="1:6" ht="15" customHeight="1">
      <c r="A141" t="s">
        <v>906</v>
      </c>
      <c r="B141">
        <v>0</v>
      </c>
      <c r="C141">
        <v>211</v>
      </c>
      <c r="D141">
        <v>62</v>
      </c>
      <c r="E141">
        <v>234</v>
      </c>
      <c r="F141">
        <v>0</v>
      </c>
    </row>
    <row r="142" spans="1:6" ht="15" customHeight="1">
      <c r="A142" t="s">
        <v>907</v>
      </c>
      <c r="B142">
        <v>55552</v>
      </c>
      <c r="C142">
        <v>45683</v>
      </c>
      <c r="D142">
        <v>69280</v>
      </c>
      <c r="E142">
        <v>82011</v>
      </c>
      <c r="F142">
        <v>11121</v>
      </c>
    </row>
    <row r="143" spans="1:6" ht="15" customHeight="1">
      <c r="A143" t="s">
        <v>908</v>
      </c>
      <c r="B143">
        <v>321</v>
      </c>
      <c r="C143">
        <v>161</v>
      </c>
      <c r="D143">
        <v>0</v>
      </c>
      <c r="E143">
        <v>248</v>
      </c>
      <c r="F143">
        <v>0</v>
      </c>
    </row>
    <row r="144" spans="1:6" ht="15" customHeight="1">
      <c r="A144" t="s">
        <v>909</v>
      </c>
      <c r="B144">
        <v>44815</v>
      </c>
      <c r="C144">
        <v>12836</v>
      </c>
      <c r="D144">
        <v>5252</v>
      </c>
      <c r="E144">
        <v>9885</v>
      </c>
      <c r="F144">
        <v>0</v>
      </c>
    </row>
    <row r="145" spans="1:6" ht="15" customHeight="1">
      <c r="A145" t="s">
        <v>910</v>
      </c>
      <c r="B145">
        <v>6030</v>
      </c>
      <c r="C145">
        <v>2885</v>
      </c>
      <c r="D145">
        <v>1297</v>
      </c>
      <c r="E145">
        <v>1296</v>
      </c>
      <c r="F145">
        <v>118</v>
      </c>
    </row>
    <row r="146" spans="1:6" ht="15" customHeight="1">
      <c r="A146" t="s">
        <v>936</v>
      </c>
      <c r="B146">
        <v>7714</v>
      </c>
      <c r="C146">
        <v>278</v>
      </c>
      <c r="D146">
        <v>57</v>
      </c>
      <c r="E146">
        <v>4323</v>
      </c>
      <c r="F146">
        <v>0</v>
      </c>
    </row>
    <row r="147" spans="1:6" ht="15" customHeight="1">
      <c r="A147" t="s">
        <v>937</v>
      </c>
      <c r="B147">
        <v>1148</v>
      </c>
      <c r="C147">
        <v>748</v>
      </c>
      <c r="D147">
        <v>126</v>
      </c>
      <c r="E147">
        <v>819</v>
      </c>
      <c r="F147">
        <v>0</v>
      </c>
    </row>
    <row r="148" spans="1:6" ht="15" customHeight="1">
      <c r="A148" t="s">
        <v>916</v>
      </c>
      <c r="B148">
        <v>54283</v>
      </c>
      <c r="C148">
        <v>4255</v>
      </c>
      <c r="D148">
        <v>16476</v>
      </c>
      <c r="E148">
        <v>18852</v>
      </c>
      <c r="F148">
        <v>0</v>
      </c>
    </row>
    <row r="149" spans="1:6" ht="15" customHeight="1">
      <c r="A149" t="s">
        <v>917</v>
      </c>
      <c r="B149">
        <v>111</v>
      </c>
      <c r="C149">
        <v>0</v>
      </c>
      <c r="D149">
        <v>0</v>
      </c>
      <c r="E149">
        <v>0</v>
      </c>
      <c r="F149">
        <v>0</v>
      </c>
    </row>
    <row r="150" spans="1:6" ht="15" customHeight="1">
      <c r="A150" t="s">
        <v>918</v>
      </c>
      <c r="B150">
        <v>69960</v>
      </c>
      <c r="C150">
        <v>17631</v>
      </c>
      <c r="D150">
        <v>17158</v>
      </c>
      <c r="E150">
        <v>5082</v>
      </c>
      <c r="F150">
        <v>4182</v>
      </c>
    </row>
    <row r="151" spans="1:6" ht="15" customHeight="1">
      <c r="A151" t="s">
        <v>919</v>
      </c>
      <c r="B151">
        <v>10777</v>
      </c>
      <c r="C151">
        <v>4884</v>
      </c>
      <c r="D151">
        <v>2682</v>
      </c>
      <c r="E151">
        <v>1411</v>
      </c>
      <c r="F151">
        <v>361</v>
      </c>
    </row>
    <row r="152" spans="1:6" ht="15" customHeight="1">
      <c r="A152" t="s">
        <v>920</v>
      </c>
      <c r="B152">
        <v>59243</v>
      </c>
      <c r="C152">
        <v>11927</v>
      </c>
      <c r="D152">
        <v>15736</v>
      </c>
      <c r="E152">
        <v>4702</v>
      </c>
      <c r="F152">
        <v>0</v>
      </c>
    </row>
    <row r="153" spans="1:6" ht="15" customHeight="1">
      <c r="A153" t="s">
        <v>922</v>
      </c>
      <c r="B153">
        <v>62527</v>
      </c>
      <c r="C153">
        <v>27341</v>
      </c>
      <c r="D153">
        <v>1933</v>
      </c>
      <c r="E153">
        <v>486</v>
      </c>
      <c r="F153">
        <v>1047</v>
      </c>
    </row>
    <row r="154" spans="1:6" ht="15" customHeight="1">
      <c r="A154" t="s">
        <v>923</v>
      </c>
      <c r="B154">
        <v>18776</v>
      </c>
      <c r="C154">
        <v>5878</v>
      </c>
      <c r="D154">
        <v>187</v>
      </c>
      <c r="E154">
        <v>0</v>
      </c>
      <c r="F154">
        <v>0</v>
      </c>
    </row>
    <row r="155" spans="1:6" ht="15" customHeight="1">
      <c r="A155" t="s">
        <v>924</v>
      </c>
      <c r="B155">
        <v>171473</v>
      </c>
      <c r="C155">
        <v>16109</v>
      </c>
      <c r="D155">
        <v>10873</v>
      </c>
      <c r="E155">
        <v>2630</v>
      </c>
      <c r="F155">
        <v>522</v>
      </c>
    </row>
    <row r="156" spans="1:6" ht="15" customHeight="1">
      <c r="A156" t="s">
        <v>925</v>
      </c>
      <c r="B156">
        <v>27252</v>
      </c>
      <c r="C156">
        <v>3169</v>
      </c>
      <c r="D156">
        <v>1918</v>
      </c>
      <c r="E156">
        <v>0</v>
      </c>
      <c r="F156">
        <v>0</v>
      </c>
    </row>
    <row r="157" spans="1:6" ht="15" customHeight="1">
      <c r="A157" t="s">
        <v>944</v>
      </c>
      <c r="B157">
        <v>60864</v>
      </c>
      <c r="C157">
        <v>11114</v>
      </c>
      <c r="D157">
        <v>11647</v>
      </c>
      <c r="E157">
        <v>4186</v>
      </c>
      <c r="F157">
        <v>1617</v>
      </c>
    </row>
    <row r="158" spans="1:6" ht="15" customHeight="1">
      <c r="A158" t="s">
        <v>945</v>
      </c>
      <c r="B158">
        <v>7026</v>
      </c>
      <c r="C158">
        <v>526</v>
      </c>
      <c r="D158">
        <v>619</v>
      </c>
      <c r="E158">
        <v>0</v>
      </c>
      <c r="F158">
        <v>0</v>
      </c>
    </row>
    <row r="159" spans="1:6" ht="15" customHeight="1">
      <c r="A159" t="s">
        <v>948</v>
      </c>
      <c r="B159">
        <v>50150</v>
      </c>
      <c r="C159">
        <v>917</v>
      </c>
      <c r="D159">
        <v>579</v>
      </c>
      <c r="E159">
        <v>195</v>
      </c>
      <c r="F159">
        <v>0</v>
      </c>
    </row>
    <row r="160" spans="1:6" ht="15" customHeight="1">
      <c r="A160" t="s">
        <v>949</v>
      </c>
      <c r="B160">
        <v>27231</v>
      </c>
      <c r="C160">
        <v>95</v>
      </c>
      <c r="D160">
        <v>2214</v>
      </c>
      <c r="E160">
        <v>882</v>
      </c>
      <c r="F160">
        <v>0</v>
      </c>
    </row>
    <row r="161" spans="1:6" ht="15" customHeight="1">
      <c r="A161" t="s">
        <v>952</v>
      </c>
      <c r="B161">
        <v>21050</v>
      </c>
      <c r="C161">
        <v>260</v>
      </c>
      <c r="D161">
        <v>0</v>
      </c>
      <c r="E161">
        <v>284</v>
      </c>
      <c r="F161">
        <v>193</v>
      </c>
    </row>
    <row r="162" spans="1:6" ht="15" customHeight="1">
      <c r="A162" t="s">
        <v>953</v>
      </c>
      <c r="B162">
        <v>3532</v>
      </c>
      <c r="C162">
        <v>0</v>
      </c>
      <c r="D162">
        <v>0</v>
      </c>
      <c r="E162">
        <v>0</v>
      </c>
      <c r="F162">
        <v>0</v>
      </c>
    </row>
    <row r="163" spans="1:6" ht="15" customHeight="1">
      <c r="A163" t="s">
        <v>956</v>
      </c>
      <c r="B163">
        <v>110134</v>
      </c>
      <c r="C163">
        <v>662</v>
      </c>
      <c r="D163">
        <v>870</v>
      </c>
      <c r="E163">
        <v>52</v>
      </c>
      <c r="F163">
        <v>0</v>
      </c>
    </row>
    <row r="164" spans="1:6" ht="15" customHeight="1">
      <c r="A164" t="s">
        <v>957</v>
      </c>
      <c r="B164">
        <v>1988</v>
      </c>
      <c r="C164">
        <v>168</v>
      </c>
      <c r="D164">
        <v>84</v>
      </c>
      <c r="E164">
        <v>163</v>
      </c>
      <c r="F164">
        <v>0</v>
      </c>
    </row>
    <row r="165" spans="1:6" ht="15" customHeight="1">
      <c r="A165" t="s">
        <v>960</v>
      </c>
      <c r="B165">
        <v>54304</v>
      </c>
      <c r="C165">
        <v>134</v>
      </c>
      <c r="D165">
        <v>1667</v>
      </c>
      <c r="E165">
        <v>3263</v>
      </c>
      <c r="F165">
        <v>610</v>
      </c>
    </row>
    <row r="166" spans="1:6" ht="15" customHeight="1">
      <c r="A166" t="s">
        <v>961</v>
      </c>
      <c r="B166">
        <v>4930</v>
      </c>
      <c r="C166">
        <v>0</v>
      </c>
      <c r="D166">
        <v>0</v>
      </c>
      <c r="E166">
        <v>1038</v>
      </c>
      <c r="F166">
        <v>417</v>
      </c>
    </row>
    <row r="167" spans="1:6" ht="15" customHeight="1">
      <c r="A167" t="s">
        <v>964</v>
      </c>
      <c r="B167">
        <v>270625</v>
      </c>
      <c r="C167">
        <v>68276</v>
      </c>
      <c r="D167">
        <v>45610</v>
      </c>
      <c r="E167">
        <v>79210</v>
      </c>
      <c r="F167">
        <v>7358</v>
      </c>
    </row>
    <row r="168" spans="1:6" ht="15" customHeight="1">
      <c r="A168" t="s">
        <v>965</v>
      </c>
      <c r="B168">
        <v>56335</v>
      </c>
      <c r="C168">
        <v>7471</v>
      </c>
      <c r="D168">
        <v>2521</v>
      </c>
      <c r="E168">
        <v>4391</v>
      </c>
      <c r="F168">
        <v>2935</v>
      </c>
    </row>
    <row r="169" spans="1:6" ht="15" customHeight="1">
      <c r="A169" t="s">
        <v>968</v>
      </c>
      <c r="B169">
        <v>2855</v>
      </c>
      <c r="C169">
        <v>10694</v>
      </c>
      <c r="D169">
        <v>3404</v>
      </c>
      <c r="E169">
        <v>0</v>
      </c>
      <c r="F169">
        <v>0</v>
      </c>
    </row>
    <row r="170" spans="1:6" ht="15" customHeight="1">
      <c r="A170" t="s">
        <v>969</v>
      </c>
      <c r="B170">
        <v>27659</v>
      </c>
      <c r="C170">
        <v>9273</v>
      </c>
      <c r="D170">
        <v>3928</v>
      </c>
      <c r="E170">
        <v>1361</v>
      </c>
      <c r="F170">
        <v>1476</v>
      </c>
    </row>
    <row r="171" spans="1:6" ht="15" customHeight="1">
      <c r="A171" t="s">
        <v>970</v>
      </c>
      <c r="B171">
        <v>25162</v>
      </c>
      <c r="C171">
        <v>9338</v>
      </c>
      <c r="D171">
        <v>5792</v>
      </c>
      <c r="E171">
        <v>7937</v>
      </c>
      <c r="F171">
        <v>1599</v>
      </c>
    </row>
    <row r="172" spans="1:6" ht="15" customHeight="1">
      <c r="A172" t="s">
        <v>971</v>
      </c>
      <c r="B172">
        <v>25702</v>
      </c>
      <c r="C172">
        <v>3626</v>
      </c>
      <c r="D172">
        <v>923</v>
      </c>
      <c r="E172">
        <v>1337</v>
      </c>
      <c r="F172">
        <v>2506</v>
      </c>
    </row>
    <row r="173" spans="1:6" ht="15" customHeight="1">
      <c r="A173" t="s">
        <v>972</v>
      </c>
      <c r="B173">
        <v>11733</v>
      </c>
      <c r="C173">
        <v>6179</v>
      </c>
      <c r="D173">
        <v>2910</v>
      </c>
      <c r="E173">
        <v>2298</v>
      </c>
      <c r="F173">
        <v>2905</v>
      </c>
    </row>
    <row r="174" spans="1:6" ht="15" customHeight="1">
      <c r="A174" t="s">
        <v>973</v>
      </c>
      <c r="B174">
        <v>81738</v>
      </c>
      <c r="C174">
        <v>41106</v>
      </c>
      <c r="D174">
        <v>9291</v>
      </c>
      <c r="E174">
        <v>16708</v>
      </c>
      <c r="F174">
        <v>295</v>
      </c>
    </row>
    <row r="175" spans="1:6" ht="15" customHeight="1">
      <c r="A175" t="s">
        <v>974</v>
      </c>
      <c r="B175">
        <v>1048101</v>
      </c>
      <c r="C175">
        <v>330239</v>
      </c>
      <c r="D175">
        <v>240468</v>
      </c>
      <c r="E175">
        <v>226113</v>
      </c>
      <c r="F175">
        <v>119092</v>
      </c>
    </row>
    <row r="176" spans="1:6" ht="15" customHeight="1">
      <c r="A176" t="s">
        <v>975</v>
      </c>
      <c r="B176">
        <v>31641</v>
      </c>
      <c r="C176">
        <v>5027</v>
      </c>
      <c r="D176">
        <v>6735</v>
      </c>
      <c r="E176">
        <v>4091</v>
      </c>
      <c r="F176">
        <v>2043</v>
      </c>
    </row>
    <row r="177" spans="1:6" ht="15" customHeight="1">
      <c r="A177" t="s">
        <v>976</v>
      </c>
      <c r="B177">
        <v>44701</v>
      </c>
      <c r="C177">
        <v>2392</v>
      </c>
      <c r="D177">
        <v>9583</v>
      </c>
      <c r="E177">
        <v>3773</v>
      </c>
      <c r="F177">
        <v>5200</v>
      </c>
    </row>
    <row r="178" spans="1:6" ht="15" customHeight="1">
      <c r="A178" t="s">
        <v>977</v>
      </c>
      <c r="B178">
        <v>5558</v>
      </c>
      <c r="C178">
        <v>0</v>
      </c>
      <c r="D178">
        <v>207</v>
      </c>
      <c r="E178">
        <v>352</v>
      </c>
      <c r="F178">
        <v>10415</v>
      </c>
    </row>
    <row r="179" spans="1:6" ht="15" customHeight="1">
      <c r="A179" t="s">
        <v>978</v>
      </c>
      <c r="B179">
        <v>45829</v>
      </c>
      <c r="C179">
        <v>21339</v>
      </c>
      <c r="D179">
        <v>17501</v>
      </c>
      <c r="E179">
        <v>173</v>
      </c>
      <c r="F179">
        <v>33470</v>
      </c>
    </row>
    <row r="180" spans="1:6" ht="15" customHeight="1">
      <c r="A180" t="s">
        <v>979</v>
      </c>
      <c r="B180">
        <v>27878</v>
      </c>
      <c r="C180">
        <v>4452</v>
      </c>
      <c r="D180">
        <v>2985</v>
      </c>
      <c r="E180">
        <v>6620</v>
      </c>
      <c r="F180">
        <v>19056</v>
      </c>
    </row>
    <row r="181" spans="1:6" ht="15" customHeight="1">
      <c r="A181" t="s">
        <v>980</v>
      </c>
      <c r="B181">
        <v>28171</v>
      </c>
      <c r="C181">
        <v>12945</v>
      </c>
      <c r="D181">
        <v>3875</v>
      </c>
      <c r="E181">
        <v>2106</v>
      </c>
      <c r="F181">
        <v>71</v>
      </c>
    </row>
    <row r="182" spans="1:6" ht="15" customHeight="1">
      <c r="A182" t="s">
        <v>981</v>
      </c>
      <c r="B182">
        <v>77480</v>
      </c>
      <c r="C182">
        <v>1742</v>
      </c>
      <c r="D182">
        <v>5828</v>
      </c>
      <c r="E182">
        <v>3678</v>
      </c>
      <c r="F182">
        <v>506</v>
      </c>
    </row>
    <row r="183" spans="1:6" ht="15" customHeight="1">
      <c r="A183" t="s">
        <v>982</v>
      </c>
      <c r="B183">
        <v>6964</v>
      </c>
      <c r="C183">
        <v>7255</v>
      </c>
      <c r="D183">
        <v>17780</v>
      </c>
      <c r="E183">
        <v>0</v>
      </c>
      <c r="F183">
        <v>1314</v>
      </c>
    </row>
    <row r="184" spans="1:6" ht="15" customHeight="1">
      <c r="A184" t="s">
        <v>983</v>
      </c>
      <c r="B184">
        <v>53737</v>
      </c>
      <c r="C184">
        <v>13401</v>
      </c>
      <c r="D184">
        <v>2150</v>
      </c>
      <c r="E184">
        <v>7470</v>
      </c>
      <c r="F184">
        <v>231</v>
      </c>
    </row>
    <row r="185" spans="1:6" ht="15" customHeight="1">
      <c r="A185" t="s">
        <v>984</v>
      </c>
      <c r="B185">
        <v>9858</v>
      </c>
      <c r="C185">
        <v>11278</v>
      </c>
      <c r="D185">
        <v>1723</v>
      </c>
      <c r="E185">
        <v>981</v>
      </c>
      <c r="F185">
        <v>4967</v>
      </c>
    </row>
    <row r="186" spans="1:6" ht="15" customHeight="1">
      <c r="A186" t="s">
        <v>985</v>
      </c>
      <c r="B186">
        <v>10044</v>
      </c>
      <c r="C186">
        <v>1385</v>
      </c>
      <c r="D186">
        <v>730</v>
      </c>
      <c r="E186">
        <v>2997</v>
      </c>
      <c r="F186">
        <v>2378</v>
      </c>
    </row>
    <row r="187" spans="1:6" ht="15" customHeight="1">
      <c r="A187" t="s">
        <v>986</v>
      </c>
      <c r="B187">
        <v>95643</v>
      </c>
      <c r="C187">
        <v>23144</v>
      </c>
      <c r="D187">
        <v>23624</v>
      </c>
      <c r="E187">
        <v>5228</v>
      </c>
      <c r="F187">
        <v>2892</v>
      </c>
    </row>
    <row r="188" spans="1:6" ht="15" customHeight="1">
      <c r="A188" t="s">
        <v>988</v>
      </c>
      <c r="B188">
        <v>35108</v>
      </c>
      <c r="C188">
        <v>4692</v>
      </c>
      <c r="D188">
        <v>10885</v>
      </c>
      <c r="E188">
        <v>3494</v>
      </c>
      <c r="F188">
        <v>0</v>
      </c>
    </row>
    <row r="189" spans="1:6" ht="15" customHeight="1">
      <c r="A189" t="s">
        <v>989</v>
      </c>
      <c r="B189">
        <v>355311</v>
      </c>
      <c r="C189">
        <v>101726</v>
      </c>
      <c r="D189">
        <v>43888</v>
      </c>
      <c r="E189">
        <v>41249</v>
      </c>
      <c r="F189">
        <v>15357</v>
      </c>
    </row>
    <row r="190" spans="1:6" ht="15" customHeight="1">
      <c r="A190" t="s">
        <v>990</v>
      </c>
      <c r="B190">
        <v>112900</v>
      </c>
      <c r="C190">
        <v>32109</v>
      </c>
      <c r="D190">
        <v>18158</v>
      </c>
      <c r="E190">
        <v>14420</v>
      </c>
      <c r="F190">
        <v>4739</v>
      </c>
    </row>
    <row r="191" spans="1:6" ht="15" customHeight="1">
      <c r="A191" t="s">
        <v>991</v>
      </c>
      <c r="B191">
        <v>245766</v>
      </c>
      <c r="C191">
        <v>72369</v>
      </c>
      <c r="D191">
        <v>50886</v>
      </c>
      <c r="E191">
        <v>10737</v>
      </c>
      <c r="F191">
        <v>5927</v>
      </c>
    </row>
    <row r="192" spans="1:6" ht="15" customHeight="1">
      <c r="A192" t="s">
        <v>992</v>
      </c>
      <c r="B192">
        <v>490623</v>
      </c>
      <c r="C192">
        <v>90927</v>
      </c>
      <c r="D192">
        <v>89412</v>
      </c>
      <c r="E192">
        <v>32872</v>
      </c>
      <c r="F192">
        <v>22720</v>
      </c>
    </row>
    <row r="193" spans="1:6" ht="15" customHeight="1">
      <c r="A193" t="s">
        <v>993</v>
      </c>
      <c r="B193">
        <v>678820</v>
      </c>
      <c r="C193">
        <v>119918</v>
      </c>
      <c r="D193">
        <v>116759</v>
      </c>
      <c r="E193">
        <v>60184</v>
      </c>
      <c r="F193">
        <v>49234</v>
      </c>
    </row>
    <row r="194" spans="1:6" ht="15" customHeight="1">
      <c r="A194" t="s">
        <v>994</v>
      </c>
      <c r="B194">
        <v>28988</v>
      </c>
      <c r="C194">
        <v>7002</v>
      </c>
      <c r="D194">
        <v>5070</v>
      </c>
      <c r="E194">
        <v>6701</v>
      </c>
      <c r="F194">
        <v>2817</v>
      </c>
    </row>
    <row r="195" spans="1:6" ht="15" customHeight="1">
      <c r="A195" t="s">
        <v>995</v>
      </c>
      <c r="B195">
        <v>23462</v>
      </c>
      <c r="C195">
        <v>4617</v>
      </c>
      <c r="D195">
        <v>4641</v>
      </c>
      <c r="E195">
        <v>7519</v>
      </c>
      <c r="F195">
        <v>2845</v>
      </c>
    </row>
    <row r="196" spans="1:6" ht="15" customHeight="1">
      <c r="A196" t="s">
        <v>996</v>
      </c>
      <c r="B196">
        <v>19798</v>
      </c>
      <c r="C196">
        <v>9467</v>
      </c>
      <c r="D196">
        <v>6217</v>
      </c>
      <c r="E196">
        <v>3928</v>
      </c>
      <c r="F196">
        <v>4971</v>
      </c>
    </row>
    <row r="197" spans="1:6" ht="15" customHeight="1">
      <c r="A197" t="s">
        <v>997</v>
      </c>
      <c r="B197">
        <v>291412</v>
      </c>
      <c r="C197">
        <v>70765</v>
      </c>
      <c r="D197">
        <v>63510</v>
      </c>
      <c r="E197">
        <v>49727</v>
      </c>
      <c r="F197">
        <v>28894</v>
      </c>
    </row>
    <row r="198" spans="1:6" ht="15" customHeight="1">
      <c r="A198" t="s">
        <v>999</v>
      </c>
      <c r="B198">
        <v>232750</v>
      </c>
      <c r="C198">
        <v>50389</v>
      </c>
      <c r="D198">
        <v>51928</v>
      </c>
      <c r="E198">
        <v>27015</v>
      </c>
      <c r="F198">
        <v>5093</v>
      </c>
    </row>
    <row r="199" spans="1:6" ht="15" customHeight="1">
      <c r="A199" t="s">
        <v>1001</v>
      </c>
      <c r="B199">
        <v>25332</v>
      </c>
      <c r="C199">
        <v>4850</v>
      </c>
      <c r="D199">
        <v>5987</v>
      </c>
      <c r="E199">
        <v>2307</v>
      </c>
      <c r="F199">
        <v>269</v>
      </c>
    </row>
    <row r="200" spans="1:6" ht="15" customHeight="1">
      <c r="A200" t="s">
        <v>1002</v>
      </c>
      <c r="B200">
        <v>25503</v>
      </c>
      <c r="C200">
        <v>1276</v>
      </c>
      <c r="D200">
        <v>1063</v>
      </c>
      <c r="E200">
        <v>2705</v>
      </c>
      <c r="F200">
        <v>146</v>
      </c>
    </row>
    <row r="201" spans="1:6" ht="15" customHeight="1">
      <c r="A201" t="s">
        <v>1004</v>
      </c>
      <c r="B201">
        <v>163204</v>
      </c>
      <c r="C201">
        <v>16740</v>
      </c>
      <c r="D201">
        <v>49732</v>
      </c>
      <c r="E201">
        <v>9901</v>
      </c>
      <c r="F201">
        <v>0</v>
      </c>
    </row>
    <row r="202" spans="1:6" ht="15" customHeight="1">
      <c r="A202" t="s">
        <v>1006</v>
      </c>
      <c r="B202">
        <v>156191</v>
      </c>
      <c r="C202">
        <v>1298</v>
      </c>
      <c r="D202">
        <v>11179</v>
      </c>
      <c r="E202">
        <v>1238</v>
      </c>
      <c r="F202">
        <v>366</v>
      </c>
    </row>
    <row r="203" spans="1:6" ht="15" customHeight="1">
      <c r="A203" t="s">
        <v>1008</v>
      </c>
      <c r="B203">
        <v>22068</v>
      </c>
      <c r="C203">
        <v>1163</v>
      </c>
      <c r="D203">
        <v>6683</v>
      </c>
      <c r="E203">
        <v>3532</v>
      </c>
      <c r="F203">
        <v>0</v>
      </c>
    </row>
    <row r="204" spans="1:6" ht="15" customHeight="1">
      <c r="A204" t="s">
        <v>1009</v>
      </c>
      <c r="B204">
        <v>47520</v>
      </c>
      <c r="C204">
        <v>5234</v>
      </c>
      <c r="D204">
        <v>871</v>
      </c>
      <c r="E204">
        <v>32</v>
      </c>
      <c r="F204">
        <v>263</v>
      </c>
    </row>
    <row r="205" spans="1:6" ht="15" customHeight="1">
      <c r="A205" t="s">
        <v>1010</v>
      </c>
      <c r="B205">
        <v>25087</v>
      </c>
      <c r="C205">
        <v>2524</v>
      </c>
      <c r="D205">
        <v>3516</v>
      </c>
      <c r="E205">
        <v>1222</v>
      </c>
      <c r="F205">
        <v>3102</v>
      </c>
    </row>
    <row r="206" spans="1:6" ht="15" customHeight="1">
      <c r="A206" t="s">
        <v>1011</v>
      </c>
      <c r="B206">
        <v>46871</v>
      </c>
      <c r="C206">
        <v>3800</v>
      </c>
      <c r="D206">
        <v>4898</v>
      </c>
      <c r="E206">
        <v>4940</v>
      </c>
      <c r="F206">
        <v>4202</v>
      </c>
    </row>
    <row r="207" spans="1:6" ht="15" customHeight="1">
      <c r="A207" t="s">
        <v>1012</v>
      </c>
      <c r="B207">
        <v>41806</v>
      </c>
      <c r="C207">
        <v>5153</v>
      </c>
      <c r="D207">
        <v>3326</v>
      </c>
      <c r="E207">
        <v>1565</v>
      </c>
      <c r="F207">
        <v>0</v>
      </c>
    </row>
    <row r="208" spans="1:6" ht="15" customHeight="1">
      <c r="A208" t="s">
        <v>1013</v>
      </c>
      <c r="B208">
        <v>50221</v>
      </c>
      <c r="C208">
        <v>10363</v>
      </c>
      <c r="D208">
        <v>4381</v>
      </c>
      <c r="E208">
        <v>10143</v>
      </c>
      <c r="F208">
        <v>0</v>
      </c>
    </row>
    <row r="209" spans="1:6" ht="15" customHeight="1">
      <c r="A209" t="s">
        <v>1014</v>
      </c>
      <c r="B209">
        <v>83916</v>
      </c>
      <c r="C209">
        <v>6919</v>
      </c>
      <c r="D209">
        <v>20879</v>
      </c>
      <c r="E209">
        <v>3826</v>
      </c>
      <c r="F209">
        <v>3057</v>
      </c>
    </row>
    <row r="210" spans="1:6" ht="15" customHeight="1">
      <c r="A210" t="s">
        <v>1015</v>
      </c>
      <c r="B210">
        <v>24691</v>
      </c>
      <c r="C210">
        <v>36</v>
      </c>
      <c r="D210">
        <v>0</v>
      </c>
      <c r="E210">
        <v>0</v>
      </c>
      <c r="F210">
        <v>0</v>
      </c>
    </row>
    <row r="211" spans="1:6" ht="15" customHeight="1">
      <c r="A211" t="s">
        <v>1017</v>
      </c>
      <c r="B211">
        <v>41938</v>
      </c>
      <c r="C211">
        <v>522</v>
      </c>
      <c r="D211">
        <v>15943</v>
      </c>
      <c r="E211">
        <v>1763</v>
      </c>
      <c r="F211">
        <v>4757</v>
      </c>
    </row>
    <row r="212" spans="1:6" ht="15" customHeight="1">
      <c r="A212" t="s">
        <v>1185</v>
      </c>
      <c r="B212">
        <v>15306</v>
      </c>
      <c r="C212">
        <v>5733</v>
      </c>
      <c r="D212">
        <v>1644</v>
      </c>
      <c r="E212">
        <v>2355</v>
      </c>
      <c r="F212">
        <v>187</v>
      </c>
    </row>
    <row r="213" spans="1:6" ht="15" customHeight="1">
      <c r="A213" t="s">
        <v>1119</v>
      </c>
      <c r="B213">
        <v>21667</v>
      </c>
      <c r="C213">
        <v>31736</v>
      </c>
      <c r="D213">
        <v>6797</v>
      </c>
      <c r="E213">
        <v>4273</v>
      </c>
      <c r="F213">
        <v>116</v>
      </c>
    </row>
    <row r="214" spans="1:6" ht="15" customHeight="1">
      <c r="A214" t="s">
        <v>1120</v>
      </c>
      <c r="B214">
        <v>6046</v>
      </c>
      <c r="C214">
        <v>2999</v>
      </c>
      <c r="D214">
        <v>1776</v>
      </c>
      <c r="E214">
        <v>3393</v>
      </c>
      <c r="F214">
        <v>66</v>
      </c>
    </row>
    <row r="215" spans="1:6" ht="15" customHeight="1">
      <c r="A215" t="s">
        <v>1121</v>
      </c>
      <c r="B215">
        <v>101578</v>
      </c>
      <c r="C215">
        <v>111604</v>
      </c>
      <c r="D215">
        <v>22773</v>
      </c>
      <c r="E215">
        <v>19353</v>
      </c>
      <c r="F215">
        <v>0</v>
      </c>
    </row>
    <row r="216" spans="1:6" ht="15" customHeight="1">
      <c r="A216" t="s">
        <v>1186</v>
      </c>
      <c r="B216">
        <v>29124</v>
      </c>
      <c r="C216">
        <v>18299</v>
      </c>
      <c r="D216">
        <v>57386</v>
      </c>
      <c r="E216">
        <v>53148</v>
      </c>
      <c r="F216">
        <v>363</v>
      </c>
    </row>
    <row r="217" spans="1:6" ht="15" customHeight="1">
      <c r="A217" t="s">
        <v>1122</v>
      </c>
      <c r="B217">
        <v>9818</v>
      </c>
      <c r="C217">
        <v>2188</v>
      </c>
      <c r="D217">
        <v>1500</v>
      </c>
      <c r="E217">
        <v>4322</v>
      </c>
      <c r="F217">
        <v>0</v>
      </c>
    </row>
    <row r="218" spans="1:6" ht="15" customHeight="1">
      <c r="A218" t="s">
        <v>1187</v>
      </c>
      <c r="B218">
        <v>476524</v>
      </c>
      <c r="C218">
        <v>42630</v>
      </c>
      <c r="D218">
        <v>3201</v>
      </c>
      <c r="E218">
        <v>22317</v>
      </c>
      <c r="F218">
        <v>0</v>
      </c>
    </row>
    <row r="219" spans="1:6" ht="15" customHeight="1">
      <c r="A219" t="s">
        <v>1123</v>
      </c>
      <c r="B219">
        <v>8621</v>
      </c>
      <c r="C219">
        <v>8354</v>
      </c>
      <c r="D219">
        <v>1202</v>
      </c>
      <c r="E219">
        <v>3112</v>
      </c>
      <c r="F219">
        <v>0</v>
      </c>
    </row>
    <row r="220" spans="1:6" ht="15" customHeight="1">
      <c r="A220" t="s">
        <v>1188</v>
      </c>
      <c r="B220">
        <v>8051</v>
      </c>
      <c r="C220">
        <v>1631</v>
      </c>
      <c r="D220">
        <v>5215</v>
      </c>
      <c r="E220">
        <v>11952</v>
      </c>
      <c r="F220">
        <v>0</v>
      </c>
    </row>
    <row r="221" spans="1:6" ht="15" customHeight="1">
      <c r="A221" t="s">
        <v>1124</v>
      </c>
      <c r="B221">
        <v>43722</v>
      </c>
      <c r="C221">
        <v>27401</v>
      </c>
      <c r="D221">
        <v>10085</v>
      </c>
      <c r="E221">
        <v>31498</v>
      </c>
      <c r="F221">
        <v>0</v>
      </c>
    </row>
    <row r="222" spans="1:6" ht="15" customHeight="1">
      <c r="A222" t="s">
        <v>1189</v>
      </c>
      <c r="B222">
        <v>11659</v>
      </c>
      <c r="C222">
        <v>26938</v>
      </c>
      <c r="D222">
        <v>0</v>
      </c>
      <c r="E222">
        <v>330</v>
      </c>
      <c r="F222">
        <v>76</v>
      </c>
    </row>
    <row r="223" spans="1:6" ht="15" customHeight="1">
      <c r="A223" t="s">
        <v>1125</v>
      </c>
      <c r="B223">
        <v>11813</v>
      </c>
      <c r="C223">
        <v>5466</v>
      </c>
      <c r="D223">
        <v>6580</v>
      </c>
      <c r="E223">
        <v>6836</v>
      </c>
      <c r="F223">
        <v>931</v>
      </c>
    </row>
    <row r="224" spans="1:6" ht="15" customHeight="1">
      <c r="A224" t="s">
        <v>1126</v>
      </c>
      <c r="B224">
        <v>59624</v>
      </c>
      <c r="C224">
        <v>10690</v>
      </c>
      <c r="D224">
        <v>6932</v>
      </c>
      <c r="E224">
        <v>12050</v>
      </c>
      <c r="F224">
        <v>2214</v>
      </c>
    </row>
    <row r="225" spans="1:6" ht="15" customHeight="1">
      <c r="A225" t="s">
        <v>1127</v>
      </c>
      <c r="B225">
        <v>3108</v>
      </c>
      <c r="C225">
        <v>739</v>
      </c>
      <c r="D225">
        <v>0</v>
      </c>
      <c r="E225">
        <v>166</v>
      </c>
      <c r="F225">
        <v>1662</v>
      </c>
    </row>
    <row r="226" spans="1:6" ht="15" customHeight="1">
      <c r="A226" t="s">
        <v>1128</v>
      </c>
      <c r="B226">
        <v>1226</v>
      </c>
      <c r="C226">
        <v>8591</v>
      </c>
      <c r="D226">
        <v>14469</v>
      </c>
      <c r="E226">
        <v>1407</v>
      </c>
      <c r="F226">
        <v>3665</v>
      </c>
    </row>
    <row r="227" spans="1:6" ht="15" customHeight="1">
      <c r="A227" t="s">
        <v>1190</v>
      </c>
      <c r="B227">
        <v>48079</v>
      </c>
      <c r="C227">
        <v>0</v>
      </c>
      <c r="D227">
        <v>0</v>
      </c>
      <c r="E227">
        <v>0</v>
      </c>
      <c r="F227">
        <v>0</v>
      </c>
    </row>
    <row r="228" spans="1:6" ht="15" customHeight="1">
      <c r="A228" t="s">
        <v>1129</v>
      </c>
      <c r="B228">
        <v>13801</v>
      </c>
      <c r="C228">
        <v>3072</v>
      </c>
      <c r="D228">
        <v>12387</v>
      </c>
      <c r="E228">
        <v>8105</v>
      </c>
      <c r="F228">
        <v>2720</v>
      </c>
    </row>
    <row r="229" spans="1:6" ht="15" customHeight="1">
      <c r="A229" t="s">
        <v>1130</v>
      </c>
      <c r="B229">
        <v>28229</v>
      </c>
      <c r="C229">
        <v>14842</v>
      </c>
      <c r="D229">
        <v>5040</v>
      </c>
      <c r="E229">
        <v>8291</v>
      </c>
      <c r="F229">
        <v>1482</v>
      </c>
    </row>
    <row r="230" spans="1:6" ht="15" customHeight="1">
      <c r="A230" t="s">
        <v>1131</v>
      </c>
      <c r="B230">
        <v>19925</v>
      </c>
      <c r="C230">
        <v>8140</v>
      </c>
      <c r="D230">
        <v>5162</v>
      </c>
      <c r="E230">
        <v>10879</v>
      </c>
      <c r="F230">
        <v>0</v>
      </c>
    </row>
    <row r="231" spans="1:6" ht="15" customHeight="1">
      <c r="A231" t="s">
        <v>1132</v>
      </c>
      <c r="B231">
        <v>44671</v>
      </c>
      <c r="C231">
        <v>10978</v>
      </c>
      <c r="D231">
        <v>4137</v>
      </c>
      <c r="E231">
        <v>5782</v>
      </c>
      <c r="F231">
        <v>2206</v>
      </c>
    </row>
    <row r="232" spans="1:6" ht="15" customHeight="1">
      <c r="A232" t="s">
        <v>1133</v>
      </c>
      <c r="B232">
        <v>615574</v>
      </c>
      <c r="C232">
        <v>149910</v>
      </c>
      <c r="D232">
        <v>4540</v>
      </c>
      <c r="E232">
        <v>28838</v>
      </c>
      <c r="F232">
        <v>0</v>
      </c>
    </row>
    <row r="233" spans="1:6" ht="15" customHeight="1">
      <c r="A233" t="s">
        <v>1191</v>
      </c>
      <c r="B233">
        <v>18041</v>
      </c>
      <c r="C233">
        <v>2714</v>
      </c>
      <c r="D233">
        <v>2956</v>
      </c>
      <c r="E233">
        <v>2082</v>
      </c>
      <c r="F233">
        <v>791</v>
      </c>
    </row>
    <row r="234" spans="1:6" ht="15" customHeight="1">
      <c r="A234" t="s">
        <v>1134</v>
      </c>
      <c r="B234">
        <v>68597</v>
      </c>
      <c r="C234">
        <v>28987</v>
      </c>
      <c r="D234">
        <v>36425</v>
      </c>
      <c r="E234">
        <v>47143</v>
      </c>
      <c r="F234">
        <v>1717</v>
      </c>
    </row>
    <row r="235" spans="1:6" ht="15" customHeight="1">
      <c r="A235" t="s">
        <v>1135</v>
      </c>
      <c r="B235">
        <v>9129</v>
      </c>
      <c r="C235">
        <v>4937</v>
      </c>
      <c r="D235">
        <v>4760</v>
      </c>
      <c r="E235">
        <v>2951</v>
      </c>
      <c r="F235">
        <v>4656</v>
      </c>
    </row>
    <row r="236" spans="1:6" ht="15" customHeight="1">
      <c r="A236" t="s">
        <v>1136</v>
      </c>
      <c r="B236">
        <v>23700</v>
      </c>
      <c r="C236">
        <v>9531</v>
      </c>
      <c r="D236">
        <v>3313</v>
      </c>
      <c r="E236">
        <v>6609</v>
      </c>
      <c r="F236">
        <v>2334</v>
      </c>
    </row>
    <row r="237" spans="1:6" ht="15" customHeight="1">
      <c r="A237" t="s">
        <v>1137</v>
      </c>
      <c r="B237">
        <v>45303</v>
      </c>
      <c r="C237">
        <v>17836</v>
      </c>
      <c r="D237">
        <v>6622</v>
      </c>
      <c r="E237">
        <v>14399</v>
      </c>
      <c r="F237">
        <v>4576</v>
      </c>
    </row>
    <row r="238" spans="1:6" ht="15" customHeight="1">
      <c r="A238" t="s">
        <v>1192</v>
      </c>
      <c r="B238">
        <v>27774</v>
      </c>
      <c r="C238">
        <v>65980</v>
      </c>
      <c r="D238">
        <v>13812</v>
      </c>
      <c r="E238">
        <v>3147</v>
      </c>
      <c r="F238">
        <v>0</v>
      </c>
    </row>
    <row r="239" spans="1:6" ht="15" customHeight="1">
      <c r="A239" t="s">
        <v>1138</v>
      </c>
      <c r="B239">
        <v>83800</v>
      </c>
      <c r="C239">
        <v>44342</v>
      </c>
      <c r="D239">
        <v>82625</v>
      </c>
      <c r="E239">
        <v>82690</v>
      </c>
      <c r="F239">
        <v>4140</v>
      </c>
    </row>
    <row r="240" spans="1:6" ht="15" customHeight="1">
      <c r="A240" t="s">
        <v>1139</v>
      </c>
      <c r="B240">
        <v>10758</v>
      </c>
      <c r="C240">
        <v>3315</v>
      </c>
      <c r="D240">
        <v>1895</v>
      </c>
      <c r="E240">
        <v>665</v>
      </c>
      <c r="F240">
        <v>1233</v>
      </c>
    </row>
    <row r="241" spans="1:6" ht="15" customHeight="1">
      <c r="A241" t="s">
        <v>1140</v>
      </c>
      <c r="B241">
        <v>24737</v>
      </c>
      <c r="C241">
        <v>7825</v>
      </c>
      <c r="D241">
        <v>3675</v>
      </c>
      <c r="E241">
        <v>5968</v>
      </c>
      <c r="F241">
        <v>795</v>
      </c>
    </row>
    <row r="242" spans="1:6" ht="15" customHeight="1">
      <c r="A242" t="s">
        <v>1141</v>
      </c>
      <c r="B242">
        <v>19873</v>
      </c>
      <c r="C242">
        <v>7449</v>
      </c>
      <c r="D242">
        <v>6742</v>
      </c>
      <c r="E242">
        <v>7875</v>
      </c>
      <c r="F242">
        <v>585</v>
      </c>
    </row>
    <row r="243" spans="1:6" ht="15" customHeight="1">
      <c r="A243" t="s">
        <v>1142</v>
      </c>
      <c r="B243">
        <v>13796</v>
      </c>
      <c r="C243">
        <v>6395</v>
      </c>
      <c r="D243">
        <v>921</v>
      </c>
      <c r="E243">
        <v>2673</v>
      </c>
      <c r="F243">
        <v>0</v>
      </c>
    </row>
    <row r="244" spans="1:6" ht="15" customHeight="1">
      <c r="A244" t="s">
        <v>1193</v>
      </c>
      <c r="B244">
        <v>28681</v>
      </c>
      <c r="C244">
        <v>26191</v>
      </c>
      <c r="D244">
        <v>7179</v>
      </c>
      <c r="E244">
        <v>8565</v>
      </c>
      <c r="F244">
        <v>0</v>
      </c>
    </row>
    <row r="245" spans="1:6" ht="15" customHeight="1">
      <c r="A245" t="s">
        <v>1143</v>
      </c>
      <c r="B245">
        <v>4219</v>
      </c>
      <c r="C245">
        <v>3583</v>
      </c>
      <c r="D245">
        <v>5520</v>
      </c>
      <c r="E245">
        <v>3763</v>
      </c>
      <c r="F245">
        <v>273</v>
      </c>
    </row>
    <row r="246" spans="1:6" ht="15" customHeight="1">
      <c r="A246" t="s">
        <v>1144</v>
      </c>
      <c r="B246">
        <v>45945</v>
      </c>
      <c r="C246">
        <v>6915</v>
      </c>
      <c r="D246">
        <v>14791</v>
      </c>
      <c r="E246">
        <v>14226</v>
      </c>
      <c r="F246">
        <v>1911</v>
      </c>
    </row>
    <row r="247" spans="1:6" ht="15" customHeight="1">
      <c r="A247" t="s">
        <v>1145</v>
      </c>
      <c r="B247">
        <v>8642</v>
      </c>
      <c r="C247">
        <v>3104</v>
      </c>
      <c r="D247">
        <v>1555</v>
      </c>
      <c r="E247">
        <v>2753</v>
      </c>
      <c r="F247">
        <v>456</v>
      </c>
    </row>
    <row r="248" spans="1:6" ht="15" customHeight="1">
      <c r="A248" t="s">
        <v>1146</v>
      </c>
      <c r="B248">
        <v>24803</v>
      </c>
      <c r="C248">
        <v>11654</v>
      </c>
      <c r="D248">
        <v>3482</v>
      </c>
      <c r="E248">
        <v>6403</v>
      </c>
      <c r="F248">
        <v>2506</v>
      </c>
    </row>
    <row r="249" spans="1:6" ht="15" customHeight="1">
      <c r="A249" t="s">
        <v>1147</v>
      </c>
      <c r="B249">
        <v>113154</v>
      </c>
      <c r="C249">
        <v>50423</v>
      </c>
      <c r="D249">
        <v>54209</v>
      </c>
      <c r="E249">
        <v>66401</v>
      </c>
      <c r="F249">
        <v>3191</v>
      </c>
    </row>
    <row r="250" spans="1:6" ht="15" customHeight="1">
      <c r="A250" t="s">
        <v>1194</v>
      </c>
      <c r="B250">
        <v>648</v>
      </c>
      <c r="C250">
        <v>457</v>
      </c>
      <c r="D250">
        <v>108</v>
      </c>
      <c r="E250">
        <v>401</v>
      </c>
      <c r="F250">
        <v>0</v>
      </c>
    </row>
    <row r="251" spans="1:6" ht="15" customHeight="1">
      <c r="A251" t="s">
        <v>1148</v>
      </c>
      <c r="B251">
        <v>9196</v>
      </c>
      <c r="C251">
        <v>11510</v>
      </c>
      <c r="D251">
        <v>783</v>
      </c>
      <c r="E251">
        <v>6861</v>
      </c>
      <c r="F251">
        <v>375</v>
      </c>
    </row>
    <row r="252" spans="1:6" ht="15" customHeight="1">
      <c r="A252" t="s">
        <v>1149</v>
      </c>
      <c r="B252">
        <v>28270</v>
      </c>
      <c r="C252">
        <v>7514</v>
      </c>
      <c r="D252">
        <v>20254</v>
      </c>
      <c r="E252">
        <v>13953</v>
      </c>
      <c r="F252">
        <v>503</v>
      </c>
    </row>
    <row r="253" spans="1:6" ht="15" customHeight="1">
      <c r="A253" t="s">
        <v>1195</v>
      </c>
      <c r="B253">
        <v>228</v>
      </c>
      <c r="C253">
        <v>35</v>
      </c>
      <c r="D253">
        <v>142</v>
      </c>
      <c r="E253">
        <v>143</v>
      </c>
      <c r="F253">
        <v>0</v>
      </c>
    </row>
    <row r="254" spans="1:6" ht="15" customHeight="1">
      <c r="A254" t="s">
        <v>1150</v>
      </c>
      <c r="B254">
        <v>752</v>
      </c>
      <c r="C254">
        <v>917</v>
      </c>
      <c r="D254">
        <v>208</v>
      </c>
      <c r="E254">
        <v>681</v>
      </c>
      <c r="F254">
        <v>0</v>
      </c>
    </row>
    <row r="255" spans="1:6" ht="15" customHeight="1">
      <c r="A255" t="s">
        <v>1151</v>
      </c>
      <c r="B255">
        <v>69237</v>
      </c>
      <c r="C255">
        <v>10228</v>
      </c>
      <c r="D255">
        <v>5727</v>
      </c>
      <c r="E255">
        <v>8565</v>
      </c>
      <c r="F255">
        <v>948</v>
      </c>
    </row>
    <row r="256" spans="1:6" ht="15" customHeight="1">
      <c r="A256" t="s">
        <v>1196</v>
      </c>
      <c r="B256">
        <v>1880</v>
      </c>
      <c r="C256">
        <v>819</v>
      </c>
      <c r="D256">
        <v>123</v>
      </c>
      <c r="E256">
        <v>734</v>
      </c>
      <c r="F256">
        <v>333</v>
      </c>
    </row>
    <row r="257" spans="1:6" ht="15" customHeight="1">
      <c r="A257" t="s">
        <v>1152</v>
      </c>
      <c r="B257">
        <v>8178</v>
      </c>
      <c r="C257">
        <v>1521</v>
      </c>
      <c r="D257">
        <v>1502</v>
      </c>
      <c r="E257">
        <v>816</v>
      </c>
      <c r="F257">
        <v>672</v>
      </c>
    </row>
    <row r="258" spans="1:6" ht="15" customHeight="1">
      <c r="A258" t="s">
        <v>1153</v>
      </c>
      <c r="B258">
        <v>8958</v>
      </c>
      <c r="C258">
        <v>1873</v>
      </c>
      <c r="D258">
        <v>411</v>
      </c>
      <c r="E258">
        <v>6598</v>
      </c>
      <c r="F258">
        <v>141</v>
      </c>
    </row>
    <row r="259" spans="1:6" ht="15" customHeight="1">
      <c r="A259" t="s">
        <v>1154</v>
      </c>
      <c r="B259">
        <v>9480</v>
      </c>
      <c r="C259">
        <v>4734</v>
      </c>
      <c r="D259">
        <v>4854</v>
      </c>
      <c r="E259">
        <v>6261</v>
      </c>
      <c r="F259">
        <v>93</v>
      </c>
    </row>
    <row r="260" spans="1:6" ht="15" customHeight="1">
      <c r="A260" t="s">
        <v>1155</v>
      </c>
      <c r="B260">
        <v>3756</v>
      </c>
      <c r="C260">
        <v>3611</v>
      </c>
      <c r="D260">
        <v>3160</v>
      </c>
      <c r="E260">
        <v>5564</v>
      </c>
      <c r="F260">
        <v>0</v>
      </c>
    </row>
    <row r="261" spans="1:6" ht="15" customHeight="1">
      <c r="A261" t="s">
        <v>1156</v>
      </c>
      <c r="B261">
        <v>25480</v>
      </c>
      <c r="C261">
        <v>17166</v>
      </c>
      <c r="D261">
        <v>2023</v>
      </c>
      <c r="E261">
        <v>5545</v>
      </c>
      <c r="F261">
        <v>0</v>
      </c>
    </row>
    <row r="262" spans="1:6" ht="15" customHeight="1">
      <c r="A262" t="s">
        <v>1157</v>
      </c>
      <c r="B262">
        <v>19787</v>
      </c>
      <c r="C262">
        <v>6608</v>
      </c>
      <c r="D262">
        <v>2794</v>
      </c>
      <c r="E262">
        <v>3115</v>
      </c>
      <c r="F262">
        <v>456</v>
      </c>
    </row>
    <row r="263" spans="1:6" ht="15" customHeight="1">
      <c r="A263" t="s">
        <v>1197</v>
      </c>
      <c r="B263">
        <v>1410</v>
      </c>
      <c r="C263">
        <v>720</v>
      </c>
      <c r="D263">
        <v>120</v>
      </c>
      <c r="E263">
        <v>632</v>
      </c>
      <c r="F263">
        <v>0</v>
      </c>
    </row>
    <row r="264" spans="1:6" ht="15" customHeight="1">
      <c r="A264" t="s">
        <v>1158</v>
      </c>
      <c r="B264">
        <v>3452</v>
      </c>
      <c r="C264">
        <v>1148</v>
      </c>
      <c r="D264">
        <v>1285</v>
      </c>
      <c r="E264">
        <v>2956</v>
      </c>
      <c r="F264">
        <v>230</v>
      </c>
    </row>
    <row r="265" spans="1:6" ht="15" customHeight="1">
      <c r="A265" t="s">
        <v>1159</v>
      </c>
      <c r="B265">
        <v>4439</v>
      </c>
      <c r="C265">
        <v>1617</v>
      </c>
      <c r="D265">
        <v>855</v>
      </c>
      <c r="E265">
        <v>1296</v>
      </c>
      <c r="F265">
        <v>0</v>
      </c>
    </row>
    <row r="266" spans="1:6" ht="15" customHeight="1">
      <c r="A266" t="s">
        <v>1198</v>
      </c>
      <c r="B266">
        <v>351</v>
      </c>
      <c r="C266">
        <v>342</v>
      </c>
      <c r="D266">
        <v>328</v>
      </c>
      <c r="E266">
        <v>172</v>
      </c>
      <c r="F266">
        <v>0</v>
      </c>
    </row>
    <row r="267" spans="1:6" ht="15" customHeight="1">
      <c r="A267" t="s">
        <v>1160</v>
      </c>
      <c r="B267">
        <v>2592</v>
      </c>
      <c r="C267">
        <v>1204</v>
      </c>
      <c r="D267">
        <v>633</v>
      </c>
      <c r="E267">
        <v>5945</v>
      </c>
      <c r="F267">
        <v>0</v>
      </c>
    </row>
    <row r="268" spans="1:6" ht="15" customHeight="1">
      <c r="A268" t="s">
        <v>1074</v>
      </c>
      <c r="B268">
        <v>10126</v>
      </c>
      <c r="C268">
        <v>3786</v>
      </c>
      <c r="D268">
        <v>9576</v>
      </c>
      <c r="E268">
        <v>3419</v>
      </c>
      <c r="F268">
        <v>1409</v>
      </c>
    </row>
    <row r="269" spans="1:6" ht="15" customHeight="1">
      <c r="A269" t="s">
        <v>1076</v>
      </c>
      <c r="B269">
        <v>2072</v>
      </c>
      <c r="C269">
        <v>1151</v>
      </c>
      <c r="D269">
        <v>4139</v>
      </c>
      <c r="E269">
        <v>86</v>
      </c>
      <c r="F269">
        <v>388</v>
      </c>
    </row>
    <row r="270" spans="1:6" ht="15" customHeight="1">
      <c r="A270" t="s">
        <v>1161</v>
      </c>
      <c r="B270">
        <v>649</v>
      </c>
      <c r="C270">
        <v>414</v>
      </c>
      <c r="D270">
        <v>1943</v>
      </c>
      <c r="E270">
        <v>778</v>
      </c>
      <c r="F270">
        <v>0</v>
      </c>
    </row>
    <row r="271" spans="1:6" ht="15" customHeight="1">
      <c r="A271" t="s">
        <v>1162</v>
      </c>
      <c r="B271">
        <v>6951</v>
      </c>
      <c r="C271">
        <v>8245</v>
      </c>
      <c r="D271">
        <v>6130</v>
      </c>
      <c r="E271">
        <v>9387</v>
      </c>
      <c r="F271">
        <v>368</v>
      </c>
    </row>
    <row r="272" spans="1:6" ht="15" customHeight="1">
      <c r="A272" t="s">
        <v>1163</v>
      </c>
      <c r="B272">
        <v>8043</v>
      </c>
      <c r="C272">
        <v>13072</v>
      </c>
      <c r="D272">
        <v>4338</v>
      </c>
      <c r="E272">
        <v>2347</v>
      </c>
      <c r="F272">
        <v>281</v>
      </c>
    </row>
    <row r="273" spans="1:6" ht="15" customHeight="1">
      <c r="A273" t="s">
        <v>1080</v>
      </c>
      <c r="B273">
        <v>3132</v>
      </c>
      <c r="C273">
        <v>3602</v>
      </c>
      <c r="D273">
        <v>470</v>
      </c>
      <c r="E273">
        <v>1246</v>
      </c>
      <c r="F273">
        <v>169</v>
      </c>
    </row>
    <row r="274" spans="1:6" ht="15" customHeight="1">
      <c r="A274" t="s">
        <v>1081</v>
      </c>
      <c r="B274">
        <v>31827</v>
      </c>
      <c r="C274">
        <v>19256</v>
      </c>
      <c r="D274">
        <v>6068</v>
      </c>
      <c r="E274">
        <v>6340</v>
      </c>
      <c r="F274">
        <v>1163</v>
      </c>
    </row>
    <row r="275" spans="1:6" ht="15" customHeight="1">
      <c r="A275" t="s">
        <v>1164</v>
      </c>
      <c r="B275">
        <v>19336</v>
      </c>
      <c r="C275">
        <v>11014</v>
      </c>
      <c r="D275">
        <v>4655</v>
      </c>
      <c r="E275">
        <v>2860</v>
      </c>
      <c r="F275">
        <v>1675</v>
      </c>
    </row>
    <row r="276" spans="1:6" ht="15" customHeight="1">
      <c r="A276" t="s">
        <v>1083</v>
      </c>
      <c r="B276">
        <v>3366</v>
      </c>
      <c r="C276">
        <v>702</v>
      </c>
      <c r="D276">
        <v>321</v>
      </c>
      <c r="E276">
        <v>791</v>
      </c>
      <c r="F276">
        <v>90</v>
      </c>
    </row>
    <row r="277" spans="1:6" ht="15" customHeight="1">
      <c r="A277" t="s">
        <v>1084</v>
      </c>
      <c r="B277">
        <v>25479</v>
      </c>
      <c r="C277">
        <v>6288</v>
      </c>
      <c r="D277">
        <v>3999</v>
      </c>
      <c r="E277">
        <v>4996</v>
      </c>
      <c r="F277">
        <v>1185</v>
      </c>
    </row>
    <row r="278" spans="1:6" ht="15" customHeight="1">
      <c r="A278" t="s">
        <v>1085</v>
      </c>
      <c r="B278">
        <v>30083</v>
      </c>
      <c r="C278">
        <v>8135</v>
      </c>
      <c r="D278">
        <v>6470</v>
      </c>
      <c r="E278">
        <v>8426</v>
      </c>
      <c r="F278">
        <v>2447</v>
      </c>
    </row>
    <row r="279" spans="1:6" ht="15" customHeight="1">
      <c r="A279" t="s">
        <v>1086</v>
      </c>
      <c r="B279">
        <v>45864</v>
      </c>
      <c r="C279">
        <v>8311</v>
      </c>
      <c r="D279">
        <v>8984</v>
      </c>
      <c r="E279">
        <v>21930</v>
      </c>
      <c r="F279">
        <v>1319</v>
      </c>
    </row>
    <row r="280" spans="1:6" ht="15" customHeight="1">
      <c r="A280" t="s">
        <v>1165</v>
      </c>
      <c r="B280">
        <v>22779</v>
      </c>
      <c r="C280">
        <v>2728</v>
      </c>
      <c r="D280">
        <v>1767</v>
      </c>
      <c r="E280">
        <v>3878</v>
      </c>
      <c r="F280">
        <v>358</v>
      </c>
    </row>
    <row r="281" spans="1:6" ht="15" customHeight="1">
      <c r="A281" t="s">
        <v>1166</v>
      </c>
      <c r="B281">
        <v>13198</v>
      </c>
      <c r="C281">
        <v>15894</v>
      </c>
      <c r="D281">
        <v>3939</v>
      </c>
      <c r="E281">
        <v>5871</v>
      </c>
      <c r="F281">
        <v>0</v>
      </c>
    </row>
    <row r="282" spans="1:6" ht="15" customHeight="1">
      <c r="A282" t="s">
        <v>1167</v>
      </c>
      <c r="B282">
        <v>17602</v>
      </c>
      <c r="C282">
        <v>9894</v>
      </c>
      <c r="D282">
        <v>3901</v>
      </c>
      <c r="E282">
        <v>6810</v>
      </c>
      <c r="F282">
        <v>2106</v>
      </c>
    </row>
    <row r="283" spans="1:6" ht="15" customHeight="1">
      <c r="A283" t="s">
        <v>1168</v>
      </c>
      <c r="B283">
        <v>40010</v>
      </c>
      <c r="C283">
        <v>10751</v>
      </c>
      <c r="D283">
        <v>18818</v>
      </c>
      <c r="E283">
        <v>15804</v>
      </c>
      <c r="F283">
        <v>858</v>
      </c>
    </row>
    <row r="284" spans="1:6" ht="15" customHeight="1">
      <c r="A284" t="s">
        <v>1169</v>
      </c>
      <c r="B284">
        <v>16409</v>
      </c>
      <c r="C284">
        <v>12899</v>
      </c>
      <c r="D284">
        <v>6462</v>
      </c>
      <c r="E284">
        <v>10245</v>
      </c>
      <c r="F284">
        <v>1439</v>
      </c>
    </row>
    <row r="285" spans="1:6" ht="15" customHeight="1">
      <c r="A285" t="s">
        <v>1170</v>
      </c>
      <c r="B285">
        <v>9650</v>
      </c>
      <c r="C285">
        <v>3443</v>
      </c>
      <c r="D285">
        <v>3349</v>
      </c>
      <c r="E285">
        <v>5317</v>
      </c>
      <c r="F285">
        <v>1886</v>
      </c>
    </row>
    <row r="286" spans="1:6" ht="15" customHeight="1">
      <c r="A286" t="s">
        <v>1171</v>
      </c>
      <c r="B286">
        <v>51973</v>
      </c>
      <c r="C286">
        <v>9527</v>
      </c>
      <c r="D286">
        <v>10074</v>
      </c>
      <c r="E286">
        <v>11583</v>
      </c>
      <c r="F286">
        <v>2783</v>
      </c>
    </row>
    <row r="287" spans="1:6" ht="15" customHeight="1">
      <c r="A287" t="s">
        <v>1172</v>
      </c>
      <c r="B287">
        <v>10801</v>
      </c>
      <c r="C287">
        <v>2918</v>
      </c>
      <c r="D287">
        <v>1438</v>
      </c>
      <c r="E287">
        <v>2940</v>
      </c>
      <c r="F287">
        <v>1276</v>
      </c>
    </row>
    <row r="288" spans="1:6" ht="15" customHeight="1">
      <c r="A288" t="s">
        <v>1173</v>
      </c>
      <c r="B288">
        <v>13500</v>
      </c>
      <c r="C288">
        <v>12527</v>
      </c>
      <c r="D288">
        <v>21307</v>
      </c>
      <c r="E288">
        <v>11508</v>
      </c>
      <c r="F288">
        <v>513</v>
      </c>
    </row>
    <row r="289" spans="1:6" ht="15" customHeight="1">
      <c r="A289" t="s">
        <v>1174</v>
      </c>
      <c r="B289">
        <v>13370</v>
      </c>
      <c r="C289">
        <v>3814</v>
      </c>
      <c r="D289">
        <v>3124</v>
      </c>
      <c r="E289">
        <v>5320</v>
      </c>
      <c r="F289">
        <v>1523</v>
      </c>
    </row>
    <row r="290" spans="1:6" ht="15" customHeight="1">
      <c r="A290" t="s">
        <v>1097</v>
      </c>
      <c r="B290">
        <v>24583</v>
      </c>
      <c r="C290">
        <v>15572</v>
      </c>
      <c r="D290">
        <v>22750</v>
      </c>
      <c r="E290">
        <v>29757</v>
      </c>
      <c r="F290">
        <v>204</v>
      </c>
    </row>
    <row r="291" spans="1:6" ht="15" customHeight="1">
      <c r="A291" t="s">
        <v>1175</v>
      </c>
      <c r="B291">
        <v>16837</v>
      </c>
      <c r="C291">
        <v>7731</v>
      </c>
      <c r="D291">
        <v>4613</v>
      </c>
      <c r="E291">
        <v>5415</v>
      </c>
      <c r="F291">
        <v>327</v>
      </c>
    </row>
    <row r="292" spans="1:6" ht="15" customHeight="1">
      <c r="A292" t="s">
        <v>1176</v>
      </c>
      <c r="B292">
        <v>45359</v>
      </c>
      <c r="C292">
        <v>8190</v>
      </c>
      <c r="D292">
        <v>13657</v>
      </c>
      <c r="E292">
        <v>15091</v>
      </c>
      <c r="F292">
        <v>634</v>
      </c>
    </row>
    <row r="293" spans="1:6" ht="15" customHeight="1">
      <c r="A293" t="s">
        <v>1177</v>
      </c>
      <c r="B293">
        <v>8949</v>
      </c>
      <c r="C293">
        <v>1072</v>
      </c>
      <c r="D293">
        <v>1621</v>
      </c>
      <c r="E293">
        <v>1883</v>
      </c>
      <c r="F293">
        <v>46</v>
      </c>
    </row>
    <row r="294" spans="1:6" ht="15" customHeight="1">
      <c r="A294" t="s">
        <v>1101</v>
      </c>
      <c r="B294">
        <v>169944</v>
      </c>
      <c r="C294">
        <v>40863</v>
      </c>
      <c r="D294">
        <v>52382</v>
      </c>
      <c r="E294">
        <v>9607</v>
      </c>
      <c r="F294">
        <v>2696</v>
      </c>
    </row>
    <row r="295" spans="1:6" ht="15" customHeight="1">
      <c r="A295" t="s">
        <v>1103</v>
      </c>
      <c r="B295">
        <v>22112</v>
      </c>
      <c r="C295">
        <v>5320</v>
      </c>
      <c r="D295">
        <v>4364</v>
      </c>
      <c r="E295">
        <v>932</v>
      </c>
      <c r="F295">
        <v>1003</v>
      </c>
    </row>
    <row r="296" spans="1:6" ht="15" customHeight="1">
      <c r="A296" t="s">
        <v>1104</v>
      </c>
      <c r="B296">
        <v>20583</v>
      </c>
      <c r="C296">
        <v>1833</v>
      </c>
      <c r="D296">
        <v>1622</v>
      </c>
      <c r="E296">
        <v>1007</v>
      </c>
      <c r="F296">
        <v>1418</v>
      </c>
    </row>
    <row r="297" spans="1:6" ht="15" customHeight="1">
      <c r="A297" t="s">
        <v>1106</v>
      </c>
      <c r="B297">
        <v>19364</v>
      </c>
      <c r="C297">
        <v>2597</v>
      </c>
      <c r="D297">
        <v>4084</v>
      </c>
      <c r="E297">
        <v>445</v>
      </c>
      <c r="F297">
        <v>0</v>
      </c>
    </row>
    <row r="298" spans="1:6" ht="15" customHeight="1">
      <c r="A298" t="s">
        <v>1107</v>
      </c>
      <c r="B298">
        <v>52800</v>
      </c>
      <c r="C298">
        <v>17353</v>
      </c>
      <c r="D298">
        <v>7692</v>
      </c>
      <c r="E298">
        <v>6438</v>
      </c>
      <c r="F298">
        <v>1457</v>
      </c>
    </row>
    <row r="299" spans="1:6" ht="15" customHeight="1">
      <c r="A299" t="s">
        <v>1108</v>
      </c>
      <c r="B299">
        <v>2107</v>
      </c>
      <c r="C299">
        <v>581</v>
      </c>
      <c r="D299">
        <v>0</v>
      </c>
      <c r="E299">
        <v>0</v>
      </c>
      <c r="F299">
        <v>0</v>
      </c>
    </row>
    <row r="300" spans="1:6" ht="15" customHeight="1">
      <c r="A300" t="s">
        <v>1109</v>
      </c>
      <c r="B300">
        <v>9489</v>
      </c>
      <c r="C300">
        <v>5625</v>
      </c>
      <c r="D300">
        <v>1297</v>
      </c>
      <c r="E300">
        <v>142</v>
      </c>
      <c r="F300">
        <v>0</v>
      </c>
    </row>
    <row r="301" spans="1:6" ht="15" customHeight="1">
      <c r="A301" t="s">
        <v>1199</v>
      </c>
      <c r="B301">
        <v>8112</v>
      </c>
      <c r="C301">
        <v>37</v>
      </c>
      <c r="D301">
        <v>0</v>
      </c>
      <c r="E301">
        <v>36788</v>
      </c>
      <c r="F301">
        <v>0</v>
      </c>
    </row>
    <row r="302" spans="1:6" ht="15" customHeight="1">
      <c r="A302" t="s">
        <v>1112</v>
      </c>
      <c r="B302">
        <v>37825</v>
      </c>
      <c r="C302">
        <v>6341</v>
      </c>
      <c r="D302">
        <v>7893</v>
      </c>
      <c r="E302">
        <v>6729</v>
      </c>
      <c r="F302">
        <v>3407</v>
      </c>
    </row>
    <row r="303" spans="1:6" ht="15" customHeight="1">
      <c r="A303" s="63" t="s">
        <v>1113</v>
      </c>
      <c r="B303" s="63">
        <v>386840</v>
      </c>
      <c r="C303" s="63">
        <v>95748</v>
      </c>
      <c r="D303" s="63">
        <v>94937</v>
      </c>
      <c r="E303" s="63">
        <v>18284</v>
      </c>
      <c r="F303" s="63">
        <v>13832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6"/>
  <sheetViews>
    <sheetView workbookViewId="0"/>
  </sheetViews>
  <sheetFormatPr defaultColWidth="11.42578125" defaultRowHeight="15" customHeight="1"/>
  <cols>
    <col min="2" max="2" width="21.140625" customWidth="1"/>
  </cols>
  <sheetData>
    <row r="1" spans="1:6" ht="15" customHeight="1">
      <c r="A1" s="114" t="s">
        <v>1200</v>
      </c>
    </row>
    <row r="3" spans="1:6" ht="15" customHeight="1">
      <c r="A3" s="23"/>
      <c r="B3" s="23"/>
      <c r="C3" s="23"/>
      <c r="D3" s="23"/>
      <c r="E3" s="23" t="s">
        <v>1201</v>
      </c>
      <c r="F3" s="23"/>
    </row>
    <row r="4" spans="1:6" ht="15" customHeight="1">
      <c r="A4" s="24" t="s">
        <v>1202</v>
      </c>
      <c r="B4" s="24" t="s">
        <v>191</v>
      </c>
      <c r="C4" s="24" t="s">
        <v>1203</v>
      </c>
      <c r="D4" s="24" t="s">
        <v>1204</v>
      </c>
      <c r="E4" s="24" t="s">
        <v>1203</v>
      </c>
      <c r="F4" s="24" t="s">
        <v>1204</v>
      </c>
    </row>
    <row r="5" spans="1:6" ht="15" customHeight="1">
      <c r="A5" t="s">
        <v>189</v>
      </c>
      <c r="B5" t="s">
        <v>660</v>
      </c>
      <c r="C5">
        <v>218805</v>
      </c>
      <c r="D5">
        <v>218704</v>
      </c>
      <c r="E5">
        <v>1</v>
      </c>
      <c r="F5">
        <v>99</v>
      </c>
    </row>
    <row r="6" spans="1:6" ht="15" customHeight="1">
      <c r="A6" t="s">
        <v>189</v>
      </c>
      <c r="B6" t="s">
        <v>735</v>
      </c>
      <c r="C6">
        <v>177146</v>
      </c>
      <c r="D6">
        <v>177051</v>
      </c>
      <c r="E6">
        <v>1</v>
      </c>
      <c r="F6">
        <v>100</v>
      </c>
    </row>
    <row r="7" spans="1:6" ht="15" customHeight="1">
      <c r="A7" t="s">
        <v>189</v>
      </c>
      <c r="B7" t="s">
        <v>735</v>
      </c>
      <c r="C7">
        <v>1201832</v>
      </c>
      <c r="D7">
        <v>1201911</v>
      </c>
      <c r="E7">
        <v>1</v>
      </c>
      <c r="F7">
        <v>86</v>
      </c>
    </row>
    <row r="8" spans="1:6" ht="15" customHeight="1">
      <c r="A8" t="s">
        <v>189</v>
      </c>
      <c r="B8" t="s">
        <v>735</v>
      </c>
      <c r="C8">
        <v>122097</v>
      </c>
      <c r="D8">
        <v>122185</v>
      </c>
      <c r="E8">
        <v>5</v>
      </c>
      <c r="F8">
        <v>99</v>
      </c>
    </row>
    <row r="9" spans="1:6" ht="15" customHeight="1">
      <c r="A9" t="s">
        <v>189</v>
      </c>
      <c r="B9" t="s">
        <v>735</v>
      </c>
      <c r="C9">
        <v>128891</v>
      </c>
      <c r="D9">
        <v>128979</v>
      </c>
      <c r="E9">
        <v>5</v>
      </c>
      <c r="F9">
        <v>99</v>
      </c>
    </row>
    <row r="10" spans="1:6" ht="15" customHeight="1">
      <c r="A10" t="s">
        <v>189</v>
      </c>
      <c r="B10" t="s">
        <v>703</v>
      </c>
      <c r="C10">
        <v>20913</v>
      </c>
      <c r="D10">
        <v>21003</v>
      </c>
      <c r="E10">
        <v>1</v>
      </c>
      <c r="F10">
        <v>92</v>
      </c>
    </row>
    <row r="11" spans="1:6" ht="15" customHeight="1">
      <c r="A11" t="s">
        <v>189</v>
      </c>
      <c r="B11" t="s">
        <v>703</v>
      </c>
      <c r="C11">
        <v>8743</v>
      </c>
      <c r="D11">
        <v>8839</v>
      </c>
      <c r="E11">
        <v>5</v>
      </c>
      <c r="F11">
        <v>98</v>
      </c>
    </row>
    <row r="12" spans="1:6" ht="15" customHeight="1">
      <c r="A12" t="s">
        <v>189</v>
      </c>
      <c r="B12" t="s">
        <v>670</v>
      </c>
      <c r="C12">
        <v>100043</v>
      </c>
      <c r="D12">
        <v>100136</v>
      </c>
      <c r="E12">
        <v>1</v>
      </c>
      <c r="F12">
        <v>97</v>
      </c>
    </row>
    <row r="13" spans="1:6" ht="15" customHeight="1">
      <c r="A13" t="s">
        <v>189</v>
      </c>
      <c r="B13" t="s">
        <v>661</v>
      </c>
      <c r="C13">
        <v>164071</v>
      </c>
      <c r="D13">
        <v>163978</v>
      </c>
      <c r="E13">
        <v>1</v>
      </c>
      <c r="F13">
        <v>97</v>
      </c>
    </row>
    <row r="14" spans="1:6" ht="15" customHeight="1">
      <c r="A14" t="s">
        <v>189</v>
      </c>
      <c r="B14" t="s">
        <v>645</v>
      </c>
      <c r="C14">
        <v>967992</v>
      </c>
      <c r="D14">
        <v>968074</v>
      </c>
      <c r="E14">
        <v>5</v>
      </c>
      <c r="F14">
        <v>88</v>
      </c>
    </row>
    <row r="15" spans="1:6" ht="15" customHeight="1">
      <c r="A15" t="s">
        <v>189</v>
      </c>
      <c r="B15" t="s">
        <v>640</v>
      </c>
      <c r="C15">
        <v>485299</v>
      </c>
      <c r="D15">
        <v>485378</v>
      </c>
      <c r="E15">
        <v>1</v>
      </c>
      <c r="F15">
        <v>80</v>
      </c>
    </row>
    <row r="16" spans="1:6" ht="15" customHeight="1">
      <c r="A16" t="s">
        <v>189</v>
      </c>
      <c r="B16" t="s">
        <v>640</v>
      </c>
      <c r="C16">
        <v>492566</v>
      </c>
      <c r="D16">
        <v>492645</v>
      </c>
      <c r="E16">
        <v>1</v>
      </c>
      <c r="F16">
        <v>80</v>
      </c>
    </row>
    <row r="17" spans="1:6" ht="15" customHeight="1">
      <c r="A17" t="s">
        <v>189</v>
      </c>
      <c r="B17" t="s">
        <v>651</v>
      </c>
      <c r="C17">
        <v>283628</v>
      </c>
      <c r="D17">
        <v>283546</v>
      </c>
      <c r="E17">
        <v>2</v>
      </c>
      <c r="F17">
        <v>88</v>
      </c>
    </row>
    <row r="18" spans="1:6" ht="15" customHeight="1">
      <c r="A18" t="s">
        <v>189</v>
      </c>
      <c r="B18" t="s">
        <v>651</v>
      </c>
      <c r="C18">
        <v>12130</v>
      </c>
      <c r="D18">
        <v>12051</v>
      </c>
      <c r="E18">
        <v>1</v>
      </c>
      <c r="F18">
        <v>79</v>
      </c>
    </row>
    <row r="19" spans="1:6" ht="15" customHeight="1">
      <c r="A19" t="s">
        <v>189</v>
      </c>
      <c r="B19" t="s">
        <v>647</v>
      </c>
      <c r="C19">
        <v>324838</v>
      </c>
      <c r="D19">
        <v>324925</v>
      </c>
      <c r="E19">
        <v>1</v>
      </c>
      <c r="F19">
        <v>91</v>
      </c>
    </row>
    <row r="20" spans="1:6" ht="15" customHeight="1">
      <c r="A20" t="s">
        <v>189</v>
      </c>
      <c r="B20" t="s">
        <v>635</v>
      </c>
      <c r="C20">
        <v>320695</v>
      </c>
      <c r="D20">
        <v>320776</v>
      </c>
      <c r="E20">
        <v>1</v>
      </c>
      <c r="F20">
        <v>79</v>
      </c>
    </row>
    <row r="21" spans="1:6" ht="15" customHeight="1">
      <c r="A21" t="s">
        <v>189</v>
      </c>
      <c r="B21" t="s">
        <v>632</v>
      </c>
      <c r="C21">
        <v>1970662</v>
      </c>
      <c r="D21">
        <v>1970580</v>
      </c>
      <c r="E21">
        <v>1</v>
      </c>
      <c r="F21">
        <v>80</v>
      </c>
    </row>
    <row r="22" spans="1:6" ht="15" customHeight="1">
      <c r="A22" t="s">
        <v>189</v>
      </c>
      <c r="B22" t="s">
        <v>632</v>
      </c>
      <c r="C22">
        <v>3250158</v>
      </c>
      <c r="D22">
        <v>3250059</v>
      </c>
      <c r="E22">
        <v>5</v>
      </c>
      <c r="F22">
        <v>99</v>
      </c>
    </row>
    <row r="23" spans="1:6" ht="15" customHeight="1">
      <c r="A23" t="s">
        <v>189</v>
      </c>
      <c r="B23" t="s">
        <v>632</v>
      </c>
      <c r="C23">
        <v>2571763</v>
      </c>
      <c r="D23">
        <v>2571859</v>
      </c>
      <c r="E23">
        <v>5</v>
      </c>
      <c r="F23">
        <v>100</v>
      </c>
    </row>
    <row r="24" spans="1:6" ht="15" customHeight="1">
      <c r="A24" t="s">
        <v>189</v>
      </c>
      <c r="B24" t="s">
        <v>632</v>
      </c>
      <c r="C24">
        <v>2062474</v>
      </c>
      <c r="D24">
        <v>2062567</v>
      </c>
      <c r="E24">
        <v>5</v>
      </c>
      <c r="F24">
        <v>94</v>
      </c>
    </row>
    <row r="25" spans="1:6" ht="15" customHeight="1">
      <c r="A25" t="s">
        <v>189</v>
      </c>
      <c r="B25" t="s">
        <v>632</v>
      </c>
      <c r="C25">
        <v>3255915</v>
      </c>
      <c r="D25">
        <v>3255832</v>
      </c>
      <c r="E25">
        <v>5</v>
      </c>
      <c r="F25">
        <v>92</v>
      </c>
    </row>
    <row r="26" spans="1:6" ht="15" customHeight="1">
      <c r="A26" t="s">
        <v>189</v>
      </c>
      <c r="B26" t="s">
        <v>632</v>
      </c>
      <c r="C26">
        <v>2208763</v>
      </c>
      <c r="D26">
        <v>2208854</v>
      </c>
      <c r="E26">
        <v>5</v>
      </c>
      <c r="F26">
        <v>97</v>
      </c>
    </row>
    <row r="27" spans="1:6" ht="15" customHeight="1">
      <c r="A27" t="s">
        <v>189</v>
      </c>
      <c r="B27" t="s">
        <v>758</v>
      </c>
      <c r="C27">
        <v>320696</v>
      </c>
      <c r="D27">
        <v>320614</v>
      </c>
      <c r="E27">
        <v>5</v>
      </c>
      <c r="F27">
        <v>88</v>
      </c>
    </row>
    <row r="28" spans="1:6" ht="15" customHeight="1">
      <c r="A28" t="s">
        <v>189</v>
      </c>
      <c r="B28" t="s">
        <v>758</v>
      </c>
      <c r="C28">
        <v>324392</v>
      </c>
      <c r="D28">
        <v>324310</v>
      </c>
      <c r="E28">
        <v>5</v>
      </c>
      <c r="F28">
        <v>88</v>
      </c>
    </row>
    <row r="29" spans="1:6" ht="15" customHeight="1">
      <c r="A29" t="s">
        <v>189</v>
      </c>
      <c r="B29" t="s">
        <v>758</v>
      </c>
      <c r="C29">
        <v>329194</v>
      </c>
      <c r="D29">
        <v>329112</v>
      </c>
      <c r="E29">
        <v>5</v>
      </c>
      <c r="F29">
        <v>88</v>
      </c>
    </row>
    <row r="30" spans="1:6" ht="15" customHeight="1">
      <c r="A30" t="s">
        <v>189</v>
      </c>
      <c r="B30" t="s">
        <v>758</v>
      </c>
      <c r="C30">
        <v>316987</v>
      </c>
      <c r="D30">
        <v>316903</v>
      </c>
      <c r="E30">
        <v>5</v>
      </c>
      <c r="F30">
        <v>88</v>
      </c>
    </row>
    <row r="31" spans="1:6" ht="15" customHeight="1">
      <c r="A31" t="s">
        <v>189</v>
      </c>
      <c r="B31" t="s">
        <v>759</v>
      </c>
      <c r="C31">
        <v>22902</v>
      </c>
      <c r="D31">
        <v>22804</v>
      </c>
      <c r="E31">
        <v>5</v>
      </c>
      <c r="F31">
        <v>99</v>
      </c>
    </row>
    <row r="32" spans="1:6" ht="15" customHeight="1">
      <c r="A32" t="s">
        <v>189</v>
      </c>
      <c r="B32" t="s">
        <v>759</v>
      </c>
      <c r="C32">
        <v>48894</v>
      </c>
      <c r="D32">
        <v>48796</v>
      </c>
      <c r="E32">
        <v>5</v>
      </c>
      <c r="F32">
        <v>99</v>
      </c>
    </row>
    <row r="33" spans="1:6" ht="15" customHeight="1">
      <c r="A33" t="s">
        <v>189</v>
      </c>
      <c r="B33" t="s">
        <v>746</v>
      </c>
      <c r="C33">
        <v>5022</v>
      </c>
      <c r="D33">
        <v>5108</v>
      </c>
      <c r="E33">
        <v>5</v>
      </c>
      <c r="F33">
        <v>92</v>
      </c>
    </row>
    <row r="34" spans="1:6" ht="15" customHeight="1">
      <c r="A34" t="s">
        <v>189</v>
      </c>
      <c r="B34" t="s">
        <v>702</v>
      </c>
      <c r="C34">
        <v>35946</v>
      </c>
      <c r="D34">
        <v>35855</v>
      </c>
      <c r="E34">
        <v>5</v>
      </c>
      <c r="F34">
        <v>94</v>
      </c>
    </row>
    <row r="35" spans="1:6" ht="15" customHeight="1">
      <c r="A35" t="s">
        <v>189</v>
      </c>
      <c r="B35" t="s">
        <v>199</v>
      </c>
      <c r="C35">
        <v>121711</v>
      </c>
      <c r="D35">
        <v>121794</v>
      </c>
      <c r="E35">
        <v>5</v>
      </c>
      <c r="F35">
        <v>88</v>
      </c>
    </row>
    <row r="36" spans="1:6" ht="15" customHeight="1">
      <c r="A36" t="s">
        <v>189</v>
      </c>
      <c r="B36" t="s">
        <v>199</v>
      </c>
      <c r="C36">
        <v>118007</v>
      </c>
      <c r="D36">
        <v>118091</v>
      </c>
      <c r="E36">
        <v>5</v>
      </c>
      <c r="F36">
        <v>88</v>
      </c>
    </row>
    <row r="37" spans="1:6" ht="15" customHeight="1">
      <c r="A37" t="s">
        <v>189</v>
      </c>
      <c r="B37" t="s">
        <v>641</v>
      </c>
      <c r="C37">
        <v>378111</v>
      </c>
      <c r="D37">
        <v>378198</v>
      </c>
      <c r="E37">
        <v>5</v>
      </c>
      <c r="F37">
        <v>95</v>
      </c>
    </row>
    <row r="38" spans="1:6" ht="15" customHeight="1">
      <c r="A38" t="s">
        <v>189</v>
      </c>
      <c r="B38" t="s">
        <v>634</v>
      </c>
      <c r="C38">
        <v>380586</v>
      </c>
      <c r="D38">
        <v>380499</v>
      </c>
      <c r="E38">
        <v>5</v>
      </c>
      <c r="F38">
        <v>90</v>
      </c>
    </row>
    <row r="39" spans="1:6" ht="15" customHeight="1">
      <c r="A39" t="s">
        <v>189</v>
      </c>
      <c r="B39" t="s">
        <v>634</v>
      </c>
      <c r="C39">
        <v>791298</v>
      </c>
      <c r="D39">
        <v>791386</v>
      </c>
      <c r="E39">
        <v>5</v>
      </c>
      <c r="F39">
        <v>91</v>
      </c>
    </row>
    <row r="40" spans="1:6" ht="15" customHeight="1">
      <c r="A40" t="s">
        <v>189</v>
      </c>
      <c r="B40" t="s">
        <v>629</v>
      </c>
      <c r="C40">
        <v>892012</v>
      </c>
      <c r="D40">
        <v>891935</v>
      </c>
      <c r="E40">
        <v>6</v>
      </c>
      <c r="F40">
        <v>82</v>
      </c>
    </row>
    <row r="41" spans="1:6" ht="15" customHeight="1">
      <c r="A41" t="s">
        <v>189</v>
      </c>
      <c r="B41" t="s">
        <v>677</v>
      </c>
      <c r="C41">
        <v>893701</v>
      </c>
      <c r="D41">
        <v>893617</v>
      </c>
      <c r="E41">
        <v>5</v>
      </c>
      <c r="F41">
        <v>86</v>
      </c>
    </row>
    <row r="42" spans="1:6" ht="15" customHeight="1">
      <c r="A42" t="s">
        <v>189</v>
      </c>
      <c r="B42" t="s">
        <v>664</v>
      </c>
      <c r="C42">
        <v>184881</v>
      </c>
      <c r="D42">
        <v>184989</v>
      </c>
      <c r="E42">
        <v>1</v>
      </c>
      <c r="F42">
        <v>97</v>
      </c>
    </row>
    <row r="43" spans="1:6" ht="15" customHeight="1">
      <c r="A43" t="s">
        <v>189</v>
      </c>
      <c r="B43" t="s">
        <v>636</v>
      </c>
      <c r="C43">
        <v>395823</v>
      </c>
      <c r="D43">
        <v>395732</v>
      </c>
      <c r="E43">
        <v>1</v>
      </c>
      <c r="F43">
        <v>91</v>
      </c>
    </row>
    <row r="44" spans="1:6" ht="15" customHeight="1">
      <c r="A44" t="s">
        <v>189</v>
      </c>
      <c r="B44" t="s">
        <v>668</v>
      </c>
      <c r="C44">
        <v>115036</v>
      </c>
      <c r="D44">
        <v>115120</v>
      </c>
      <c r="E44">
        <v>5</v>
      </c>
      <c r="F44">
        <v>91</v>
      </c>
    </row>
    <row r="45" spans="1:6" ht="15" customHeight="1">
      <c r="A45" t="s">
        <v>189</v>
      </c>
      <c r="B45" t="s">
        <v>631</v>
      </c>
      <c r="C45">
        <v>608484</v>
      </c>
      <c r="D45">
        <v>608399</v>
      </c>
      <c r="E45">
        <v>5</v>
      </c>
      <c r="F45">
        <v>93</v>
      </c>
    </row>
    <row r="46" spans="1:6" ht="15" customHeight="1">
      <c r="A46" t="s">
        <v>189</v>
      </c>
      <c r="B46" t="s">
        <v>757</v>
      </c>
      <c r="C46">
        <v>20619</v>
      </c>
      <c r="D46">
        <v>20700</v>
      </c>
      <c r="E46">
        <v>5</v>
      </c>
      <c r="F46">
        <v>90</v>
      </c>
    </row>
    <row r="47" spans="1:6" ht="15" customHeight="1">
      <c r="A47" t="s">
        <v>189</v>
      </c>
      <c r="B47" t="s">
        <v>699</v>
      </c>
      <c r="C47">
        <v>60554</v>
      </c>
      <c r="D47">
        <v>60635</v>
      </c>
      <c r="E47">
        <v>5</v>
      </c>
      <c r="F47">
        <v>89</v>
      </c>
    </row>
    <row r="48" spans="1:6" ht="15" customHeight="1">
      <c r="A48" t="s">
        <v>189</v>
      </c>
      <c r="B48" t="s">
        <v>699</v>
      </c>
      <c r="C48">
        <v>5707</v>
      </c>
      <c r="D48">
        <v>5789</v>
      </c>
      <c r="E48">
        <v>5</v>
      </c>
      <c r="F48">
        <v>89</v>
      </c>
    </row>
    <row r="49" spans="1:6" ht="15" customHeight="1">
      <c r="A49" t="s">
        <v>189</v>
      </c>
      <c r="B49" t="s">
        <v>638</v>
      </c>
      <c r="C49">
        <v>120632</v>
      </c>
      <c r="D49">
        <v>120717</v>
      </c>
      <c r="E49">
        <v>5</v>
      </c>
      <c r="F49">
        <v>96</v>
      </c>
    </row>
    <row r="50" spans="1:6" ht="15" customHeight="1">
      <c r="A50" t="s">
        <v>189</v>
      </c>
      <c r="B50" t="s">
        <v>740</v>
      </c>
      <c r="C50">
        <v>42070</v>
      </c>
      <c r="D50">
        <v>42164</v>
      </c>
      <c r="E50">
        <v>5</v>
      </c>
      <c r="F50">
        <v>100</v>
      </c>
    </row>
    <row r="51" spans="1:6" ht="15" customHeight="1">
      <c r="A51" t="s">
        <v>189</v>
      </c>
      <c r="B51" t="s">
        <v>740</v>
      </c>
      <c r="C51">
        <v>45667</v>
      </c>
      <c r="D51">
        <v>45759</v>
      </c>
      <c r="E51">
        <v>5</v>
      </c>
      <c r="F51">
        <v>100</v>
      </c>
    </row>
    <row r="52" spans="1:6" ht="15" customHeight="1">
      <c r="A52" t="s">
        <v>189</v>
      </c>
      <c r="B52" t="s">
        <v>637</v>
      </c>
      <c r="C52">
        <v>205777</v>
      </c>
      <c r="D52">
        <v>205867</v>
      </c>
      <c r="E52">
        <v>5</v>
      </c>
      <c r="F52">
        <v>100</v>
      </c>
    </row>
    <row r="53" spans="1:6" ht="15" customHeight="1">
      <c r="A53" t="s">
        <v>189</v>
      </c>
      <c r="B53" t="s">
        <v>662</v>
      </c>
      <c r="C53">
        <v>163043</v>
      </c>
      <c r="D53">
        <v>162956</v>
      </c>
      <c r="E53">
        <v>5</v>
      </c>
      <c r="F53">
        <v>100</v>
      </c>
    </row>
    <row r="54" spans="1:6" ht="15" customHeight="1">
      <c r="A54" t="s">
        <v>189</v>
      </c>
      <c r="B54" t="s">
        <v>753</v>
      </c>
      <c r="C54">
        <v>22295</v>
      </c>
      <c r="D54">
        <v>22216</v>
      </c>
      <c r="E54">
        <v>5</v>
      </c>
      <c r="F54">
        <v>90</v>
      </c>
    </row>
    <row r="55" spans="1:6" ht="15" customHeight="1">
      <c r="A55" t="s">
        <v>188</v>
      </c>
      <c r="B55" t="s">
        <v>509</v>
      </c>
      <c r="C55">
        <v>291409</v>
      </c>
      <c r="D55">
        <v>291495</v>
      </c>
      <c r="E55">
        <v>5</v>
      </c>
      <c r="F55">
        <v>88</v>
      </c>
    </row>
    <row r="56" spans="1:6" ht="15" customHeight="1">
      <c r="A56" t="s">
        <v>188</v>
      </c>
      <c r="B56" t="s">
        <v>571</v>
      </c>
      <c r="C56">
        <v>35458</v>
      </c>
      <c r="D56">
        <v>35375</v>
      </c>
      <c r="E56">
        <v>1</v>
      </c>
      <c r="F56">
        <v>86</v>
      </c>
    </row>
    <row r="57" spans="1:6" ht="15" customHeight="1">
      <c r="A57" t="s">
        <v>188</v>
      </c>
      <c r="B57" t="s">
        <v>469</v>
      </c>
      <c r="C57">
        <v>460321</v>
      </c>
      <c r="D57">
        <v>460401</v>
      </c>
      <c r="E57">
        <v>5</v>
      </c>
      <c r="F57">
        <v>79</v>
      </c>
    </row>
    <row r="58" spans="1:6" ht="15" customHeight="1">
      <c r="A58" t="s">
        <v>188</v>
      </c>
      <c r="B58" t="s">
        <v>446</v>
      </c>
      <c r="C58">
        <v>128757</v>
      </c>
      <c r="D58">
        <v>128673</v>
      </c>
      <c r="E58">
        <v>5</v>
      </c>
      <c r="F58">
        <v>94</v>
      </c>
    </row>
    <row r="59" spans="1:6" ht="15" customHeight="1">
      <c r="A59" t="s">
        <v>188</v>
      </c>
      <c r="B59" t="s">
        <v>446</v>
      </c>
      <c r="C59">
        <v>106329</v>
      </c>
      <c r="D59">
        <v>106245</v>
      </c>
      <c r="E59">
        <v>5</v>
      </c>
      <c r="F59">
        <v>94</v>
      </c>
    </row>
    <row r="60" spans="1:6" ht="15" customHeight="1">
      <c r="A60" t="s">
        <v>188</v>
      </c>
      <c r="B60" t="s">
        <v>446</v>
      </c>
      <c r="C60">
        <v>205965</v>
      </c>
      <c r="D60">
        <v>205881</v>
      </c>
      <c r="E60">
        <v>5</v>
      </c>
      <c r="F60">
        <v>94</v>
      </c>
    </row>
    <row r="61" spans="1:6" ht="15" customHeight="1">
      <c r="A61" t="s">
        <v>188</v>
      </c>
      <c r="B61" t="s">
        <v>446</v>
      </c>
      <c r="C61">
        <v>361112</v>
      </c>
      <c r="D61">
        <v>361196</v>
      </c>
      <c r="E61">
        <v>5</v>
      </c>
      <c r="F61">
        <v>94</v>
      </c>
    </row>
    <row r="62" spans="1:6" ht="15" customHeight="1">
      <c r="A62" t="s">
        <v>188</v>
      </c>
      <c r="B62" t="s">
        <v>446</v>
      </c>
      <c r="C62">
        <v>167484</v>
      </c>
      <c r="D62">
        <v>167401</v>
      </c>
      <c r="E62">
        <v>5</v>
      </c>
      <c r="F62">
        <v>97</v>
      </c>
    </row>
    <row r="63" spans="1:6" ht="15" customHeight="1">
      <c r="A63" t="s">
        <v>188</v>
      </c>
      <c r="B63" t="s">
        <v>446</v>
      </c>
      <c r="C63">
        <v>216571</v>
      </c>
      <c r="D63">
        <v>216488</v>
      </c>
      <c r="E63">
        <v>5</v>
      </c>
      <c r="F63">
        <v>97</v>
      </c>
    </row>
    <row r="64" spans="1:6" ht="15" customHeight="1">
      <c r="A64" t="s">
        <v>188</v>
      </c>
      <c r="B64" t="s">
        <v>446</v>
      </c>
      <c r="C64">
        <v>116245</v>
      </c>
      <c r="D64">
        <v>116161</v>
      </c>
      <c r="E64">
        <v>5</v>
      </c>
      <c r="F64">
        <v>94</v>
      </c>
    </row>
    <row r="65" spans="1:6" ht="15" customHeight="1">
      <c r="A65" t="s">
        <v>188</v>
      </c>
      <c r="B65" t="s">
        <v>605</v>
      </c>
      <c r="C65">
        <v>240525</v>
      </c>
      <c r="D65">
        <v>240620</v>
      </c>
      <c r="E65">
        <v>5</v>
      </c>
      <c r="F65">
        <v>97</v>
      </c>
    </row>
    <row r="66" spans="1:6" ht="15" customHeight="1">
      <c r="A66" t="s">
        <v>188</v>
      </c>
      <c r="B66" t="s">
        <v>453</v>
      </c>
      <c r="C66">
        <v>299842</v>
      </c>
      <c r="D66">
        <v>299735</v>
      </c>
      <c r="E66">
        <v>5</v>
      </c>
      <c r="F66">
        <v>98</v>
      </c>
    </row>
    <row r="67" spans="1:6" ht="15" customHeight="1">
      <c r="A67" t="s">
        <v>188</v>
      </c>
      <c r="B67" t="s">
        <v>514</v>
      </c>
      <c r="C67">
        <v>97698</v>
      </c>
      <c r="D67">
        <v>97788</v>
      </c>
      <c r="E67">
        <v>6</v>
      </c>
      <c r="F67">
        <v>93</v>
      </c>
    </row>
    <row r="68" spans="1:6" ht="15" customHeight="1">
      <c r="A68" t="s">
        <v>188</v>
      </c>
      <c r="B68" t="s">
        <v>503</v>
      </c>
      <c r="C68">
        <v>41626</v>
      </c>
      <c r="D68">
        <v>41542</v>
      </c>
      <c r="E68">
        <v>5</v>
      </c>
      <c r="F68">
        <v>94</v>
      </c>
    </row>
    <row r="69" spans="1:6" ht="15" customHeight="1">
      <c r="A69" t="s">
        <v>188</v>
      </c>
      <c r="B69" t="s">
        <v>503</v>
      </c>
      <c r="C69">
        <v>181998</v>
      </c>
      <c r="D69">
        <v>181914</v>
      </c>
      <c r="E69">
        <v>5</v>
      </c>
      <c r="F69">
        <v>94</v>
      </c>
    </row>
    <row r="70" spans="1:6" ht="15" customHeight="1">
      <c r="A70" t="s">
        <v>188</v>
      </c>
      <c r="B70" t="s">
        <v>503</v>
      </c>
      <c r="C70">
        <v>199311</v>
      </c>
      <c r="D70">
        <v>199227</v>
      </c>
      <c r="E70">
        <v>5</v>
      </c>
      <c r="F70">
        <v>94</v>
      </c>
    </row>
    <row r="71" spans="1:6" ht="15" customHeight="1">
      <c r="A71" t="s">
        <v>188</v>
      </c>
      <c r="B71" t="s">
        <v>503</v>
      </c>
      <c r="C71">
        <v>176724</v>
      </c>
      <c r="D71">
        <v>176641</v>
      </c>
      <c r="E71">
        <v>5</v>
      </c>
      <c r="F71">
        <v>94</v>
      </c>
    </row>
    <row r="72" spans="1:6" ht="15" customHeight="1">
      <c r="A72" t="s">
        <v>188</v>
      </c>
      <c r="B72" t="s">
        <v>615</v>
      </c>
      <c r="C72">
        <v>70523</v>
      </c>
      <c r="D72">
        <v>70607</v>
      </c>
      <c r="E72">
        <v>5</v>
      </c>
      <c r="F72">
        <v>94</v>
      </c>
    </row>
    <row r="73" spans="1:6" ht="15" customHeight="1">
      <c r="A73" t="s">
        <v>188</v>
      </c>
      <c r="B73" t="s">
        <v>513</v>
      </c>
      <c r="C73">
        <v>47906</v>
      </c>
      <c r="D73">
        <v>47822</v>
      </c>
      <c r="E73">
        <v>5</v>
      </c>
      <c r="F73">
        <v>94</v>
      </c>
    </row>
    <row r="74" spans="1:6" ht="15" customHeight="1">
      <c r="A74" t="s">
        <v>188</v>
      </c>
      <c r="B74" t="s">
        <v>513</v>
      </c>
      <c r="C74">
        <v>58360</v>
      </c>
      <c r="D74">
        <v>58276</v>
      </c>
      <c r="E74">
        <v>5</v>
      </c>
      <c r="F74">
        <v>94</v>
      </c>
    </row>
    <row r="75" spans="1:6" ht="15" customHeight="1">
      <c r="A75" t="s">
        <v>188</v>
      </c>
      <c r="B75" t="s">
        <v>513</v>
      </c>
      <c r="C75">
        <v>83079</v>
      </c>
      <c r="D75">
        <v>83164</v>
      </c>
      <c r="E75">
        <v>5</v>
      </c>
      <c r="F75">
        <v>94</v>
      </c>
    </row>
    <row r="76" spans="1:6" ht="15" customHeight="1">
      <c r="A76" t="s">
        <v>188</v>
      </c>
      <c r="B76" t="s">
        <v>494</v>
      </c>
      <c r="C76">
        <v>53385</v>
      </c>
      <c r="D76">
        <v>53469</v>
      </c>
      <c r="E76">
        <v>5</v>
      </c>
      <c r="F76">
        <v>94</v>
      </c>
    </row>
    <row r="77" spans="1:6" ht="15" customHeight="1">
      <c r="A77" t="s">
        <v>188</v>
      </c>
      <c r="B77" t="s">
        <v>460</v>
      </c>
      <c r="C77">
        <v>43096</v>
      </c>
      <c r="D77">
        <v>43180</v>
      </c>
      <c r="E77">
        <v>5</v>
      </c>
      <c r="F77">
        <v>94</v>
      </c>
    </row>
    <row r="78" spans="1:6" ht="15" customHeight="1">
      <c r="A78" t="s">
        <v>188</v>
      </c>
      <c r="B78" t="s">
        <v>588</v>
      </c>
      <c r="C78">
        <v>35121</v>
      </c>
      <c r="D78">
        <v>35023</v>
      </c>
      <c r="E78">
        <v>5</v>
      </c>
      <c r="F78">
        <v>99</v>
      </c>
    </row>
    <row r="79" spans="1:6" ht="15" customHeight="1">
      <c r="A79" t="s">
        <v>188</v>
      </c>
      <c r="B79" t="s">
        <v>454</v>
      </c>
      <c r="C79">
        <v>39961</v>
      </c>
      <c r="D79">
        <v>40041</v>
      </c>
      <c r="E79">
        <v>5</v>
      </c>
      <c r="F79">
        <v>79</v>
      </c>
    </row>
    <row r="80" spans="1:6" ht="15" customHeight="1">
      <c r="A80" t="s">
        <v>188</v>
      </c>
      <c r="B80" t="s">
        <v>454</v>
      </c>
      <c r="C80">
        <v>3886</v>
      </c>
      <c r="D80">
        <v>3966</v>
      </c>
      <c r="E80">
        <v>5</v>
      </c>
      <c r="F80">
        <v>79</v>
      </c>
    </row>
    <row r="81" spans="1:6" ht="15" customHeight="1">
      <c r="A81" t="s">
        <v>188</v>
      </c>
      <c r="B81" t="s">
        <v>584</v>
      </c>
      <c r="C81">
        <v>292781</v>
      </c>
      <c r="D81">
        <v>292698</v>
      </c>
      <c r="E81">
        <v>5</v>
      </c>
      <c r="F81">
        <v>88</v>
      </c>
    </row>
    <row r="82" spans="1:6" ht="15" customHeight="1">
      <c r="A82" t="s">
        <v>188</v>
      </c>
      <c r="B82" t="s">
        <v>508</v>
      </c>
      <c r="C82">
        <v>30609</v>
      </c>
      <c r="D82">
        <v>30515</v>
      </c>
      <c r="E82">
        <v>5</v>
      </c>
      <c r="F82">
        <v>99</v>
      </c>
    </row>
    <row r="83" spans="1:6" ht="15" customHeight="1">
      <c r="A83" t="s">
        <v>188</v>
      </c>
      <c r="B83" t="s">
        <v>508</v>
      </c>
      <c r="C83">
        <v>204986</v>
      </c>
      <c r="D83">
        <v>205068</v>
      </c>
      <c r="E83">
        <v>5</v>
      </c>
      <c r="F83">
        <v>82</v>
      </c>
    </row>
    <row r="84" spans="1:6" ht="15" customHeight="1">
      <c r="A84" t="s">
        <v>188</v>
      </c>
      <c r="B84" t="s">
        <v>508</v>
      </c>
      <c r="C84">
        <v>31869</v>
      </c>
      <c r="D84">
        <v>31786</v>
      </c>
      <c r="E84">
        <v>5</v>
      </c>
      <c r="F84">
        <v>90</v>
      </c>
    </row>
    <row r="85" spans="1:6" ht="15" customHeight="1">
      <c r="A85" t="s">
        <v>188</v>
      </c>
      <c r="B85" t="s">
        <v>320</v>
      </c>
      <c r="C85">
        <v>75188</v>
      </c>
      <c r="D85">
        <v>75265</v>
      </c>
      <c r="E85">
        <v>21</v>
      </c>
      <c r="F85">
        <v>96</v>
      </c>
    </row>
    <row r="86" spans="1:6" ht="15" customHeight="1">
      <c r="A86" t="s">
        <v>188</v>
      </c>
      <c r="B86" t="s">
        <v>318</v>
      </c>
      <c r="C86">
        <v>253020</v>
      </c>
      <c r="D86">
        <v>252924</v>
      </c>
      <c r="E86">
        <v>5</v>
      </c>
      <c r="F86">
        <v>99</v>
      </c>
    </row>
    <row r="87" spans="1:6" ht="15" customHeight="1">
      <c r="A87" t="s">
        <v>188</v>
      </c>
      <c r="B87" t="s">
        <v>489</v>
      </c>
      <c r="C87">
        <v>290485</v>
      </c>
      <c r="D87">
        <v>290575</v>
      </c>
      <c r="E87">
        <v>5</v>
      </c>
      <c r="F87">
        <v>98</v>
      </c>
    </row>
    <row r="88" spans="1:6" ht="15" customHeight="1">
      <c r="A88" t="s">
        <v>188</v>
      </c>
      <c r="B88" t="s">
        <v>595</v>
      </c>
      <c r="C88">
        <v>34665</v>
      </c>
      <c r="D88">
        <v>34762</v>
      </c>
      <c r="E88">
        <v>5</v>
      </c>
      <c r="F88">
        <v>100</v>
      </c>
    </row>
    <row r="89" spans="1:6" ht="15" customHeight="1">
      <c r="A89" t="s">
        <v>186</v>
      </c>
      <c r="B89" t="s">
        <v>395</v>
      </c>
      <c r="C89">
        <v>436779</v>
      </c>
      <c r="D89">
        <v>436859</v>
      </c>
      <c r="E89">
        <v>5</v>
      </c>
      <c r="F89">
        <v>79</v>
      </c>
    </row>
    <row r="90" spans="1:6" ht="15" customHeight="1">
      <c r="A90" t="s">
        <v>186</v>
      </c>
      <c r="B90" t="s">
        <v>395</v>
      </c>
      <c r="C90">
        <v>525035</v>
      </c>
      <c r="D90">
        <v>524947</v>
      </c>
      <c r="E90">
        <v>5</v>
      </c>
      <c r="F90">
        <v>99</v>
      </c>
    </row>
    <row r="91" spans="1:6" ht="15" customHeight="1">
      <c r="A91" t="s">
        <v>186</v>
      </c>
      <c r="B91" t="s">
        <v>232</v>
      </c>
      <c r="C91">
        <v>1097652</v>
      </c>
      <c r="D91">
        <v>1097568</v>
      </c>
      <c r="E91">
        <v>5</v>
      </c>
      <c r="F91">
        <v>94</v>
      </c>
    </row>
    <row r="92" spans="1:6" ht="15" customHeight="1">
      <c r="A92" t="s">
        <v>186</v>
      </c>
      <c r="B92" t="s">
        <v>232</v>
      </c>
      <c r="C92">
        <v>229375</v>
      </c>
      <c r="D92">
        <v>229267</v>
      </c>
      <c r="E92">
        <v>5</v>
      </c>
      <c r="F92">
        <v>98</v>
      </c>
    </row>
    <row r="93" spans="1:6" ht="15" customHeight="1">
      <c r="A93" t="s">
        <v>186</v>
      </c>
      <c r="B93" t="s">
        <v>304</v>
      </c>
      <c r="C93">
        <v>384297</v>
      </c>
      <c r="D93">
        <v>384213</v>
      </c>
      <c r="E93">
        <v>5</v>
      </c>
      <c r="F93">
        <v>94</v>
      </c>
    </row>
    <row r="94" spans="1:6" ht="15" customHeight="1">
      <c r="A94" t="s">
        <v>186</v>
      </c>
      <c r="B94" t="s">
        <v>304</v>
      </c>
      <c r="C94">
        <v>361846</v>
      </c>
      <c r="D94">
        <v>361762</v>
      </c>
      <c r="E94">
        <v>5</v>
      </c>
      <c r="F94">
        <v>94</v>
      </c>
    </row>
    <row r="95" spans="1:6" ht="15" customHeight="1">
      <c r="A95" t="s">
        <v>186</v>
      </c>
      <c r="B95" t="s">
        <v>304</v>
      </c>
      <c r="C95">
        <v>459487</v>
      </c>
      <c r="D95">
        <v>459403</v>
      </c>
      <c r="E95">
        <v>5</v>
      </c>
      <c r="F95">
        <v>94</v>
      </c>
    </row>
    <row r="96" spans="1:6" ht="15" customHeight="1">
      <c r="A96" t="s">
        <v>186</v>
      </c>
      <c r="B96" t="s">
        <v>304</v>
      </c>
      <c r="C96">
        <v>421825</v>
      </c>
      <c r="D96">
        <v>421742</v>
      </c>
      <c r="E96">
        <v>5</v>
      </c>
      <c r="F96">
        <v>97</v>
      </c>
    </row>
    <row r="97" spans="1:6" ht="15" customHeight="1">
      <c r="A97" t="s">
        <v>186</v>
      </c>
      <c r="B97" t="s">
        <v>304</v>
      </c>
      <c r="C97">
        <v>371828</v>
      </c>
      <c r="D97">
        <v>371744</v>
      </c>
      <c r="E97">
        <v>5</v>
      </c>
      <c r="F97">
        <v>94</v>
      </c>
    </row>
    <row r="98" spans="1:6" ht="15" customHeight="1">
      <c r="A98" t="s">
        <v>186</v>
      </c>
      <c r="B98" t="s">
        <v>304</v>
      </c>
      <c r="C98">
        <v>470057</v>
      </c>
      <c r="D98">
        <v>469975</v>
      </c>
      <c r="E98">
        <v>5</v>
      </c>
      <c r="F98">
        <v>97</v>
      </c>
    </row>
    <row r="99" spans="1:6" ht="15" customHeight="1">
      <c r="A99" t="s">
        <v>186</v>
      </c>
      <c r="B99" t="s">
        <v>394</v>
      </c>
      <c r="C99">
        <v>233084</v>
      </c>
      <c r="D99">
        <v>232993</v>
      </c>
      <c r="E99">
        <v>5</v>
      </c>
      <c r="F99">
        <v>97</v>
      </c>
    </row>
    <row r="100" spans="1:6" ht="15" customHeight="1">
      <c r="A100" t="s">
        <v>186</v>
      </c>
      <c r="B100" t="s">
        <v>374</v>
      </c>
      <c r="C100">
        <v>54464</v>
      </c>
      <c r="D100">
        <v>54548</v>
      </c>
      <c r="E100">
        <v>5</v>
      </c>
      <c r="F100">
        <v>94</v>
      </c>
    </row>
    <row r="101" spans="1:6" ht="15" customHeight="1">
      <c r="A101" t="s">
        <v>186</v>
      </c>
      <c r="B101" t="s">
        <v>306</v>
      </c>
      <c r="C101">
        <v>114677</v>
      </c>
      <c r="D101">
        <v>114593</v>
      </c>
      <c r="E101">
        <v>5</v>
      </c>
      <c r="F101">
        <v>94</v>
      </c>
    </row>
    <row r="102" spans="1:6" ht="15" customHeight="1">
      <c r="A102" t="s">
        <v>186</v>
      </c>
      <c r="B102" t="s">
        <v>306</v>
      </c>
      <c r="C102">
        <v>146187</v>
      </c>
      <c r="D102">
        <v>146271</v>
      </c>
      <c r="E102">
        <v>5</v>
      </c>
      <c r="F102">
        <v>94</v>
      </c>
    </row>
    <row r="103" spans="1:6" ht="15" customHeight="1">
      <c r="A103" t="s">
        <v>186</v>
      </c>
      <c r="B103" t="s">
        <v>400</v>
      </c>
      <c r="C103">
        <v>45192</v>
      </c>
      <c r="D103">
        <v>45276</v>
      </c>
      <c r="E103">
        <v>5</v>
      </c>
      <c r="F103">
        <v>94</v>
      </c>
    </row>
    <row r="104" spans="1:6" ht="15" customHeight="1">
      <c r="A104" t="s">
        <v>186</v>
      </c>
      <c r="B104" t="s">
        <v>380</v>
      </c>
      <c r="C104">
        <v>43050</v>
      </c>
      <c r="D104">
        <v>42960</v>
      </c>
      <c r="E104">
        <v>6</v>
      </c>
      <c r="F104">
        <v>93</v>
      </c>
    </row>
    <row r="105" spans="1:6" ht="15" customHeight="1">
      <c r="A105" t="s">
        <v>186</v>
      </c>
      <c r="B105" t="s">
        <v>362</v>
      </c>
      <c r="C105">
        <v>195799</v>
      </c>
      <c r="D105">
        <v>195897</v>
      </c>
      <c r="E105">
        <v>5</v>
      </c>
      <c r="F105">
        <v>99</v>
      </c>
    </row>
    <row r="106" spans="1:6" ht="15" customHeight="1">
      <c r="A106" t="s">
        <v>186</v>
      </c>
      <c r="B106" t="s">
        <v>336</v>
      </c>
      <c r="C106">
        <v>102661</v>
      </c>
      <c r="D106">
        <v>102750</v>
      </c>
      <c r="E106">
        <v>5</v>
      </c>
      <c r="F106">
        <v>93</v>
      </c>
    </row>
    <row r="107" spans="1:6" ht="15" customHeight="1">
      <c r="A107" t="s">
        <v>186</v>
      </c>
      <c r="B107" t="s">
        <v>275</v>
      </c>
      <c r="C107">
        <v>39938</v>
      </c>
      <c r="D107">
        <v>39854</v>
      </c>
      <c r="E107">
        <v>5</v>
      </c>
      <c r="F107">
        <v>94</v>
      </c>
    </row>
    <row r="108" spans="1:6" ht="15" customHeight="1">
      <c r="A108" t="s">
        <v>186</v>
      </c>
      <c r="B108" t="s">
        <v>215</v>
      </c>
      <c r="C108">
        <v>65263</v>
      </c>
      <c r="D108">
        <v>65171</v>
      </c>
      <c r="E108">
        <v>5</v>
      </c>
      <c r="F108">
        <v>91</v>
      </c>
    </row>
    <row r="109" spans="1:6" ht="15" customHeight="1">
      <c r="A109" t="s">
        <v>186</v>
      </c>
      <c r="B109" t="s">
        <v>402</v>
      </c>
      <c r="C109">
        <v>72620</v>
      </c>
      <c r="D109">
        <v>72698</v>
      </c>
      <c r="E109">
        <v>5</v>
      </c>
      <c r="F109">
        <v>88</v>
      </c>
    </row>
    <row r="110" spans="1:6" ht="15" customHeight="1">
      <c r="A110" t="s">
        <v>186</v>
      </c>
      <c r="B110" t="s">
        <v>390</v>
      </c>
      <c r="C110">
        <v>46577</v>
      </c>
      <c r="D110">
        <v>46657</v>
      </c>
      <c r="E110">
        <v>5</v>
      </c>
      <c r="F110">
        <v>79</v>
      </c>
    </row>
    <row r="111" spans="1:6" ht="15" customHeight="1">
      <c r="A111" t="s">
        <v>186</v>
      </c>
      <c r="B111" t="s">
        <v>390</v>
      </c>
      <c r="C111">
        <v>87475</v>
      </c>
      <c r="D111">
        <v>87556</v>
      </c>
      <c r="E111">
        <v>5</v>
      </c>
      <c r="F111">
        <v>79</v>
      </c>
    </row>
    <row r="112" spans="1:6" ht="15" customHeight="1">
      <c r="A112" t="s">
        <v>186</v>
      </c>
      <c r="B112" t="s">
        <v>372</v>
      </c>
      <c r="C112">
        <v>9107</v>
      </c>
      <c r="D112">
        <v>9014</v>
      </c>
      <c r="E112">
        <v>5</v>
      </c>
      <c r="F112">
        <v>96</v>
      </c>
    </row>
    <row r="113" spans="1:6" ht="15" customHeight="1">
      <c r="A113" t="s">
        <v>186</v>
      </c>
      <c r="B113" t="s">
        <v>210</v>
      </c>
      <c r="C113">
        <v>111892</v>
      </c>
      <c r="D113">
        <v>111972</v>
      </c>
      <c r="E113">
        <v>5</v>
      </c>
      <c r="F113">
        <v>79</v>
      </c>
    </row>
    <row r="114" spans="1:6" ht="15" customHeight="1">
      <c r="A114" t="s">
        <v>186</v>
      </c>
      <c r="B114" t="s">
        <v>213</v>
      </c>
      <c r="C114">
        <v>398652</v>
      </c>
      <c r="D114">
        <v>398734</v>
      </c>
      <c r="E114">
        <v>5</v>
      </c>
      <c r="F114">
        <v>82</v>
      </c>
    </row>
    <row r="115" spans="1:6" ht="15" customHeight="1">
      <c r="A115" t="s">
        <v>186</v>
      </c>
      <c r="B115" t="s">
        <v>345</v>
      </c>
      <c r="C115">
        <v>9510</v>
      </c>
      <c r="D115">
        <v>9427</v>
      </c>
      <c r="E115">
        <v>5</v>
      </c>
      <c r="F115">
        <v>85</v>
      </c>
    </row>
    <row r="116" spans="1:6" ht="15" customHeight="1">
      <c r="A116" s="63" t="s">
        <v>186</v>
      </c>
      <c r="B116" s="63" t="s">
        <v>221</v>
      </c>
      <c r="C116" s="63">
        <v>71185</v>
      </c>
      <c r="D116" s="63">
        <v>71271</v>
      </c>
      <c r="E116" s="63">
        <v>5</v>
      </c>
      <c r="F116" s="63">
        <v>88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4"/>
  <sheetViews>
    <sheetView workbookViewId="0">
      <selection activeCell="C26" sqref="C26"/>
    </sheetView>
  </sheetViews>
  <sheetFormatPr defaultColWidth="8.85546875" defaultRowHeight="15" customHeight="1"/>
  <cols>
    <col min="1" max="1" width="15.85546875" customWidth="1"/>
    <col min="2" max="2" width="12.140625" customWidth="1"/>
    <col min="3" max="3" width="50.7109375" customWidth="1"/>
    <col min="4" max="4" width="11.85546875" customWidth="1"/>
    <col min="5" max="5" width="16.140625" customWidth="1"/>
    <col min="6" max="6" width="15.42578125" customWidth="1"/>
    <col min="7" max="7" width="25.42578125" customWidth="1"/>
  </cols>
  <sheetData>
    <row r="1" spans="1:7" ht="15" customHeight="1">
      <c r="A1" s="114" t="s">
        <v>1205</v>
      </c>
      <c r="F1" s="5"/>
    </row>
    <row r="2" spans="1:7" ht="15" customHeight="1">
      <c r="A2" s="116" t="s">
        <v>1206</v>
      </c>
      <c r="F2" s="5"/>
    </row>
    <row r="3" spans="1:7" ht="15" customHeight="1">
      <c r="F3" s="5"/>
    </row>
    <row r="4" spans="1:7" ht="15" customHeight="1">
      <c r="A4" s="28" t="s">
        <v>1207</v>
      </c>
      <c r="B4" s="28" t="s">
        <v>1208</v>
      </c>
      <c r="C4" s="28" t="s">
        <v>1209</v>
      </c>
      <c r="D4" s="28" t="s">
        <v>1210</v>
      </c>
      <c r="E4" s="28" t="s">
        <v>1211</v>
      </c>
      <c r="F4" s="28" t="s">
        <v>1212</v>
      </c>
      <c r="G4" s="7" t="s">
        <v>1213</v>
      </c>
    </row>
    <row r="5" spans="1:7" ht="15" customHeight="1">
      <c r="A5" t="s">
        <v>1214</v>
      </c>
      <c r="B5" t="s">
        <v>1215</v>
      </c>
      <c r="C5" s="4" t="s">
        <v>1216</v>
      </c>
      <c r="D5" t="s">
        <v>1217</v>
      </c>
      <c r="E5" s="30">
        <v>2.9340156837879698</v>
      </c>
      <c r="F5" s="29">
        <v>1.7143716575950801E-11</v>
      </c>
      <c r="G5" s="29" t="s">
        <v>1218</v>
      </c>
    </row>
    <row r="6" spans="1:7" ht="15" customHeight="1">
      <c r="A6" t="s">
        <v>1219</v>
      </c>
      <c r="B6" t="s">
        <v>1215</v>
      </c>
      <c r="C6" s="4" t="s">
        <v>1216</v>
      </c>
      <c r="D6" t="s">
        <v>1220</v>
      </c>
      <c r="E6" s="30">
        <v>0.61699726369167895</v>
      </c>
      <c r="F6">
        <v>1.0628069450144601E-2</v>
      </c>
      <c r="G6" s="29" t="s">
        <v>1218</v>
      </c>
    </row>
    <row r="7" spans="1:7" ht="15" customHeight="1">
      <c r="A7" t="s">
        <v>1221</v>
      </c>
      <c r="B7" t="s">
        <v>1222</v>
      </c>
      <c r="C7" s="4" t="s">
        <v>1223</v>
      </c>
      <c r="D7" t="s">
        <v>1217</v>
      </c>
      <c r="E7" s="30">
        <v>1.49744781666758</v>
      </c>
      <c r="F7" s="29">
        <v>4.5524890376091798E-14</v>
      </c>
      <c r="G7" s="29" t="s">
        <v>1218</v>
      </c>
    </row>
    <row r="8" spans="1:7" ht="15" customHeight="1">
      <c r="A8" t="s">
        <v>1224</v>
      </c>
      <c r="B8" t="s">
        <v>1225</v>
      </c>
      <c r="C8" t="s">
        <v>1226</v>
      </c>
      <c r="D8" t="s">
        <v>1217</v>
      </c>
      <c r="E8" s="30">
        <v>1.4537286144438899</v>
      </c>
      <c r="F8" s="29">
        <v>4.0848553478155803E-18</v>
      </c>
      <c r="G8" s="29" t="s">
        <v>1218</v>
      </c>
    </row>
    <row r="9" spans="1:7" ht="15" customHeight="1">
      <c r="A9" t="s">
        <v>1227</v>
      </c>
      <c r="B9" t="s">
        <v>1225</v>
      </c>
      <c r="C9" t="s">
        <v>1226</v>
      </c>
      <c r="D9" t="s">
        <v>1217</v>
      </c>
      <c r="E9" s="30">
        <v>1.4226143268092599</v>
      </c>
      <c r="F9" s="29">
        <v>1.6762538926774101E-5</v>
      </c>
      <c r="G9" s="29" t="s">
        <v>1218</v>
      </c>
    </row>
    <row r="10" spans="1:7" ht="15" customHeight="1">
      <c r="A10" t="s">
        <v>1228</v>
      </c>
      <c r="B10" t="s">
        <v>1229</v>
      </c>
      <c r="C10" s="4" t="s">
        <v>1230</v>
      </c>
      <c r="D10" t="s">
        <v>1217</v>
      </c>
      <c r="E10" s="30">
        <v>2.5216892294406201</v>
      </c>
      <c r="F10" s="29">
        <v>2.5556478633590401E-37</v>
      </c>
      <c r="G10" s="29" t="s">
        <v>1231</v>
      </c>
    </row>
    <row r="11" spans="1:7" ht="15" customHeight="1">
      <c r="A11" t="s">
        <v>1232</v>
      </c>
      <c r="B11" t="s">
        <v>1233</v>
      </c>
      <c r="C11" s="4" t="s">
        <v>1234</v>
      </c>
      <c r="D11" t="s">
        <v>1217</v>
      </c>
      <c r="E11" s="30">
        <v>1.5563235852178601</v>
      </c>
      <c r="F11" s="29">
        <v>7.2557329908644599E-16</v>
      </c>
      <c r="G11" s="29" t="s">
        <v>1218</v>
      </c>
    </row>
    <row r="12" spans="1:7" ht="15" customHeight="1">
      <c r="A12" t="s">
        <v>1232</v>
      </c>
      <c r="B12" t="s">
        <v>1233</v>
      </c>
      <c r="C12" s="4" t="s">
        <v>1234</v>
      </c>
      <c r="D12" t="s">
        <v>1217</v>
      </c>
      <c r="E12" s="30">
        <v>4.0856847325199297</v>
      </c>
      <c r="F12" s="29">
        <v>6.1793418424348296E-28</v>
      </c>
      <c r="G12" s="29" t="s">
        <v>1235</v>
      </c>
    </row>
    <row r="13" spans="1:7" ht="15" customHeight="1">
      <c r="A13" t="s">
        <v>1236</v>
      </c>
      <c r="B13" t="s">
        <v>1237</v>
      </c>
      <c r="C13" t="s">
        <v>1238</v>
      </c>
      <c r="D13" t="s">
        <v>1217</v>
      </c>
      <c r="E13" s="30">
        <v>3.6305683165240401</v>
      </c>
      <c r="F13" s="29">
        <v>1.9057831034710201E-60</v>
      </c>
      <c r="G13" s="29" t="s">
        <v>1218</v>
      </c>
    </row>
    <row r="14" spans="1:7" ht="15" customHeight="1">
      <c r="A14" t="s">
        <v>1239</v>
      </c>
      <c r="B14" t="s">
        <v>1240</v>
      </c>
      <c r="C14" t="s">
        <v>1241</v>
      </c>
      <c r="D14" t="s">
        <v>1217</v>
      </c>
      <c r="E14" s="30">
        <v>2.0461153159201499</v>
      </c>
      <c r="F14" s="29">
        <v>5.0480684837177797E-24</v>
      </c>
      <c r="G14" s="29" t="s">
        <v>1242</v>
      </c>
    </row>
    <row r="15" spans="1:7" ht="15" customHeight="1">
      <c r="A15" t="s">
        <v>1243</v>
      </c>
      <c r="B15" t="s">
        <v>1244</v>
      </c>
      <c r="C15" s="4" t="s">
        <v>1245</v>
      </c>
      <c r="D15" t="s">
        <v>1217</v>
      </c>
      <c r="E15" s="30">
        <v>2.3233433095644802</v>
      </c>
      <c r="F15" s="29">
        <v>2.2305543254638201E-27</v>
      </c>
      <c r="G15" s="29" t="s">
        <v>1231</v>
      </c>
    </row>
    <row r="16" spans="1:7" ht="15" customHeight="1">
      <c r="A16" t="s">
        <v>1246</v>
      </c>
      <c r="B16" t="s">
        <v>1247</v>
      </c>
      <c r="C16" t="s">
        <v>1248</v>
      </c>
      <c r="D16" t="s">
        <v>1217</v>
      </c>
      <c r="E16" s="30">
        <v>2.1021488404864601</v>
      </c>
      <c r="F16" s="29">
        <v>1.0716814058446801E-31</v>
      </c>
      <c r="G16" s="29" t="s">
        <v>1218</v>
      </c>
    </row>
    <row r="17" spans="1:7" ht="15" customHeight="1">
      <c r="A17" t="s">
        <v>1249</v>
      </c>
      <c r="B17" t="s">
        <v>1250</v>
      </c>
      <c r="C17" t="s">
        <v>1251</v>
      </c>
      <c r="D17" t="s">
        <v>1220</v>
      </c>
      <c r="E17" s="30">
        <v>2.5287711981221102</v>
      </c>
      <c r="F17" s="29">
        <v>2.1266715380280399E-10</v>
      </c>
      <c r="G17" s="29" t="s">
        <v>1252</v>
      </c>
    </row>
    <row r="18" spans="1:7" ht="15" customHeight="1">
      <c r="A18" t="s">
        <v>1253</v>
      </c>
      <c r="B18" t="s">
        <v>1254</v>
      </c>
      <c r="C18" t="s">
        <v>1251</v>
      </c>
      <c r="D18" t="s">
        <v>1217</v>
      </c>
      <c r="E18" s="30">
        <v>2.0980159331153998</v>
      </c>
      <c r="F18" s="29">
        <v>3.2552292189244101E-8</v>
      </c>
      <c r="G18" s="29" t="s">
        <v>1255</v>
      </c>
    </row>
    <row r="19" spans="1:7" ht="15" customHeight="1">
      <c r="A19" t="s">
        <v>1256</v>
      </c>
      <c r="B19" t="s">
        <v>1257</v>
      </c>
      <c r="C19" s="4" t="s">
        <v>1258</v>
      </c>
      <c r="D19" t="s">
        <v>1217</v>
      </c>
      <c r="E19" s="30">
        <v>1.4500619670807999</v>
      </c>
      <c r="F19" s="29">
        <v>1.89595655448972E-10</v>
      </c>
      <c r="G19" s="29" t="s">
        <v>1231</v>
      </c>
    </row>
    <row r="20" spans="1:7" ht="15" customHeight="1">
      <c r="A20" t="s">
        <v>1259</v>
      </c>
      <c r="B20" t="s">
        <v>1260</v>
      </c>
      <c r="C20" t="s">
        <v>1248</v>
      </c>
      <c r="D20" t="s">
        <v>1217</v>
      </c>
      <c r="E20" s="30">
        <v>2.1577102686515599</v>
      </c>
      <c r="F20">
        <v>7.2291714933051996E-4</v>
      </c>
      <c r="G20" s="29" t="s">
        <v>1261</v>
      </c>
    </row>
    <row r="21" spans="1:7" ht="15" customHeight="1">
      <c r="A21" t="s">
        <v>1259</v>
      </c>
      <c r="B21" t="s">
        <v>1260</v>
      </c>
      <c r="C21" t="s">
        <v>1248</v>
      </c>
      <c r="D21" t="s">
        <v>1220</v>
      </c>
      <c r="E21" s="30">
        <v>5.5114310288818498</v>
      </c>
      <c r="F21">
        <v>2.0227264740875599E-3</v>
      </c>
      <c r="G21" s="29" t="s">
        <v>1261</v>
      </c>
    </row>
    <row r="22" spans="1:7" ht="15" customHeight="1">
      <c r="A22" t="s">
        <v>1259</v>
      </c>
      <c r="B22" t="s">
        <v>1260</v>
      </c>
      <c r="C22" t="s">
        <v>1248</v>
      </c>
      <c r="D22" t="s">
        <v>1217</v>
      </c>
      <c r="E22" s="30">
        <v>1.9630150916067199</v>
      </c>
      <c r="F22">
        <v>2.32027392043939E-4</v>
      </c>
      <c r="G22" s="29" t="s">
        <v>1261</v>
      </c>
    </row>
    <row r="23" spans="1:7" ht="15" customHeight="1">
      <c r="A23" t="s">
        <v>1262</v>
      </c>
      <c r="B23" t="s">
        <v>1263</v>
      </c>
      <c r="C23" s="4" t="s">
        <v>1264</v>
      </c>
      <c r="D23" t="s">
        <v>1220</v>
      </c>
      <c r="E23" s="30">
        <v>4.5649870822299201</v>
      </c>
      <c r="F23">
        <v>2.3627261005582299E-2</v>
      </c>
      <c r="G23" s="29" t="s">
        <v>1265</v>
      </c>
    </row>
    <row r="24" spans="1:7" ht="15" customHeight="1">
      <c r="A24" t="s">
        <v>1262</v>
      </c>
      <c r="B24" t="s">
        <v>1263</v>
      </c>
      <c r="C24" s="4" t="s">
        <v>1264</v>
      </c>
      <c r="D24" t="s">
        <v>1220</v>
      </c>
      <c r="E24" s="30">
        <v>2.7924673666611</v>
      </c>
      <c r="F24" s="29">
        <v>5.7632141824484906E-20</v>
      </c>
      <c r="G24" s="29" t="s">
        <v>1266</v>
      </c>
    </row>
    <row r="25" spans="1:7" ht="15" customHeight="1">
      <c r="A25" t="s">
        <v>1267</v>
      </c>
      <c r="B25" t="s">
        <v>1268</v>
      </c>
      <c r="C25" t="s">
        <v>1248</v>
      </c>
      <c r="D25" t="s">
        <v>1220</v>
      </c>
      <c r="E25" s="30">
        <v>6.0924495050131702</v>
      </c>
      <c r="F25">
        <v>1.2279951718519101E-4</v>
      </c>
      <c r="G25" s="29" t="s">
        <v>1269</v>
      </c>
    </row>
    <row r="26" spans="1:7" ht="15" customHeight="1">
      <c r="A26" t="s">
        <v>1270</v>
      </c>
      <c r="B26" t="s">
        <v>1271</v>
      </c>
      <c r="C26" s="4" t="s">
        <v>1272</v>
      </c>
      <c r="D26" t="s">
        <v>1217</v>
      </c>
      <c r="E26" s="30">
        <v>6.1099203631545498</v>
      </c>
      <c r="F26" s="29">
        <v>3.7159798275628901E-29</v>
      </c>
      <c r="G26" s="29" t="s">
        <v>1218</v>
      </c>
    </row>
    <row r="27" spans="1:7" ht="15" customHeight="1">
      <c r="A27" t="s">
        <v>1270</v>
      </c>
      <c r="B27" t="s">
        <v>1271</v>
      </c>
      <c r="C27" s="4" t="s">
        <v>1272</v>
      </c>
      <c r="D27" t="s">
        <v>1217</v>
      </c>
      <c r="E27" s="30">
        <v>3.40777835691076</v>
      </c>
      <c r="F27" s="29">
        <v>1.35644402491436E-17</v>
      </c>
      <c r="G27" s="29" t="s">
        <v>1273</v>
      </c>
    </row>
    <row r="28" spans="1:7" ht="15" customHeight="1">
      <c r="A28" t="s">
        <v>1270</v>
      </c>
      <c r="B28" t="s">
        <v>1271</v>
      </c>
      <c r="C28" s="4" t="s">
        <v>1272</v>
      </c>
      <c r="D28" t="s">
        <v>1217</v>
      </c>
      <c r="E28" s="30">
        <v>2.4999009673751602</v>
      </c>
      <c r="F28" s="29">
        <v>1.39767262162211E-12</v>
      </c>
      <c r="G28" s="29" t="s">
        <v>1273</v>
      </c>
    </row>
    <row r="29" spans="1:7" ht="15" customHeight="1">
      <c r="A29" t="s">
        <v>1274</v>
      </c>
      <c r="B29" t="s">
        <v>1275</v>
      </c>
      <c r="D29" t="s">
        <v>1217</v>
      </c>
      <c r="E29" s="30">
        <v>0.82408365992163402</v>
      </c>
      <c r="F29">
        <v>3.99235980792478E-2</v>
      </c>
      <c r="G29" t="s">
        <v>1276</v>
      </c>
    </row>
    <row r="30" spans="1:7" ht="15" customHeight="1">
      <c r="A30" t="s">
        <v>1277</v>
      </c>
      <c r="B30" t="s">
        <v>1275</v>
      </c>
      <c r="D30" t="s">
        <v>1217</v>
      </c>
      <c r="E30" s="30">
        <v>3.9554732468998801</v>
      </c>
      <c r="F30" s="29">
        <v>1.2359117027169E-23</v>
      </c>
      <c r="G30" s="29" t="s">
        <v>1218</v>
      </c>
    </row>
    <row r="31" spans="1:7" ht="15" customHeight="1">
      <c r="A31" t="s">
        <v>1278</v>
      </c>
      <c r="B31" t="s">
        <v>1275</v>
      </c>
      <c r="D31" t="s">
        <v>1217</v>
      </c>
      <c r="E31" s="30">
        <v>1.9832795463561399</v>
      </c>
      <c r="F31">
        <v>1.1701084535562499E-2</v>
      </c>
      <c r="G31" s="29" t="s">
        <v>1218</v>
      </c>
    </row>
    <row r="32" spans="1:7" ht="15" customHeight="1">
      <c r="A32" t="s">
        <v>1279</v>
      </c>
      <c r="B32" t="s">
        <v>1275</v>
      </c>
      <c r="D32" t="s">
        <v>1220</v>
      </c>
      <c r="E32" s="30">
        <v>1.23501672872639</v>
      </c>
      <c r="F32">
        <v>7.6447483818145297E-4</v>
      </c>
      <c r="G32" s="29" t="s">
        <v>1273</v>
      </c>
    </row>
    <row r="33" spans="1:7" ht="15" customHeight="1">
      <c r="A33" t="s">
        <v>1280</v>
      </c>
      <c r="B33" t="s">
        <v>1275</v>
      </c>
      <c r="D33" t="s">
        <v>1220</v>
      </c>
      <c r="E33" s="30">
        <v>2.1078246676556698</v>
      </c>
      <c r="F33" s="29">
        <v>9.8088225131855195E-6</v>
      </c>
      <c r="G33" s="29" t="s">
        <v>1273</v>
      </c>
    </row>
    <row r="34" spans="1:7" ht="15" customHeight="1">
      <c r="A34" t="s">
        <v>1281</v>
      </c>
      <c r="B34" t="s">
        <v>1275</v>
      </c>
      <c r="D34" t="s">
        <v>1217</v>
      </c>
      <c r="E34" s="30">
        <v>2.7554222094131999</v>
      </c>
      <c r="F34" s="29">
        <v>2.2483863094993E-24</v>
      </c>
      <c r="G34" s="29" t="s">
        <v>1231</v>
      </c>
    </row>
    <row r="35" spans="1:7" ht="15" customHeight="1">
      <c r="A35" t="s">
        <v>1281</v>
      </c>
      <c r="B35" t="s">
        <v>1275</v>
      </c>
      <c r="D35" t="s">
        <v>1217</v>
      </c>
      <c r="E35" s="30">
        <v>1.5644029658471901</v>
      </c>
      <c r="F35" s="29">
        <v>2.9288289668134302E-7</v>
      </c>
      <c r="G35" s="29" t="s">
        <v>1231</v>
      </c>
    </row>
    <row r="36" spans="1:7" ht="15" customHeight="1">
      <c r="A36" t="s">
        <v>1282</v>
      </c>
      <c r="B36" t="s">
        <v>1275</v>
      </c>
      <c r="D36" t="s">
        <v>1220</v>
      </c>
      <c r="E36" s="30">
        <v>3.1403765417059102</v>
      </c>
      <c r="F36" s="29">
        <v>2.3251764090509099E-11</v>
      </c>
      <c r="G36" s="29" t="s">
        <v>1283</v>
      </c>
    </row>
    <row r="37" spans="1:7" ht="15" customHeight="1">
      <c r="A37" t="s">
        <v>1282</v>
      </c>
      <c r="B37" t="s">
        <v>1275</v>
      </c>
      <c r="D37" t="s">
        <v>1220</v>
      </c>
      <c r="E37" s="30">
        <v>1.5641474343077499</v>
      </c>
      <c r="F37">
        <v>1.2279951718519101E-4</v>
      </c>
      <c r="G37" s="29" t="s">
        <v>1283</v>
      </c>
    </row>
    <row r="38" spans="1:7" ht="15" customHeight="1">
      <c r="A38" t="s">
        <v>1284</v>
      </c>
      <c r="B38" t="s">
        <v>1275</v>
      </c>
      <c r="D38" t="s">
        <v>1220</v>
      </c>
      <c r="E38" s="30">
        <v>3.8709262264958899</v>
      </c>
      <c r="F38">
        <v>6.6148435117974397E-4</v>
      </c>
      <c r="G38" t="s">
        <v>1285</v>
      </c>
    </row>
    <row r="39" spans="1:7" ht="15" customHeight="1">
      <c r="A39" t="s">
        <v>1284</v>
      </c>
      <c r="B39" t="s">
        <v>1275</v>
      </c>
      <c r="D39" t="s">
        <v>1220</v>
      </c>
      <c r="E39" s="30">
        <v>5.2599521347096703</v>
      </c>
      <c r="F39">
        <v>1.7481503243693901E-2</v>
      </c>
      <c r="G39" s="29" t="s">
        <v>1286</v>
      </c>
    </row>
    <row r="40" spans="1:7" ht="15" customHeight="1">
      <c r="A40" t="s">
        <v>1287</v>
      </c>
      <c r="B40" t="s">
        <v>1275</v>
      </c>
      <c r="D40" t="s">
        <v>1220</v>
      </c>
      <c r="E40" s="30">
        <v>5.4649586920323499</v>
      </c>
      <c r="F40">
        <v>3.8067090411353002E-3</v>
      </c>
      <c r="G40" s="29" t="s">
        <v>1286</v>
      </c>
    </row>
    <row r="41" spans="1:7" ht="15" customHeight="1">
      <c r="A41" t="s">
        <v>1288</v>
      </c>
      <c r="B41" t="s">
        <v>1275</v>
      </c>
      <c r="D41" t="s">
        <v>1217</v>
      </c>
      <c r="E41" s="30">
        <v>1.3722520607117401</v>
      </c>
      <c r="F41" s="29">
        <v>4.5448445890575599E-10</v>
      </c>
      <c r="G41" s="29" t="s">
        <v>1289</v>
      </c>
    </row>
    <row r="42" spans="1:7" ht="15" customHeight="1">
      <c r="A42" t="s">
        <v>1290</v>
      </c>
      <c r="B42" t="s">
        <v>1275</v>
      </c>
      <c r="D42" t="s">
        <v>1217</v>
      </c>
      <c r="E42" s="30">
        <v>1.1991457647817001</v>
      </c>
      <c r="F42">
        <v>1.4149986939325501E-3</v>
      </c>
      <c r="G42" s="29" t="s">
        <v>1291</v>
      </c>
    </row>
    <row r="43" spans="1:7" ht="15" customHeight="1">
      <c r="A43" t="s">
        <v>1292</v>
      </c>
      <c r="B43" t="s">
        <v>1275</v>
      </c>
      <c r="D43" t="s">
        <v>1220</v>
      </c>
      <c r="E43" s="30">
        <v>6.3233467752855699</v>
      </c>
      <c r="F43" s="29">
        <v>5.7017102467757898E-5</v>
      </c>
      <c r="G43" s="29" t="s">
        <v>1293</v>
      </c>
    </row>
    <row r="44" spans="1:7" ht="15" customHeight="1">
      <c r="A44" s="63" t="s">
        <v>1278</v>
      </c>
      <c r="B44" s="63" t="s">
        <v>1275</v>
      </c>
      <c r="C44" s="63"/>
      <c r="D44" s="63" t="s">
        <v>1217</v>
      </c>
      <c r="E44" s="65">
        <v>1.7605677342923101</v>
      </c>
      <c r="F44" s="63">
        <v>1.6932267291520201E-4</v>
      </c>
      <c r="G44" s="69" t="s">
        <v>1294</v>
      </c>
    </row>
  </sheetData>
  <sortState xmlns:xlrd2="http://schemas.microsoft.com/office/spreadsheetml/2017/richdata2" ref="A4:G43">
    <sortCondition descending="1" ref="B4:B4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35"/>
  <sheetViews>
    <sheetView workbookViewId="0">
      <selection activeCell="I11" sqref="I11"/>
    </sheetView>
  </sheetViews>
  <sheetFormatPr defaultColWidth="11.42578125" defaultRowHeight="15" customHeight="1"/>
  <cols>
    <col min="1" max="1" width="20.7109375" customWidth="1"/>
  </cols>
  <sheetData>
    <row r="1" spans="1:8" ht="15" customHeight="1">
      <c r="A1" s="114" t="s">
        <v>1295</v>
      </c>
    </row>
    <row r="2" spans="1:8" ht="15" customHeight="1">
      <c r="A2" s="116" t="s">
        <v>1296</v>
      </c>
    </row>
    <row r="4" spans="1:8" ht="15" customHeight="1">
      <c r="A4" s="23"/>
      <c r="B4" s="23"/>
      <c r="C4" s="25" t="s">
        <v>774</v>
      </c>
      <c r="D4" s="23"/>
      <c r="E4" s="23"/>
      <c r="F4" s="25" t="s">
        <v>775</v>
      </c>
      <c r="G4" s="23"/>
      <c r="H4" s="23"/>
    </row>
    <row r="5" spans="1:8" ht="15" customHeight="1">
      <c r="A5" s="24" t="s">
        <v>1297</v>
      </c>
      <c r="B5" s="24" t="s">
        <v>192</v>
      </c>
      <c r="C5" s="26" t="s">
        <v>186</v>
      </c>
      <c r="D5" s="24" t="s">
        <v>188</v>
      </c>
      <c r="E5" s="24" t="s">
        <v>189</v>
      </c>
      <c r="F5" s="26" t="s">
        <v>186</v>
      </c>
      <c r="G5" s="24" t="s">
        <v>188</v>
      </c>
      <c r="H5" s="24" t="s">
        <v>189</v>
      </c>
    </row>
    <row r="6" spans="1:8" ht="15" customHeight="1">
      <c r="A6" t="s">
        <v>782</v>
      </c>
      <c r="B6">
        <v>7788</v>
      </c>
      <c r="C6" s="27">
        <v>10.1238314318962</v>
      </c>
      <c r="D6">
        <v>10.8331159320838</v>
      </c>
      <c r="E6">
        <v>11.3724918382441</v>
      </c>
      <c r="F6" s="27">
        <v>78844.399191607896</v>
      </c>
      <c r="G6">
        <v>84368.306879069001</v>
      </c>
      <c r="H6">
        <v>88568.966436244897</v>
      </c>
    </row>
    <row r="7" spans="1:8" ht="15" customHeight="1">
      <c r="A7" t="s">
        <v>784</v>
      </c>
      <c r="B7">
        <v>367</v>
      </c>
      <c r="C7" s="27">
        <v>0.52947170175221203</v>
      </c>
      <c r="D7">
        <v>5.8741148237093997E-2</v>
      </c>
      <c r="E7">
        <v>0.84127452839585604</v>
      </c>
      <c r="F7" s="27">
        <v>194.31611454306201</v>
      </c>
      <c r="G7">
        <v>21.558001403013499</v>
      </c>
      <c r="H7">
        <v>308.74775192127902</v>
      </c>
    </row>
    <row r="8" spans="1:8" ht="15" customHeight="1">
      <c r="A8" t="s">
        <v>787</v>
      </c>
      <c r="B8">
        <v>5493</v>
      </c>
      <c r="C8" s="27">
        <v>99.972889808807295</v>
      </c>
      <c r="D8">
        <v>96.930669596186704</v>
      </c>
      <c r="E8">
        <v>134.29846193269401</v>
      </c>
      <c r="F8" s="27">
        <v>549151.08371977904</v>
      </c>
      <c r="G8">
        <v>532440.16809185396</v>
      </c>
      <c r="H8">
        <v>737701.45139628602</v>
      </c>
    </row>
    <row r="9" spans="1:8" ht="15" customHeight="1">
      <c r="A9" t="s">
        <v>788</v>
      </c>
      <c r="B9">
        <v>476</v>
      </c>
      <c r="C9" s="27">
        <v>3.68666971700417</v>
      </c>
      <c r="D9">
        <v>1.43687606303769</v>
      </c>
      <c r="E9">
        <v>2.1133552561600299</v>
      </c>
      <c r="F9" s="27">
        <v>1754.8547852939801</v>
      </c>
      <c r="G9">
        <v>683.95300600594101</v>
      </c>
      <c r="H9">
        <v>1005.95710193217</v>
      </c>
    </row>
    <row r="10" spans="1:8" ht="15" customHeight="1">
      <c r="A10" t="s">
        <v>789</v>
      </c>
      <c r="B10">
        <v>5617</v>
      </c>
      <c r="C10" s="27">
        <v>62.022504588714398</v>
      </c>
      <c r="D10">
        <v>65.793009880322799</v>
      </c>
      <c r="E10">
        <v>83.260767521693793</v>
      </c>
      <c r="F10" s="27">
        <v>348380.40827480901</v>
      </c>
      <c r="G10">
        <v>369559.33649777301</v>
      </c>
      <c r="H10">
        <v>467675.731169354</v>
      </c>
    </row>
    <row r="11" spans="1:8" ht="15" customHeight="1">
      <c r="A11" t="s">
        <v>790</v>
      </c>
      <c r="B11">
        <v>473</v>
      </c>
      <c r="C11" s="27">
        <v>0.93738752083478705</v>
      </c>
      <c r="D11">
        <v>0.48073074710138602</v>
      </c>
      <c r="E11">
        <v>0.44046530100192499</v>
      </c>
      <c r="F11" s="27">
        <v>443.38429735485403</v>
      </c>
      <c r="G11">
        <v>227.385643378955</v>
      </c>
      <c r="H11">
        <v>208.34008737391099</v>
      </c>
    </row>
    <row r="12" spans="1:8" ht="15" customHeight="1">
      <c r="A12" t="s">
        <v>791</v>
      </c>
      <c r="B12">
        <v>6145</v>
      </c>
      <c r="C12" s="27">
        <v>50.946211143617496</v>
      </c>
      <c r="D12">
        <v>57.985441080617498</v>
      </c>
      <c r="E12">
        <v>54.335322412073701</v>
      </c>
      <c r="F12" s="27">
        <v>313064.46747752902</v>
      </c>
      <c r="G12">
        <v>356320.53544039401</v>
      </c>
      <c r="H12">
        <v>333890.556222193</v>
      </c>
    </row>
    <row r="13" spans="1:8" ht="15" customHeight="1">
      <c r="A13" t="s">
        <v>792</v>
      </c>
      <c r="B13">
        <v>288</v>
      </c>
      <c r="C13" s="27">
        <v>0</v>
      </c>
      <c r="D13">
        <v>0.15327287002255399</v>
      </c>
      <c r="E13">
        <v>0</v>
      </c>
      <c r="F13" s="27">
        <v>0</v>
      </c>
      <c r="G13">
        <v>44.142586566495503</v>
      </c>
      <c r="H13">
        <v>0</v>
      </c>
    </row>
    <row r="14" spans="1:8" ht="15" customHeight="1">
      <c r="A14" t="s">
        <v>793</v>
      </c>
      <c r="B14">
        <v>5368</v>
      </c>
      <c r="C14" s="27">
        <v>10.322907740761799</v>
      </c>
      <c r="D14">
        <v>10.344411443673501</v>
      </c>
      <c r="E14">
        <v>9.9215923074134693</v>
      </c>
      <c r="F14" s="27">
        <v>55413.368752409398</v>
      </c>
      <c r="G14">
        <v>55528.800629639401</v>
      </c>
      <c r="H14">
        <v>53259.107506195498</v>
      </c>
    </row>
    <row r="15" spans="1:8" ht="15" customHeight="1">
      <c r="A15" t="s">
        <v>794</v>
      </c>
      <c r="B15">
        <v>564</v>
      </c>
      <c r="C15" s="27">
        <v>0.95022307587089505</v>
      </c>
      <c r="D15">
        <v>0.12104080443108201</v>
      </c>
      <c r="E15">
        <v>0.19887413722740399</v>
      </c>
      <c r="F15" s="27">
        <v>535.92581479118496</v>
      </c>
      <c r="G15">
        <v>68.267013699130402</v>
      </c>
      <c r="H15">
        <v>112.165013396256</v>
      </c>
    </row>
    <row r="16" spans="1:8" ht="15" customHeight="1">
      <c r="A16" t="s">
        <v>797</v>
      </c>
      <c r="B16">
        <v>5645</v>
      </c>
      <c r="C16" s="27">
        <v>162.36003388381201</v>
      </c>
      <c r="D16">
        <v>187.43640843437601</v>
      </c>
      <c r="E16">
        <v>189.601087648305</v>
      </c>
      <c r="F16" s="27">
        <v>916522.39127411996</v>
      </c>
      <c r="G16">
        <v>1058078.52561205</v>
      </c>
      <c r="H16">
        <v>1070298.1397746799</v>
      </c>
    </row>
    <row r="17" spans="1:8" ht="15" customHeight="1">
      <c r="A17" t="s">
        <v>798</v>
      </c>
      <c r="B17">
        <v>351</v>
      </c>
      <c r="C17" s="27">
        <v>2.27743556585399</v>
      </c>
      <c r="D17">
        <v>1.2320321087816899</v>
      </c>
      <c r="E17">
        <v>0.63509724884962204</v>
      </c>
      <c r="F17" s="27">
        <v>799.37988361475198</v>
      </c>
      <c r="G17">
        <v>432.44327018237198</v>
      </c>
      <c r="H17">
        <v>222.91913434621699</v>
      </c>
    </row>
    <row r="18" spans="1:8" ht="15" customHeight="1">
      <c r="A18" t="s">
        <v>801</v>
      </c>
      <c r="B18">
        <v>6419</v>
      </c>
      <c r="C18" s="27">
        <v>21.329664030145299</v>
      </c>
      <c r="D18">
        <v>22.750895404761</v>
      </c>
      <c r="E18">
        <v>21.505029147981599</v>
      </c>
      <c r="F18" s="27">
        <v>136915.11340950301</v>
      </c>
      <c r="G18">
        <v>146037.997603161</v>
      </c>
      <c r="H18">
        <v>138040.78210089399</v>
      </c>
    </row>
    <row r="19" spans="1:8" ht="15" customHeight="1">
      <c r="A19" t="s">
        <v>802</v>
      </c>
      <c r="B19">
        <v>660</v>
      </c>
      <c r="C19" s="27">
        <v>9.4482186354165094</v>
      </c>
      <c r="D19">
        <v>9.6051808255853697</v>
      </c>
      <c r="E19">
        <v>8.9976739157667005</v>
      </c>
      <c r="F19" s="27">
        <v>6235.8242993749</v>
      </c>
      <c r="G19">
        <v>6339.4193448863398</v>
      </c>
      <c r="H19">
        <v>5938.46478440602</v>
      </c>
    </row>
    <row r="20" spans="1:8" ht="15" customHeight="1">
      <c r="A20" t="s">
        <v>803</v>
      </c>
      <c r="B20">
        <v>6141</v>
      </c>
      <c r="C20" s="27">
        <v>1.98120028705894</v>
      </c>
      <c r="D20">
        <v>1.78638705937557</v>
      </c>
      <c r="E20">
        <v>1.88469710524821</v>
      </c>
      <c r="F20" s="27">
        <v>12166.5509628289</v>
      </c>
      <c r="G20">
        <v>10970.202931625399</v>
      </c>
      <c r="H20">
        <v>11573.924923329199</v>
      </c>
    </row>
    <row r="21" spans="1:8" ht="15" customHeight="1">
      <c r="A21" t="s">
        <v>804</v>
      </c>
      <c r="B21">
        <v>300</v>
      </c>
      <c r="C21" s="27">
        <v>0.27841236517658402</v>
      </c>
      <c r="D21">
        <v>4.9617621046520601E-2</v>
      </c>
      <c r="E21">
        <v>0</v>
      </c>
      <c r="F21" s="27">
        <v>83.523709552975106</v>
      </c>
      <c r="G21">
        <v>14.8852863139562</v>
      </c>
      <c r="H21">
        <v>0</v>
      </c>
    </row>
    <row r="22" spans="1:8" ht="15" customHeight="1">
      <c r="A22" t="s">
        <v>805</v>
      </c>
      <c r="B22">
        <v>5615</v>
      </c>
      <c r="C22" s="27">
        <v>21.315104519400901</v>
      </c>
      <c r="D22">
        <v>25.057167799806599</v>
      </c>
      <c r="E22">
        <v>63.781279801231499</v>
      </c>
      <c r="F22" s="27">
        <v>119684.311876436</v>
      </c>
      <c r="G22">
        <v>140695.99719591401</v>
      </c>
      <c r="H22">
        <v>358131.88608391501</v>
      </c>
    </row>
    <row r="23" spans="1:8" ht="15" customHeight="1">
      <c r="A23" t="s">
        <v>806</v>
      </c>
      <c r="B23">
        <v>371</v>
      </c>
      <c r="C23" s="27">
        <v>6.1850285978645596</v>
      </c>
      <c r="D23">
        <v>3.5916144305503401</v>
      </c>
      <c r="E23">
        <v>4.0367891427651497</v>
      </c>
      <c r="F23" s="27">
        <v>2294.6456098077501</v>
      </c>
      <c r="G23">
        <v>1332.4889537341801</v>
      </c>
      <c r="H23">
        <v>1497.6487719658701</v>
      </c>
    </row>
    <row r="24" spans="1:8" ht="15" customHeight="1">
      <c r="A24" t="s">
        <v>807</v>
      </c>
      <c r="B24">
        <v>5707</v>
      </c>
      <c r="C24" s="27">
        <v>26.0686500217126</v>
      </c>
      <c r="D24">
        <v>25.682325138441598</v>
      </c>
      <c r="E24">
        <v>25.621360558118599</v>
      </c>
      <c r="F24" s="27">
        <v>148773.78567391401</v>
      </c>
      <c r="G24">
        <v>146569.02956508601</v>
      </c>
      <c r="H24">
        <v>146221.10470518301</v>
      </c>
    </row>
    <row r="25" spans="1:8" ht="15" customHeight="1">
      <c r="A25" t="s">
        <v>808</v>
      </c>
      <c r="B25">
        <v>144</v>
      </c>
      <c r="C25" s="27">
        <v>0.34294583543259799</v>
      </c>
      <c r="D25">
        <v>0</v>
      </c>
      <c r="E25">
        <v>0.24984347615594199</v>
      </c>
      <c r="F25" s="27">
        <v>49.384200302294097</v>
      </c>
      <c r="G25">
        <v>0</v>
      </c>
      <c r="H25">
        <v>35.977460566455697</v>
      </c>
    </row>
    <row r="26" spans="1:8" ht="15" customHeight="1">
      <c r="A26" t="s">
        <v>809</v>
      </c>
      <c r="B26">
        <v>6160</v>
      </c>
      <c r="C26" s="27">
        <v>0.76861320780083897</v>
      </c>
      <c r="D26">
        <v>0.59073699439399896</v>
      </c>
      <c r="E26">
        <v>0.58404962985638798</v>
      </c>
      <c r="F26" s="27">
        <v>4734.6573600531701</v>
      </c>
      <c r="G26">
        <v>3638.9398854670399</v>
      </c>
      <c r="H26">
        <v>3597.74571991535</v>
      </c>
    </row>
    <row r="27" spans="1:8" ht="15" customHeight="1">
      <c r="A27" t="s">
        <v>810</v>
      </c>
      <c r="B27">
        <v>364</v>
      </c>
      <c r="C27" s="27">
        <v>0.28136964143157001</v>
      </c>
      <c r="D27">
        <v>0.14242272631472899</v>
      </c>
      <c r="E27">
        <v>0.30556162824713101</v>
      </c>
      <c r="F27" s="27">
        <v>102.41854948109101</v>
      </c>
      <c r="G27">
        <v>51.841872378561497</v>
      </c>
      <c r="H27">
        <v>111.224432681956</v>
      </c>
    </row>
    <row r="28" spans="1:8" ht="15" customHeight="1">
      <c r="A28" t="s">
        <v>811</v>
      </c>
      <c r="B28">
        <v>6378</v>
      </c>
      <c r="C28" s="27">
        <v>7.7773065516971203</v>
      </c>
      <c r="D28">
        <v>9.1235432234238694</v>
      </c>
      <c r="E28">
        <v>8.9029896751910407</v>
      </c>
      <c r="F28" s="27">
        <v>49603.661186724297</v>
      </c>
      <c r="G28">
        <v>58189.9586789975</v>
      </c>
      <c r="H28">
        <v>56783.268148368501</v>
      </c>
    </row>
    <row r="29" spans="1:8" ht="15" customHeight="1">
      <c r="A29" t="s">
        <v>812</v>
      </c>
      <c r="B29">
        <v>227</v>
      </c>
      <c r="C29" s="27">
        <v>73.422889759250694</v>
      </c>
      <c r="D29">
        <v>79.0417096520858</v>
      </c>
      <c r="E29">
        <v>83.469057010537298</v>
      </c>
      <c r="F29" s="27">
        <v>16666.995975349899</v>
      </c>
      <c r="G29">
        <v>17942.4680910235</v>
      </c>
      <c r="H29">
        <v>18947.475941392</v>
      </c>
    </row>
    <row r="30" spans="1:8" ht="15" customHeight="1">
      <c r="A30" t="s">
        <v>813</v>
      </c>
      <c r="B30">
        <v>5639</v>
      </c>
      <c r="C30" s="27">
        <v>0.38247938915165097</v>
      </c>
      <c r="D30">
        <v>0.37725006647006798</v>
      </c>
      <c r="E30">
        <v>0.34652773843604001</v>
      </c>
      <c r="F30" s="27">
        <v>2156.8012754261599</v>
      </c>
      <c r="G30">
        <v>2127.31312482471</v>
      </c>
      <c r="H30">
        <v>1954.06991704083</v>
      </c>
    </row>
    <row r="31" spans="1:8" ht="15" customHeight="1">
      <c r="A31" t="s">
        <v>814</v>
      </c>
      <c r="B31">
        <v>130</v>
      </c>
      <c r="C31" s="27">
        <v>0</v>
      </c>
      <c r="D31">
        <v>0</v>
      </c>
      <c r="E31">
        <v>0</v>
      </c>
      <c r="F31" s="27">
        <v>0</v>
      </c>
      <c r="G31">
        <v>0</v>
      </c>
      <c r="H31">
        <v>0</v>
      </c>
    </row>
    <row r="32" spans="1:8" ht="15" customHeight="1">
      <c r="A32" t="s">
        <v>815</v>
      </c>
      <c r="B32">
        <v>6104</v>
      </c>
      <c r="C32" s="27">
        <v>5.1267174598998704</v>
      </c>
      <c r="D32">
        <v>4.8568324875278996</v>
      </c>
      <c r="E32">
        <v>4.8779478040694801</v>
      </c>
      <c r="F32" s="27">
        <v>31293.4833752288</v>
      </c>
      <c r="G32">
        <v>29646.105503870302</v>
      </c>
      <c r="H32">
        <v>29774.993396040099</v>
      </c>
    </row>
    <row r="33" spans="1:8" ht="15" customHeight="1">
      <c r="A33" t="s">
        <v>816</v>
      </c>
      <c r="B33">
        <v>316</v>
      </c>
      <c r="C33" s="27">
        <v>2.4841585182800698</v>
      </c>
      <c r="D33">
        <v>1.01682599165022</v>
      </c>
      <c r="E33">
        <v>1.40716047844362</v>
      </c>
      <c r="F33" s="27">
        <v>784.99409177650102</v>
      </c>
      <c r="G33">
        <v>321.31701336147103</v>
      </c>
      <c r="H33">
        <v>444.66271118818401</v>
      </c>
    </row>
    <row r="34" spans="1:8" ht="15" customHeight="1">
      <c r="A34" t="s">
        <v>785</v>
      </c>
      <c r="B34">
        <v>5439</v>
      </c>
      <c r="C34" s="27">
        <v>0.55393743072184398</v>
      </c>
      <c r="D34">
        <v>0.117162043831143</v>
      </c>
      <c r="E34">
        <v>0.151446815549377</v>
      </c>
      <c r="F34" s="27">
        <v>3012.8656856961102</v>
      </c>
      <c r="G34">
        <v>637.24435639758701</v>
      </c>
      <c r="H34">
        <v>823.71922977305996</v>
      </c>
    </row>
    <row r="35" spans="1:8" ht="15" customHeight="1">
      <c r="A35" t="s">
        <v>786</v>
      </c>
      <c r="B35">
        <v>300</v>
      </c>
      <c r="C35" s="27">
        <v>0.37360219470912498</v>
      </c>
      <c r="D35">
        <v>0.21558007151814701</v>
      </c>
      <c r="E35">
        <v>0.27825704011584201</v>
      </c>
      <c r="F35" s="27">
        <v>112.080658412738</v>
      </c>
      <c r="G35">
        <v>64.674021455444105</v>
      </c>
      <c r="H35">
        <v>83.477112034752693</v>
      </c>
    </row>
    <row r="36" spans="1:8" ht="15" customHeight="1">
      <c r="A36" t="s">
        <v>795</v>
      </c>
      <c r="B36">
        <v>7585</v>
      </c>
      <c r="C36" s="27">
        <v>1.52224087838953</v>
      </c>
      <c r="D36">
        <v>1.32584386142653</v>
      </c>
      <c r="E36">
        <v>1.3417719760212901</v>
      </c>
      <c r="F36" s="27">
        <v>11546.197062584601</v>
      </c>
      <c r="G36">
        <v>10056.525688920299</v>
      </c>
      <c r="H36">
        <v>10177.3404381215</v>
      </c>
    </row>
    <row r="37" spans="1:8" ht="15" customHeight="1">
      <c r="A37" t="s">
        <v>796</v>
      </c>
      <c r="B37">
        <v>207</v>
      </c>
      <c r="C37" s="27">
        <v>0.54352706802414896</v>
      </c>
      <c r="D37">
        <v>0.33351180105935802</v>
      </c>
      <c r="E37">
        <v>0.318072990033897</v>
      </c>
      <c r="F37" s="27">
        <v>112.510103080999</v>
      </c>
      <c r="G37">
        <v>69.036942819287106</v>
      </c>
      <c r="H37">
        <v>65.841108937016699</v>
      </c>
    </row>
    <row r="38" spans="1:8" ht="15" customHeight="1">
      <c r="A38" t="s">
        <v>799</v>
      </c>
      <c r="B38">
        <v>5868</v>
      </c>
      <c r="C38" s="27">
        <v>0.98264179200809798</v>
      </c>
      <c r="D38">
        <v>0.95475706444913699</v>
      </c>
      <c r="E38">
        <v>0.84982248065578103</v>
      </c>
      <c r="F38" s="27">
        <v>5766.1420355035198</v>
      </c>
      <c r="G38">
        <v>5602.5144541875397</v>
      </c>
      <c r="H38">
        <v>4986.7583164881198</v>
      </c>
    </row>
    <row r="39" spans="1:8" ht="15" customHeight="1">
      <c r="A39" t="s">
        <v>800</v>
      </c>
      <c r="B39">
        <v>319</v>
      </c>
      <c r="C39" s="27">
        <v>0.27125303020219499</v>
      </c>
      <c r="D39">
        <v>0</v>
      </c>
      <c r="E39">
        <v>0</v>
      </c>
      <c r="F39" s="27">
        <v>86.529716634500204</v>
      </c>
      <c r="G39">
        <v>0</v>
      </c>
      <c r="H39">
        <v>0</v>
      </c>
    </row>
    <row r="40" spans="1:8" ht="15" customHeight="1">
      <c r="A40" t="s">
        <v>817</v>
      </c>
      <c r="B40">
        <v>4739</v>
      </c>
      <c r="C40" s="27">
        <v>9.4372931968604892</v>
      </c>
      <c r="D40">
        <v>10.5897011721213</v>
      </c>
      <c r="E40">
        <v>8.1965430143562195</v>
      </c>
      <c r="F40" s="27">
        <v>44723.332459921898</v>
      </c>
      <c r="G40">
        <v>50184.593854683</v>
      </c>
      <c r="H40">
        <v>38843.417345034097</v>
      </c>
    </row>
    <row r="41" spans="1:8" ht="15" customHeight="1">
      <c r="A41" t="s">
        <v>819</v>
      </c>
      <c r="B41">
        <v>245</v>
      </c>
      <c r="C41" s="27">
        <v>0.74404951194513103</v>
      </c>
      <c r="D41">
        <v>0</v>
      </c>
      <c r="E41">
        <v>0</v>
      </c>
      <c r="F41" s="27">
        <v>182.29213042655701</v>
      </c>
      <c r="G41">
        <v>0</v>
      </c>
      <c r="H41">
        <v>0</v>
      </c>
    </row>
    <row r="42" spans="1:8" ht="15" customHeight="1">
      <c r="A42" t="s">
        <v>822</v>
      </c>
      <c r="B42">
        <v>4008</v>
      </c>
      <c r="C42" s="27">
        <v>61.456789551810402</v>
      </c>
      <c r="D42">
        <v>64.411324645397102</v>
      </c>
      <c r="E42">
        <v>68.824772156014802</v>
      </c>
      <c r="F42" s="27">
        <v>246318.812523656</v>
      </c>
      <c r="G42">
        <v>258160.58917875201</v>
      </c>
      <c r="H42">
        <v>275849.68680130702</v>
      </c>
    </row>
    <row r="43" spans="1:8" ht="15" customHeight="1">
      <c r="A43" t="s">
        <v>823</v>
      </c>
      <c r="B43">
        <v>264</v>
      </c>
      <c r="C43" s="27">
        <v>90.189839466306097</v>
      </c>
      <c r="D43">
        <v>108.304551133061</v>
      </c>
      <c r="E43">
        <v>106.411409651874</v>
      </c>
      <c r="F43" s="27">
        <v>23810.1176191048</v>
      </c>
      <c r="G43">
        <v>28592.4014991281</v>
      </c>
      <c r="H43">
        <v>28092.6121480947</v>
      </c>
    </row>
    <row r="44" spans="1:8" ht="15" customHeight="1">
      <c r="A44" t="s">
        <v>824</v>
      </c>
      <c r="B44">
        <v>4104</v>
      </c>
      <c r="C44" s="27">
        <v>2.39057582241885</v>
      </c>
      <c r="D44">
        <v>2.4853211030204299</v>
      </c>
      <c r="E44">
        <v>2.0789040394207099</v>
      </c>
      <c r="F44" s="27">
        <v>9810.9231752069809</v>
      </c>
      <c r="G44">
        <v>10199.7578067958</v>
      </c>
      <c r="H44">
        <v>8531.8221777826002</v>
      </c>
    </row>
    <row r="45" spans="1:8" ht="15" customHeight="1">
      <c r="A45" t="s">
        <v>825</v>
      </c>
      <c r="B45">
        <v>207</v>
      </c>
      <c r="C45" s="27">
        <v>0.99058819729080005</v>
      </c>
      <c r="D45">
        <v>8.0588363719708997E-2</v>
      </c>
      <c r="E45">
        <v>0</v>
      </c>
      <c r="F45" s="27">
        <v>205.051756839196</v>
      </c>
      <c r="G45">
        <v>16.681791289979799</v>
      </c>
      <c r="H45">
        <v>0</v>
      </c>
    </row>
    <row r="46" spans="1:8" ht="15" customHeight="1">
      <c r="A46" t="s">
        <v>820</v>
      </c>
      <c r="B46">
        <v>3027</v>
      </c>
      <c r="C46" s="27">
        <v>1.2182730682683101</v>
      </c>
      <c r="D46">
        <v>0.95569180224698702</v>
      </c>
      <c r="E46">
        <v>1.19259198530056</v>
      </c>
      <c r="F46" s="27">
        <v>3687.7125776481798</v>
      </c>
      <c r="G46">
        <v>2892.8790854016302</v>
      </c>
      <c r="H46">
        <v>3609.97593950481</v>
      </c>
    </row>
    <row r="47" spans="1:8" ht="15" customHeight="1">
      <c r="A47" t="s">
        <v>821</v>
      </c>
      <c r="B47">
        <v>214</v>
      </c>
      <c r="C47" s="27">
        <v>9.9902231026385895</v>
      </c>
      <c r="D47">
        <v>7.7496611713093602</v>
      </c>
      <c r="E47">
        <v>8.4543017199542199</v>
      </c>
      <c r="F47" s="27">
        <v>2137.9077439646599</v>
      </c>
      <c r="G47">
        <v>1658.4274906602</v>
      </c>
      <c r="H47">
        <v>1809.2205680702</v>
      </c>
    </row>
    <row r="48" spans="1:8" ht="15" customHeight="1">
      <c r="A48" t="s">
        <v>826</v>
      </c>
      <c r="B48">
        <v>4185</v>
      </c>
      <c r="C48" s="27">
        <v>5.3481434227194402</v>
      </c>
      <c r="D48">
        <v>4.2540796439280602</v>
      </c>
      <c r="E48">
        <v>4.1652754006567703</v>
      </c>
      <c r="F48" s="27">
        <v>22381.980224080799</v>
      </c>
      <c r="G48">
        <v>17803.323309838899</v>
      </c>
      <c r="H48">
        <v>17431.677551748598</v>
      </c>
    </row>
    <row r="49" spans="1:8" ht="15" customHeight="1">
      <c r="A49" t="s">
        <v>827</v>
      </c>
      <c r="B49">
        <v>494</v>
      </c>
      <c r="C49" s="27">
        <v>5.4295679859537698</v>
      </c>
      <c r="D49">
        <v>3.3649331415638302</v>
      </c>
      <c r="E49">
        <v>2.7613102615491001</v>
      </c>
      <c r="F49" s="27">
        <v>2682.2065850611598</v>
      </c>
      <c r="G49">
        <v>1662.2769719325299</v>
      </c>
      <c r="H49">
        <v>1364.0872692052501</v>
      </c>
    </row>
    <row r="50" spans="1:8" ht="15" customHeight="1">
      <c r="A50" t="s">
        <v>828</v>
      </c>
      <c r="B50">
        <v>4691</v>
      </c>
      <c r="C50" s="27">
        <v>422.55126227088698</v>
      </c>
      <c r="D50">
        <v>443.46418808729101</v>
      </c>
      <c r="E50">
        <v>462.43845478728502</v>
      </c>
      <c r="F50" s="27">
        <v>1982187.9713127301</v>
      </c>
      <c r="G50">
        <v>2080290.50631748</v>
      </c>
      <c r="H50">
        <v>2169298.7914071502</v>
      </c>
    </row>
    <row r="51" spans="1:8" ht="15" customHeight="1">
      <c r="A51" t="s">
        <v>830</v>
      </c>
      <c r="B51">
        <v>3331</v>
      </c>
      <c r="C51" s="27">
        <v>63.278037015084799</v>
      </c>
      <c r="D51">
        <v>65.053787058905996</v>
      </c>
      <c r="E51">
        <v>64.741512338316795</v>
      </c>
      <c r="F51" s="27">
        <v>210779.141297247</v>
      </c>
      <c r="G51">
        <v>216694.16469321601</v>
      </c>
      <c r="H51">
        <v>215653.97759893301</v>
      </c>
    </row>
    <row r="52" spans="1:8" ht="15" customHeight="1">
      <c r="A52" t="s">
        <v>831</v>
      </c>
      <c r="B52">
        <v>4396</v>
      </c>
      <c r="C52" s="27">
        <v>19.184950938136701</v>
      </c>
      <c r="D52">
        <v>22.4354553056478</v>
      </c>
      <c r="E52">
        <v>21.224185569378498</v>
      </c>
      <c r="F52" s="27">
        <v>84337.044324048795</v>
      </c>
      <c r="G52">
        <v>98626.261523627894</v>
      </c>
      <c r="H52">
        <v>93301.519762987795</v>
      </c>
    </row>
    <row r="53" spans="1:8" ht="15" customHeight="1">
      <c r="A53" t="s">
        <v>832</v>
      </c>
      <c r="B53">
        <v>2692</v>
      </c>
      <c r="C53" s="27">
        <v>348.92385733359498</v>
      </c>
      <c r="D53">
        <v>413.74041544922699</v>
      </c>
      <c r="E53">
        <v>462.79760533685402</v>
      </c>
      <c r="F53" s="27">
        <v>939303.02394203702</v>
      </c>
      <c r="G53">
        <v>1113789.1983893199</v>
      </c>
      <c r="H53">
        <v>1245851.1535668101</v>
      </c>
    </row>
    <row r="54" spans="1:8" ht="15" customHeight="1">
      <c r="A54" t="s">
        <v>834</v>
      </c>
      <c r="B54">
        <v>6275</v>
      </c>
      <c r="C54" s="27">
        <v>324.674714330548</v>
      </c>
      <c r="D54">
        <v>393.94633786952602</v>
      </c>
      <c r="E54">
        <v>536.49392842336999</v>
      </c>
      <c r="F54" s="27">
        <v>2037333.8324241899</v>
      </c>
      <c r="G54">
        <v>2472013.2701312699</v>
      </c>
      <c r="H54">
        <v>3366499.40085665</v>
      </c>
    </row>
    <row r="55" spans="1:8" ht="15" customHeight="1">
      <c r="A55" t="s">
        <v>836</v>
      </c>
      <c r="B55">
        <v>728</v>
      </c>
      <c r="C55" s="27">
        <v>647.64940945605395</v>
      </c>
      <c r="D55">
        <v>698.00438196786104</v>
      </c>
      <c r="E55">
        <v>667.70777280722996</v>
      </c>
      <c r="F55" s="27">
        <v>471488.770084007</v>
      </c>
      <c r="G55">
        <v>508147.190072603</v>
      </c>
      <c r="H55">
        <v>486091.25860366301</v>
      </c>
    </row>
    <row r="56" spans="1:8" ht="15" customHeight="1">
      <c r="A56" t="s">
        <v>838</v>
      </c>
      <c r="B56">
        <v>1900</v>
      </c>
      <c r="C56" s="27">
        <v>0.299807877012706</v>
      </c>
      <c r="D56">
        <v>0.41981357494430899</v>
      </c>
      <c r="E56">
        <v>0.29913144491266103</v>
      </c>
      <c r="F56" s="27">
        <v>569.63496632414206</v>
      </c>
      <c r="G56">
        <v>797.64579239418697</v>
      </c>
      <c r="H56">
        <v>568.34974533405602</v>
      </c>
    </row>
    <row r="57" spans="1:8" ht="15" customHeight="1">
      <c r="A57" t="s">
        <v>840</v>
      </c>
      <c r="B57">
        <v>1629</v>
      </c>
      <c r="C57" s="27">
        <v>2.2188521188471002</v>
      </c>
      <c r="D57">
        <v>2.9536843308626701</v>
      </c>
      <c r="E57">
        <v>6.1997868749992202</v>
      </c>
      <c r="F57" s="27">
        <v>3614.5101016019198</v>
      </c>
      <c r="G57">
        <v>4811.5517749752898</v>
      </c>
      <c r="H57">
        <v>10099.452819373701</v>
      </c>
    </row>
    <row r="58" spans="1:8" ht="15" customHeight="1">
      <c r="A58" t="s">
        <v>842</v>
      </c>
      <c r="B58">
        <v>5272</v>
      </c>
      <c r="C58" s="27">
        <v>4.4632148601584101</v>
      </c>
      <c r="D58">
        <v>4.9721156465844496</v>
      </c>
      <c r="E58">
        <v>4.4076644286246003</v>
      </c>
      <c r="F58" s="27">
        <v>23530.0687427552</v>
      </c>
      <c r="G58">
        <v>26212.993688793202</v>
      </c>
      <c r="H58">
        <v>23237.206867708901</v>
      </c>
    </row>
    <row r="59" spans="1:8" ht="15" customHeight="1">
      <c r="A59" t="s">
        <v>843</v>
      </c>
      <c r="B59">
        <v>563</v>
      </c>
      <c r="C59" s="27">
        <v>25.306891584251002</v>
      </c>
      <c r="D59">
        <v>21.341033329635799</v>
      </c>
      <c r="E59">
        <v>21.7483773109198</v>
      </c>
      <c r="F59" s="27">
        <v>14247.7799619333</v>
      </c>
      <c r="G59">
        <v>12015.001764585</v>
      </c>
      <c r="H59">
        <v>12244.336426047899</v>
      </c>
    </row>
    <row r="60" spans="1:8" ht="15" customHeight="1">
      <c r="A60" t="s">
        <v>844</v>
      </c>
      <c r="B60">
        <v>6444</v>
      </c>
      <c r="C60" s="27">
        <v>4.7559830109404597</v>
      </c>
      <c r="D60">
        <v>5.1338078823687701</v>
      </c>
      <c r="E60">
        <v>4.8552725030344996</v>
      </c>
      <c r="F60" s="27">
        <v>30647.554522500301</v>
      </c>
      <c r="G60">
        <v>33082.2579939844</v>
      </c>
      <c r="H60">
        <v>31287.3760095543</v>
      </c>
    </row>
    <row r="61" spans="1:8" ht="15" customHeight="1">
      <c r="A61" t="s">
        <v>845</v>
      </c>
      <c r="B61">
        <v>997</v>
      </c>
      <c r="C61" s="27">
        <v>0.95081416181395495</v>
      </c>
      <c r="D61">
        <v>1.16222831650586</v>
      </c>
      <c r="E61">
        <v>1.0160602038051301</v>
      </c>
      <c r="F61" s="27">
        <v>947.96171932851303</v>
      </c>
      <c r="G61">
        <v>1158.7416315563401</v>
      </c>
      <c r="H61">
        <v>1013.01202319372</v>
      </c>
    </row>
    <row r="62" spans="1:8" ht="15" customHeight="1">
      <c r="A62" t="s">
        <v>846</v>
      </c>
      <c r="B62">
        <v>6596</v>
      </c>
      <c r="C62" s="27">
        <v>0.85804258403859701</v>
      </c>
      <c r="D62">
        <v>0.92140377106781701</v>
      </c>
      <c r="E62">
        <v>0.82376351468185705</v>
      </c>
      <c r="F62" s="27">
        <v>5659.6488843185798</v>
      </c>
      <c r="G62">
        <v>6077.5792739633198</v>
      </c>
      <c r="H62">
        <v>5433.5441428415297</v>
      </c>
    </row>
    <row r="63" spans="1:8" ht="15" customHeight="1">
      <c r="A63" t="s">
        <v>848</v>
      </c>
      <c r="B63">
        <v>1569</v>
      </c>
      <c r="C63" s="27">
        <v>0.160111824621992</v>
      </c>
      <c r="D63">
        <v>0.236523801294305</v>
      </c>
      <c r="E63">
        <v>0.17175152920547701</v>
      </c>
      <c r="F63" s="27">
        <v>251.215452831905</v>
      </c>
      <c r="G63">
        <v>371.105844230765</v>
      </c>
      <c r="H63">
        <v>269.47814932339298</v>
      </c>
    </row>
    <row r="64" spans="1:8" ht="15" customHeight="1">
      <c r="A64" t="s">
        <v>850</v>
      </c>
      <c r="B64">
        <v>1949</v>
      </c>
      <c r="C64" s="27">
        <v>3.3377625643703999</v>
      </c>
      <c r="D64">
        <v>3.0423659288038101</v>
      </c>
      <c r="E64">
        <v>2.8953958585829098</v>
      </c>
      <c r="F64" s="27">
        <v>6505.2992379579</v>
      </c>
      <c r="G64">
        <v>5929.57119523862</v>
      </c>
      <c r="H64">
        <v>5643.1265283780804</v>
      </c>
    </row>
    <row r="65" spans="1:8" ht="15" customHeight="1">
      <c r="A65" t="s">
        <v>852</v>
      </c>
      <c r="B65">
        <v>2591</v>
      </c>
      <c r="C65" s="27">
        <v>8.3117732772337305E-2</v>
      </c>
      <c r="D65">
        <v>4.6059036096752701E-2</v>
      </c>
      <c r="E65">
        <v>5.6903527115473598E-2</v>
      </c>
      <c r="F65" s="27">
        <v>215.358045613126</v>
      </c>
      <c r="G65">
        <v>119.338962526686</v>
      </c>
      <c r="H65">
        <v>147.43703875619201</v>
      </c>
    </row>
    <row r="66" spans="1:8" ht="15" customHeight="1">
      <c r="A66" t="s">
        <v>854</v>
      </c>
      <c r="B66">
        <v>1690</v>
      </c>
      <c r="C66" s="27">
        <v>1.4696958296204401</v>
      </c>
      <c r="D66">
        <v>2.04476367179962</v>
      </c>
      <c r="E66">
        <v>2.0269637088064401</v>
      </c>
      <c r="F66" s="27">
        <v>2483.7859520585398</v>
      </c>
      <c r="G66">
        <v>3455.65060534135</v>
      </c>
      <c r="H66">
        <v>3425.5686678828902</v>
      </c>
    </row>
    <row r="67" spans="1:8" ht="15" customHeight="1">
      <c r="A67" t="s">
        <v>856</v>
      </c>
      <c r="B67">
        <v>925</v>
      </c>
      <c r="C67" s="27">
        <v>0.15436187180105601</v>
      </c>
      <c r="D67">
        <v>0.123743510934519</v>
      </c>
      <c r="E67">
        <v>5.1350982186703802E-2</v>
      </c>
      <c r="F67" s="27">
        <v>142.78473141597701</v>
      </c>
      <c r="G67">
        <v>114.46274761443</v>
      </c>
      <c r="H67">
        <v>47.499658522700997</v>
      </c>
    </row>
    <row r="68" spans="1:8" ht="15" customHeight="1">
      <c r="A68" t="s">
        <v>858</v>
      </c>
      <c r="B68">
        <v>732</v>
      </c>
      <c r="C68" s="27">
        <v>1.1515937900651301</v>
      </c>
      <c r="D68">
        <v>0.52275212292504303</v>
      </c>
      <c r="E68">
        <v>0.57373251662390801</v>
      </c>
      <c r="F68" s="27">
        <v>842.96665432767702</v>
      </c>
      <c r="G68">
        <v>382.65455398113102</v>
      </c>
      <c r="H68">
        <v>419.97220216870102</v>
      </c>
    </row>
    <row r="69" spans="1:8" ht="15" customHeight="1">
      <c r="A69" t="s">
        <v>860</v>
      </c>
      <c r="B69">
        <v>1097</v>
      </c>
      <c r="C69" s="27">
        <v>2.0858892801904099</v>
      </c>
      <c r="D69">
        <v>1.74738342006115</v>
      </c>
      <c r="E69">
        <v>1.9229837921131601</v>
      </c>
      <c r="F69" s="27">
        <v>2288.2205403688799</v>
      </c>
      <c r="G69">
        <v>1916.87961180708</v>
      </c>
      <c r="H69">
        <v>2109.51321994814</v>
      </c>
    </row>
    <row r="70" spans="1:8" ht="15" customHeight="1">
      <c r="A70" t="s">
        <v>861</v>
      </c>
      <c r="B70">
        <v>4063</v>
      </c>
      <c r="C70" s="27">
        <v>4.0955777935129702E-2</v>
      </c>
      <c r="D70">
        <v>1.12435516272167E-2</v>
      </c>
      <c r="E70">
        <v>1.16907935096894E-2</v>
      </c>
      <c r="F70" s="27">
        <v>166.403325750432</v>
      </c>
      <c r="G70">
        <v>45.682550261381401</v>
      </c>
      <c r="H70">
        <v>47.499694029868003</v>
      </c>
    </row>
    <row r="71" spans="1:8" ht="15" customHeight="1">
      <c r="A71" t="s">
        <v>862</v>
      </c>
      <c r="B71">
        <v>1191</v>
      </c>
      <c r="C71" s="27">
        <v>1.0609497977050599</v>
      </c>
      <c r="D71">
        <v>1.2375319920443699</v>
      </c>
      <c r="E71">
        <v>1.20021598542948</v>
      </c>
      <c r="F71" s="27">
        <v>1263.59120906672</v>
      </c>
      <c r="G71">
        <v>1473.90060252484</v>
      </c>
      <c r="H71">
        <v>1429.4572386465099</v>
      </c>
    </row>
    <row r="72" spans="1:8" ht="15" customHeight="1">
      <c r="A72" t="s">
        <v>863</v>
      </c>
      <c r="B72">
        <v>2369</v>
      </c>
      <c r="C72" s="27">
        <v>1.99314572926096</v>
      </c>
      <c r="D72">
        <v>11.361980833378</v>
      </c>
      <c r="E72">
        <v>4.9577100795547402</v>
      </c>
      <c r="F72" s="27">
        <v>4721.7622326192204</v>
      </c>
      <c r="G72">
        <v>26916.532594272499</v>
      </c>
      <c r="H72">
        <v>11744.8151784652</v>
      </c>
    </row>
    <row r="73" spans="1:8" ht="15" customHeight="1">
      <c r="A73" t="s">
        <v>864</v>
      </c>
      <c r="B73">
        <v>7045</v>
      </c>
      <c r="C73" s="27">
        <v>1.12461937203106</v>
      </c>
      <c r="D73">
        <v>0.98857610414153096</v>
      </c>
      <c r="E73">
        <v>0.89479282083110701</v>
      </c>
      <c r="F73" s="27">
        <v>7922.9434759588003</v>
      </c>
      <c r="G73">
        <v>6964.5186536770898</v>
      </c>
      <c r="H73">
        <v>6303.8154227551504</v>
      </c>
    </row>
    <row r="74" spans="1:8" ht="15" customHeight="1">
      <c r="A74" t="s">
        <v>865</v>
      </c>
      <c r="B74">
        <v>2655</v>
      </c>
      <c r="C74" s="27">
        <v>0.128747553559978</v>
      </c>
      <c r="D74">
        <v>8.1391091419020498E-2</v>
      </c>
      <c r="E74">
        <v>4.0032496607176997E-2</v>
      </c>
      <c r="F74" s="27">
        <v>341.82475470174103</v>
      </c>
      <c r="G74">
        <v>216.093347717499</v>
      </c>
      <c r="H74">
        <v>106.286278492055</v>
      </c>
    </row>
    <row r="75" spans="1:8" ht="15" customHeight="1">
      <c r="A75" t="s">
        <v>867</v>
      </c>
      <c r="B75">
        <v>2829</v>
      </c>
      <c r="C75" s="27">
        <v>0.37151837466989901</v>
      </c>
      <c r="D75">
        <v>0.24094899236411399</v>
      </c>
      <c r="E75">
        <v>0.16391284004716999</v>
      </c>
      <c r="F75" s="27">
        <v>1051.02548194114</v>
      </c>
      <c r="G75">
        <v>681.64469939807896</v>
      </c>
      <c r="H75">
        <v>463.70942449344398</v>
      </c>
    </row>
    <row r="76" spans="1:8" ht="15" customHeight="1">
      <c r="A76" t="s">
        <v>868</v>
      </c>
      <c r="B76">
        <v>1588</v>
      </c>
      <c r="C76" s="27">
        <v>0.30084288397987702</v>
      </c>
      <c r="D76">
        <v>0.17826018852306899</v>
      </c>
      <c r="E76">
        <v>6.3821287341999697E-2</v>
      </c>
      <c r="F76" s="27">
        <v>477.73849976004499</v>
      </c>
      <c r="G76">
        <v>283.07717937463298</v>
      </c>
      <c r="H76">
        <v>101.348204299096</v>
      </c>
    </row>
    <row r="77" spans="1:8" ht="15" customHeight="1">
      <c r="A77" t="s">
        <v>869</v>
      </c>
      <c r="B77">
        <v>797</v>
      </c>
      <c r="C77" s="27">
        <v>0.23357213334858801</v>
      </c>
      <c r="D77">
        <v>4.8945704239318197E-2</v>
      </c>
      <c r="E77">
        <v>0.11624573819035</v>
      </c>
      <c r="F77" s="27">
        <v>186.15699027882499</v>
      </c>
      <c r="G77">
        <v>39.009726278736601</v>
      </c>
      <c r="H77">
        <v>92.647853337708995</v>
      </c>
    </row>
    <row r="78" spans="1:8" ht="15" customHeight="1">
      <c r="A78" t="s">
        <v>870</v>
      </c>
      <c r="B78">
        <v>1639</v>
      </c>
      <c r="C78" s="27">
        <v>0.104016375132332</v>
      </c>
      <c r="D78">
        <v>5.7936444387362097E-2</v>
      </c>
      <c r="E78">
        <v>5.6670543664955601E-2</v>
      </c>
      <c r="F78" s="27">
        <v>170.482838841892</v>
      </c>
      <c r="G78">
        <v>94.957832350886505</v>
      </c>
      <c r="H78">
        <v>92.883021066862298</v>
      </c>
    </row>
    <row r="79" spans="1:8" ht="15" customHeight="1">
      <c r="A79" t="s">
        <v>871</v>
      </c>
      <c r="B79">
        <v>2723</v>
      </c>
      <c r="C79" s="27">
        <v>7.7427908007387298</v>
      </c>
      <c r="D79">
        <v>9.5594051232631703</v>
      </c>
      <c r="E79">
        <v>8.1286657033569298</v>
      </c>
      <c r="F79" s="27">
        <v>21083.619350411602</v>
      </c>
      <c r="G79">
        <v>26030.260150645601</v>
      </c>
      <c r="H79">
        <v>22134.3567102409</v>
      </c>
    </row>
    <row r="80" spans="1:8" ht="15" customHeight="1">
      <c r="A80" t="s">
        <v>873</v>
      </c>
      <c r="B80">
        <v>3663</v>
      </c>
      <c r="C80" s="27">
        <v>64.032749263108002</v>
      </c>
      <c r="D80">
        <v>77.6213363698797</v>
      </c>
      <c r="E80">
        <v>100.026008168011</v>
      </c>
      <c r="F80" s="27">
        <v>234551.96055076501</v>
      </c>
      <c r="G80">
        <v>284326.955122869</v>
      </c>
      <c r="H80">
        <v>366395.26791942399</v>
      </c>
    </row>
    <row r="81" spans="1:8" ht="15" customHeight="1">
      <c r="A81" t="s">
        <v>874</v>
      </c>
      <c r="B81">
        <v>2537</v>
      </c>
      <c r="C81" s="27">
        <v>45.161326313945501</v>
      </c>
      <c r="D81">
        <v>64.874262005792403</v>
      </c>
      <c r="E81">
        <v>95.236575840998697</v>
      </c>
      <c r="F81" s="27">
        <v>114574.28485847999</v>
      </c>
      <c r="G81">
        <v>164586.00270869501</v>
      </c>
      <c r="H81">
        <v>241615.192908614</v>
      </c>
    </row>
    <row r="82" spans="1:8" ht="15" customHeight="1">
      <c r="A82" t="s">
        <v>875</v>
      </c>
      <c r="B82">
        <v>2459</v>
      </c>
      <c r="C82" s="27">
        <v>9.0722985610268606E-2</v>
      </c>
      <c r="D82">
        <v>2.10824965985308E-2</v>
      </c>
      <c r="E82">
        <v>1.0805842038475E-2</v>
      </c>
      <c r="F82" s="27">
        <v>223.08782161565</v>
      </c>
      <c r="G82">
        <v>51.841859135787303</v>
      </c>
      <c r="H82">
        <v>26.571565572610101</v>
      </c>
    </row>
    <row r="83" spans="1:8" ht="15" customHeight="1">
      <c r="A83" t="s">
        <v>876</v>
      </c>
      <c r="B83">
        <v>1807</v>
      </c>
      <c r="C83" s="27">
        <v>1.3725216355351799</v>
      </c>
      <c r="D83">
        <v>1.2225622419817299</v>
      </c>
      <c r="E83">
        <v>1.3592109652786899</v>
      </c>
      <c r="F83" s="27">
        <v>2480.1465954120799</v>
      </c>
      <c r="G83">
        <v>2209.1699712609902</v>
      </c>
      <c r="H83">
        <v>2456.0942142586</v>
      </c>
    </row>
    <row r="84" spans="1:8" ht="15" customHeight="1">
      <c r="A84" t="s">
        <v>877</v>
      </c>
      <c r="B84">
        <v>1143</v>
      </c>
      <c r="C84" s="27">
        <v>0.65785441342383699</v>
      </c>
      <c r="D84">
        <v>0.65406960247768697</v>
      </c>
      <c r="E84">
        <v>0.78999533652752396</v>
      </c>
      <c r="F84" s="27">
        <v>751.92759454344503</v>
      </c>
      <c r="G84">
        <v>747.60155563199601</v>
      </c>
      <c r="H84">
        <v>902.96466965095999</v>
      </c>
    </row>
    <row r="85" spans="1:8" ht="15" customHeight="1">
      <c r="A85" t="s">
        <v>878</v>
      </c>
      <c r="B85">
        <v>1402</v>
      </c>
      <c r="C85" s="27">
        <v>7.27673899845301</v>
      </c>
      <c r="D85">
        <v>6.7435845910241099</v>
      </c>
      <c r="E85">
        <v>6.5222543354812101</v>
      </c>
      <c r="F85" s="27">
        <v>10201.988075831099</v>
      </c>
      <c r="G85">
        <v>9454.5055966157997</v>
      </c>
      <c r="H85">
        <v>9144.2005783446493</v>
      </c>
    </row>
    <row r="86" spans="1:8" ht="15" customHeight="1">
      <c r="A86" t="s">
        <v>879</v>
      </c>
      <c r="B86">
        <v>1634</v>
      </c>
      <c r="C86" s="27">
        <v>6.00926739231965</v>
      </c>
      <c r="D86">
        <v>7.0256849140768196</v>
      </c>
      <c r="E86">
        <v>6.8862216791532003</v>
      </c>
      <c r="F86" s="27">
        <v>9819.1429190503004</v>
      </c>
      <c r="G86">
        <v>11479.9691496015</v>
      </c>
      <c r="H86">
        <v>11252.0862237363</v>
      </c>
    </row>
    <row r="87" spans="1:8" ht="15" customHeight="1">
      <c r="A87" t="s">
        <v>880</v>
      </c>
      <c r="B87">
        <v>2797</v>
      </c>
      <c r="C87" s="27">
        <v>5.0782824687289603</v>
      </c>
      <c r="D87">
        <v>4.5125781095749504</v>
      </c>
      <c r="E87">
        <v>4.7997738011480697</v>
      </c>
      <c r="F87" s="27">
        <v>14203.956065034899</v>
      </c>
      <c r="G87">
        <v>12621.680972481099</v>
      </c>
      <c r="H87">
        <v>13424.9673218111</v>
      </c>
    </row>
    <row r="88" spans="1:8" ht="15" customHeight="1">
      <c r="A88" t="s">
        <v>882</v>
      </c>
      <c r="B88">
        <v>2439</v>
      </c>
      <c r="C88" s="27">
        <v>7.8910168788093804</v>
      </c>
      <c r="D88">
        <v>6.5659811260478698</v>
      </c>
      <c r="E88">
        <v>7.7005892996877696</v>
      </c>
      <c r="F88" s="27">
        <v>19246.190167416102</v>
      </c>
      <c r="G88">
        <v>16014.4279664307</v>
      </c>
      <c r="H88">
        <v>18781.737301938501</v>
      </c>
    </row>
    <row r="89" spans="1:8" ht="15" customHeight="1">
      <c r="A89" t="s">
        <v>883</v>
      </c>
      <c r="B89">
        <v>7519</v>
      </c>
      <c r="C89" s="27">
        <v>10.121875852355</v>
      </c>
      <c r="D89">
        <v>26.457136469724901</v>
      </c>
      <c r="E89">
        <v>32.133024059922903</v>
      </c>
      <c r="F89" s="27">
        <v>76106.384533857199</v>
      </c>
      <c r="G89">
        <v>198931.209115862</v>
      </c>
      <c r="H89">
        <v>241608.20790656001</v>
      </c>
    </row>
    <row r="90" spans="1:8" ht="15" customHeight="1">
      <c r="A90" t="s">
        <v>884</v>
      </c>
      <c r="B90">
        <v>817</v>
      </c>
      <c r="C90" s="27">
        <v>3.7734119924724201</v>
      </c>
      <c r="D90">
        <v>8.8437143514572298</v>
      </c>
      <c r="E90">
        <v>9.9070163651588103</v>
      </c>
      <c r="F90" s="27">
        <v>3082.8775978499698</v>
      </c>
      <c r="G90">
        <v>7225.3146251405597</v>
      </c>
      <c r="H90">
        <v>8094.0323703347403</v>
      </c>
    </row>
    <row r="91" spans="1:8" ht="15" customHeight="1">
      <c r="A91" t="s">
        <v>885</v>
      </c>
      <c r="B91">
        <v>5007</v>
      </c>
      <c r="C91" s="27">
        <v>4.3893493983812499</v>
      </c>
      <c r="D91">
        <v>6.1900814615697</v>
      </c>
      <c r="E91">
        <v>4.8947823733555298</v>
      </c>
      <c r="F91" s="27">
        <v>21977.472437694902</v>
      </c>
      <c r="G91">
        <v>30993.737878079501</v>
      </c>
      <c r="H91">
        <v>24508.1753433911</v>
      </c>
    </row>
    <row r="92" spans="1:8" ht="15" customHeight="1">
      <c r="A92" t="s">
        <v>886</v>
      </c>
      <c r="B92">
        <v>1031</v>
      </c>
      <c r="C92" s="27">
        <v>0.30613912482207001</v>
      </c>
      <c r="D92">
        <v>0.13666047700338499</v>
      </c>
      <c r="E92">
        <v>0.18086452590824001</v>
      </c>
      <c r="F92" s="27">
        <v>315.62943769155498</v>
      </c>
      <c r="G92">
        <v>140.89695179048999</v>
      </c>
      <c r="H92">
        <v>186.471326211395</v>
      </c>
    </row>
    <row r="93" spans="1:8" ht="15" customHeight="1">
      <c r="A93" t="s">
        <v>889</v>
      </c>
      <c r="B93">
        <v>8190</v>
      </c>
      <c r="C93" s="27">
        <v>1.4359616500254</v>
      </c>
      <c r="D93">
        <v>1.5810958832408599</v>
      </c>
      <c r="E93">
        <v>1.7942935716474799</v>
      </c>
      <c r="F93" s="27">
        <v>11760.525913708099</v>
      </c>
      <c r="G93">
        <v>12949.175283742599</v>
      </c>
      <c r="H93">
        <v>14695.264351792801</v>
      </c>
    </row>
    <row r="94" spans="1:8" ht="15" customHeight="1">
      <c r="A94" t="s">
        <v>890</v>
      </c>
      <c r="B94">
        <v>2035</v>
      </c>
      <c r="C94" s="27">
        <v>0.87784724419802496</v>
      </c>
      <c r="D94">
        <v>0.43660818443080701</v>
      </c>
      <c r="E94">
        <v>0.31245060650520401</v>
      </c>
      <c r="F94" s="27">
        <v>1786.4191419429801</v>
      </c>
      <c r="G94">
        <v>888.49765531669095</v>
      </c>
      <c r="H94">
        <v>635.83698423809096</v>
      </c>
    </row>
    <row r="95" spans="1:8" ht="15" customHeight="1">
      <c r="A95" t="s">
        <v>893</v>
      </c>
      <c r="B95">
        <v>6129</v>
      </c>
      <c r="C95" s="27">
        <v>7.1270012711566499</v>
      </c>
      <c r="D95">
        <v>7.5948558452447399</v>
      </c>
      <c r="E95">
        <v>10.879582342326801</v>
      </c>
      <c r="F95" s="27">
        <v>43681.390790919097</v>
      </c>
      <c r="G95">
        <v>46548.871475505002</v>
      </c>
      <c r="H95">
        <v>66680.960176120905</v>
      </c>
    </row>
    <row r="96" spans="1:8" ht="15" customHeight="1">
      <c r="A96" t="s">
        <v>894</v>
      </c>
      <c r="B96">
        <v>786</v>
      </c>
      <c r="C96" s="27">
        <v>0.55863927766865096</v>
      </c>
      <c r="D96">
        <v>0.50740918840445903</v>
      </c>
      <c r="E96">
        <v>0.55914666624326403</v>
      </c>
      <c r="F96" s="27">
        <v>439.09047224756</v>
      </c>
      <c r="G96">
        <v>398.82362208590501</v>
      </c>
      <c r="H96">
        <v>439.48927966720601</v>
      </c>
    </row>
    <row r="97" spans="1:8" ht="15" customHeight="1">
      <c r="A97" t="s">
        <v>911</v>
      </c>
      <c r="B97">
        <v>826</v>
      </c>
      <c r="C97" s="27">
        <v>0.42838812548828897</v>
      </c>
      <c r="D97">
        <v>1.3145949547428</v>
      </c>
      <c r="E97">
        <v>0.60580266037008601</v>
      </c>
      <c r="F97" s="27">
        <v>353.84859165332699</v>
      </c>
      <c r="G97">
        <v>1085.8554326175499</v>
      </c>
      <c r="H97">
        <v>500.392997465691</v>
      </c>
    </row>
    <row r="98" spans="1:8" ht="15" customHeight="1">
      <c r="A98" t="s">
        <v>914</v>
      </c>
      <c r="B98">
        <v>4308</v>
      </c>
      <c r="C98" s="27">
        <v>1.4273887496465001</v>
      </c>
      <c r="D98">
        <v>1.45704991540724</v>
      </c>
      <c r="E98">
        <v>1.53380247997431</v>
      </c>
      <c r="F98" s="27">
        <v>6149.1907334771004</v>
      </c>
      <c r="G98">
        <v>6276.97103557439</v>
      </c>
      <c r="H98">
        <v>6607.6210837293302</v>
      </c>
    </row>
    <row r="99" spans="1:8" ht="15" customHeight="1">
      <c r="A99" t="s">
        <v>915</v>
      </c>
      <c r="B99">
        <v>110</v>
      </c>
      <c r="C99" s="27">
        <v>0.564112013350903</v>
      </c>
      <c r="D99">
        <v>0</v>
      </c>
      <c r="E99">
        <v>0</v>
      </c>
      <c r="F99" s="27">
        <v>62.052321468599303</v>
      </c>
      <c r="G99">
        <v>0</v>
      </c>
      <c r="H99">
        <v>0</v>
      </c>
    </row>
    <row r="100" spans="1:8" ht="15" customHeight="1">
      <c r="A100" t="s">
        <v>926</v>
      </c>
      <c r="B100">
        <v>5558</v>
      </c>
      <c r="C100" s="27">
        <v>0</v>
      </c>
      <c r="D100">
        <v>1.8239285738333701E-2</v>
      </c>
      <c r="E100">
        <v>1.6711585619424402E-2</v>
      </c>
      <c r="F100" s="27">
        <v>0</v>
      </c>
      <c r="G100">
        <v>101.373950133658</v>
      </c>
      <c r="H100">
        <v>92.882992872760795</v>
      </c>
    </row>
    <row r="101" spans="1:8" ht="15" customHeight="1">
      <c r="A101" t="s">
        <v>927</v>
      </c>
      <c r="B101">
        <v>1442</v>
      </c>
      <c r="C101" s="27">
        <v>6.5813787873751597E-2</v>
      </c>
      <c r="D101">
        <v>7.5106342803683598E-2</v>
      </c>
      <c r="E101">
        <v>3.2124791862750697E-2</v>
      </c>
      <c r="F101" s="27">
        <v>94.903482113949806</v>
      </c>
      <c r="G101">
        <v>108.30334632291201</v>
      </c>
      <c r="H101">
        <v>46.323949866086501</v>
      </c>
    </row>
    <row r="102" spans="1:8" ht="15" customHeight="1">
      <c r="A102" t="s">
        <v>928</v>
      </c>
      <c r="B102">
        <v>4618</v>
      </c>
      <c r="C102" s="27">
        <v>21.703036660153099</v>
      </c>
      <c r="D102">
        <v>31.907146349082801</v>
      </c>
      <c r="E102">
        <v>72.100590367057507</v>
      </c>
      <c r="F102" s="27">
        <v>100224.623296587</v>
      </c>
      <c r="G102">
        <v>147347.20184006399</v>
      </c>
      <c r="H102">
        <v>332960.52631507203</v>
      </c>
    </row>
    <row r="103" spans="1:8" ht="15" customHeight="1">
      <c r="A103" t="s">
        <v>929</v>
      </c>
      <c r="B103">
        <v>3362</v>
      </c>
      <c r="C103" s="27">
        <v>6.7724221915729297</v>
      </c>
      <c r="D103">
        <v>8.6092268833460608</v>
      </c>
      <c r="E103">
        <v>14.9698788268717</v>
      </c>
      <c r="F103" s="27">
        <v>22768.883408068199</v>
      </c>
      <c r="G103">
        <v>28944.220781809399</v>
      </c>
      <c r="H103">
        <v>50328.732615942798</v>
      </c>
    </row>
    <row r="104" spans="1:8" ht="15" customHeight="1">
      <c r="A104" t="s">
        <v>930</v>
      </c>
      <c r="B104">
        <v>5621</v>
      </c>
      <c r="C104" s="27">
        <v>10.1331106419282</v>
      </c>
      <c r="D104">
        <v>12.117323526215401</v>
      </c>
      <c r="E104">
        <v>10.585745328086301</v>
      </c>
      <c r="F104" s="27">
        <v>56958.214918278303</v>
      </c>
      <c r="G104">
        <v>68111.475540856496</v>
      </c>
      <c r="H104">
        <v>59502.474489173197</v>
      </c>
    </row>
    <row r="105" spans="1:8" ht="15" customHeight="1">
      <c r="A105" t="s">
        <v>931</v>
      </c>
      <c r="B105">
        <v>2159</v>
      </c>
      <c r="C105" s="27">
        <v>6.0550899617908902</v>
      </c>
      <c r="D105">
        <v>8.3222170070562207</v>
      </c>
      <c r="E105">
        <v>7.40680626876585</v>
      </c>
      <c r="F105" s="27">
        <v>13072.9392275065</v>
      </c>
      <c r="G105">
        <v>17967.6665182344</v>
      </c>
      <c r="H105">
        <v>15991.294734265501</v>
      </c>
    </row>
    <row r="106" spans="1:8" ht="15" customHeight="1">
      <c r="A106" t="s">
        <v>932</v>
      </c>
      <c r="B106">
        <v>6105</v>
      </c>
      <c r="C106" s="27">
        <v>9.3103923144206302</v>
      </c>
      <c r="D106">
        <v>11.3431991302048</v>
      </c>
      <c r="E106">
        <v>20.348539509986299</v>
      </c>
      <c r="F106" s="27">
        <v>56839.945079538003</v>
      </c>
      <c r="G106">
        <v>69250.230689900302</v>
      </c>
      <c r="H106">
        <v>124227.833708466</v>
      </c>
    </row>
    <row r="107" spans="1:8" ht="15" customHeight="1">
      <c r="A107" t="s">
        <v>933</v>
      </c>
      <c r="B107">
        <v>706</v>
      </c>
      <c r="C107" s="27">
        <v>21.0480270558344</v>
      </c>
      <c r="D107">
        <v>30.853797761307099</v>
      </c>
      <c r="E107">
        <v>60.331580188554398</v>
      </c>
      <c r="F107" s="27">
        <v>14859.907101419099</v>
      </c>
      <c r="G107">
        <v>21782.7812194828</v>
      </c>
      <c r="H107">
        <v>42594.095613119403</v>
      </c>
    </row>
    <row r="108" spans="1:8" ht="15" customHeight="1">
      <c r="A108" t="s">
        <v>934</v>
      </c>
      <c r="B108">
        <v>4725</v>
      </c>
      <c r="C108" s="27">
        <v>0.40279882141858098</v>
      </c>
      <c r="D108">
        <v>0.146108400834386</v>
      </c>
      <c r="E108">
        <v>0.16213879852104199</v>
      </c>
      <c r="F108" s="27">
        <v>1903.2244312027999</v>
      </c>
      <c r="G108">
        <v>690.36219394247496</v>
      </c>
      <c r="H108">
        <v>766.10582301192301</v>
      </c>
    </row>
    <row r="109" spans="1:8" ht="15" customHeight="1">
      <c r="A109" t="s">
        <v>935</v>
      </c>
      <c r="B109">
        <v>219</v>
      </c>
      <c r="C109" s="27">
        <v>0.57551175495033202</v>
      </c>
      <c r="D109">
        <v>0.30937774324747502</v>
      </c>
      <c r="E109">
        <v>0.13636369924274899</v>
      </c>
      <c r="F109" s="27">
        <v>126.03707433412301</v>
      </c>
      <c r="G109">
        <v>67.753725771196997</v>
      </c>
      <c r="H109">
        <v>29.8636501341621</v>
      </c>
    </row>
    <row r="110" spans="1:8" ht="15" customHeight="1">
      <c r="A110" t="s">
        <v>938</v>
      </c>
      <c r="B110">
        <v>5851</v>
      </c>
      <c r="C110" s="27">
        <v>6.6858596984089296</v>
      </c>
      <c r="D110">
        <v>7.6361716130628796</v>
      </c>
      <c r="E110">
        <v>7.4152644264304701</v>
      </c>
      <c r="F110" s="27">
        <v>39118.965095390697</v>
      </c>
      <c r="G110">
        <v>44679.240108030899</v>
      </c>
      <c r="H110">
        <v>43386.712159044699</v>
      </c>
    </row>
    <row r="111" spans="1:8" ht="15" customHeight="1">
      <c r="A111" t="s">
        <v>939</v>
      </c>
      <c r="B111">
        <v>2254</v>
      </c>
      <c r="C111" s="27">
        <v>1.8522635327766599</v>
      </c>
      <c r="D111">
        <v>1.73358257580428</v>
      </c>
      <c r="E111">
        <v>1.6665254718398499</v>
      </c>
      <c r="F111" s="27">
        <v>4175.0020028785902</v>
      </c>
      <c r="G111">
        <v>3907.4951258628498</v>
      </c>
      <c r="H111">
        <v>3756.3484135270301</v>
      </c>
    </row>
    <row r="112" spans="1:8" ht="15" customHeight="1">
      <c r="A112" t="s">
        <v>940</v>
      </c>
      <c r="B112">
        <v>3633</v>
      </c>
      <c r="C112" s="27">
        <v>0.69307642796739899</v>
      </c>
      <c r="D112">
        <v>0.53836440418148801</v>
      </c>
      <c r="E112">
        <v>0.62531083873790405</v>
      </c>
      <c r="F112" s="27">
        <v>2517.9466628055602</v>
      </c>
      <c r="G112">
        <v>1955.8778803913499</v>
      </c>
      <c r="H112">
        <v>2271.7542771347998</v>
      </c>
    </row>
    <row r="113" spans="1:8" ht="15" customHeight="1">
      <c r="A113" t="s">
        <v>941</v>
      </c>
      <c r="B113">
        <v>1413</v>
      </c>
      <c r="C113" s="27">
        <v>0.28613334881596397</v>
      </c>
      <c r="D113">
        <v>0.49784721246348501</v>
      </c>
      <c r="E113">
        <v>0.486436453585259</v>
      </c>
      <c r="F113" s="27">
        <v>404.30642187695702</v>
      </c>
      <c r="G113">
        <v>703.45811121090401</v>
      </c>
      <c r="H113">
        <v>687.33470891597096</v>
      </c>
    </row>
    <row r="114" spans="1:8" ht="15" customHeight="1">
      <c r="A114" t="s">
        <v>942</v>
      </c>
      <c r="B114">
        <v>5705</v>
      </c>
      <c r="C114" s="27">
        <v>1.6783438002934601</v>
      </c>
      <c r="D114">
        <v>2.6101548841251399</v>
      </c>
      <c r="E114">
        <v>1.89176752115941</v>
      </c>
      <c r="F114" s="27">
        <v>9574.9513806742198</v>
      </c>
      <c r="G114">
        <v>14890.933613933899</v>
      </c>
      <c r="H114">
        <v>10792.5337082144</v>
      </c>
    </row>
    <row r="115" spans="1:8" ht="15" customHeight="1">
      <c r="A115" t="s">
        <v>943</v>
      </c>
      <c r="B115">
        <v>1556</v>
      </c>
      <c r="C115" s="27">
        <v>1.9612775461063301</v>
      </c>
      <c r="D115">
        <v>2.0043232676408</v>
      </c>
      <c r="E115">
        <v>1.7568049834319901</v>
      </c>
      <c r="F115" s="27">
        <v>3051.7478617414499</v>
      </c>
      <c r="G115">
        <v>3118.7270044490901</v>
      </c>
      <c r="H115">
        <v>2733.58855422017</v>
      </c>
    </row>
    <row r="116" spans="1:8" ht="15" customHeight="1">
      <c r="A116" t="s">
        <v>946</v>
      </c>
      <c r="B116">
        <v>3411</v>
      </c>
      <c r="C116" s="27">
        <v>0.358549417876944</v>
      </c>
      <c r="D116">
        <v>0.32752039529212901</v>
      </c>
      <c r="E116">
        <v>0.413627291153355</v>
      </c>
      <c r="F116" s="27">
        <v>1223.01206437826</v>
      </c>
      <c r="G116">
        <v>1117.1720683414501</v>
      </c>
      <c r="H116">
        <v>1410.88269012409</v>
      </c>
    </row>
    <row r="117" spans="1:8" ht="15" customHeight="1">
      <c r="A117" t="s">
        <v>947</v>
      </c>
      <c r="B117">
        <v>909</v>
      </c>
      <c r="C117" s="27">
        <v>4.8422819424465899E-2</v>
      </c>
      <c r="D117">
        <v>0</v>
      </c>
      <c r="E117">
        <v>2.5351364742732301E-2</v>
      </c>
      <c r="F117" s="27">
        <v>44.016342856839501</v>
      </c>
      <c r="G117">
        <v>0</v>
      </c>
      <c r="H117">
        <v>23.0443905511436</v>
      </c>
    </row>
    <row r="118" spans="1:8" ht="15" customHeight="1">
      <c r="A118" t="s">
        <v>950</v>
      </c>
      <c r="B118">
        <v>5234</v>
      </c>
      <c r="C118" s="27">
        <v>28.543248356391601</v>
      </c>
      <c r="D118">
        <v>32.286648148971999</v>
      </c>
      <c r="E118">
        <v>30.052020785726299</v>
      </c>
      <c r="F118" s="27">
        <v>149395.361897353</v>
      </c>
      <c r="G118">
        <v>168988.31641172001</v>
      </c>
      <c r="H118">
        <v>157292.276792491</v>
      </c>
    </row>
    <row r="119" spans="1:8" ht="15" customHeight="1">
      <c r="A119" t="s">
        <v>951</v>
      </c>
      <c r="B119">
        <v>199</v>
      </c>
      <c r="C119" s="27">
        <v>0.25463556864014503</v>
      </c>
      <c r="D119">
        <v>0</v>
      </c>
      <c r="E119">
        <v>0</v>
      </c>
      <c r="F119" s="27">
        <v>50.672478159388902</v>
      </c>
      <c r="G119">
        <v>0</v>
      </c>
      <c r="H119">
        <v>0</v>
      </c>
    </row>
    <row r="120" spans="1:8" ht="15" customHeight="1">
      <c r="A120" t="s">
        <v>954</v>
      </c>
      <c r="B120">
        <v>5904</v>
      </c>
      <c r="C120" s="27">
        <v>7.3644268453847306E-2</v>
      </c>
      <c r="D120">
        <v>2.5168740278979099E-2</v>
      </c>
      <c r="E120">
        <v>4.5045918617055203E-2</v>
      </c>
      <c r="F120" s="27">
        <v>434.79576095151401</v>
      </c>
      <c r="G120">
        <v>148.59624260709299</v>
      </c>
      <c r="H120">
        <v>265.95110351509402</v>
      </c>
    </row>
    <row r="121" spans="1:8" ht="15" customHeight="1">
      <c r="A121" t="s">
        <v>955</v>
      </c>
      <c r="B121">
        <v>1868</v>
      </c>
      <c r="C121" s="27">
        <v>0.112644331829969</v>
      </c>
      <c r="D121">
        <v>3.9568074901840201E-2</v>
      </c>
      <c r="E121">
        <v>8.5095935508950393E-2</v>
      </c>
      <c r="F121" s="27">
        <v>210.41961185838301</v>
      </c>
      <c r="G121">
        <v>73.913163916637501</v>
      </c>
      <c r="H121">
        <v>158.959207530719</v>
      </c>
    </row>
    <row r="122" spans="1:8" ht="15" customHeight="1">
      <c r="A122" t="s">
        <v>958</v>
      </c>
      <c r="B122">
        <v>8190</v>
      </c>
      <c r="C122" s="27">
        <v>3.2695873762975398</v>
      </c>
      <c r="D122">
        <v>3.6400541291014701</v>
      </c>
      <c r="E122">
        <v>6.05363494599899</v>
      </c>
      <c r="F122" s="27">
        <v>26777.920611876802</v>
      </c>
      <c r="G122">
        <v>29812.043317340998</v>
      </c>
      <c r="H122">
        <v>49579.270207731701</v>
      </c>
    </row>
    <row r="123" spans="1:8" ht="15" customHeight="1">
      <c r="A123" t="s">
        <v>959</v>
      </c>
      <c r="B123">
        <v>1657</v>
      </c>
      <c r="C123" s="27">
        <v>3.0978654528588301</v>
      </c>
      <c r="D123">
        <v>1.6416158459358301</v>
      </c>
      <c r="E123">
        <v>1.55179821763221</v>
      </c>
      <c r="F123" s="27">
        <v>5133.16305538708</v>
      </c>
      <c r="G123">
        <v>2720.1574567156599</v>
      </c>
      <c r="H123">
        <v>2571.3296466165698</v>
      </c>
    </row>
    <row r="124" spans="1:8" ht="15" customHeight="1">
      <c r="A124" t="s">
        <v>962</v>
      </c>
      <c r="B124">
        <v>5638</v>
      </c>
      <c r="C124" s="27">
        <v>2.9593808158413801</v>
      </c>
      <c r="D124">
        <v>3.6377016368528299</v>
      </c>
      <c r="E124">
        <v>2.7967788458865099</v>
      </c>
      <c r="F124" s="27">
        <v>16684.989039713699</v>
      </c>
      <c r="G124">
        <v>20509.361828576199</v>
      </c>
      <c r="H124">
        <v>15768.2391331081</v>
      </c>
    </row>
    <row r="125" spans="1:8" ht="15" customHeight="1">
      <c r="A125" t="s">
        <v>963</v>
      </c>
      <c r="B125">
        <v>2165</v>
      </c>
      <c r="C125" s="27">
        <v>1.9781584616449599</v>
      </c>
      <c r="D125">
        <v>2.1509590439945101</v>
      </c>
      <c r="E125">
        <v>1.8368727513785901</v>
      </c>
      <c r="F125" s="27">
        <v>4282.7130694613497</v>
      </c>
      <c r="G125">
        <v>4656.8263302481</v>
      </c>
      <c r="H125">
        <v>3976.8295067346598</v>
      </c>
    </row>
    <row r="126" spans="1:8" ht="15" customHeight="1">
      <c r="A126" t="s">
        <v>966</v>
      </c>
      <c r="B126">
        <v>4896</v>
      </c>
      <c r="C126" s="27">
        <v>2.9635059431126001</v>
      </c>
      <c r="D126">
        <v>2.9727670658930001</v>
      </c>
      <c r="E126">
        <v>2.9290421913367801</v>
      </c>
      <c r="F126" s="27">
        <v>14509.325097479301</v>
      </c>
      <c r="G126">
        <v>14554.667554612101</v>
      </c>
      <c r="H126">
        <v>14340.590568784901</v>
      </c>
    </row>
    <row r="127" spans="1:8" ht="15" customHeight="1">
      <c r="A127" t="s">
        <v>967</v>
      </c>
      <c r="B127">
        <v>1126</v>
      </c>
      <c r="C127" s="27">
        <v>1.8285015515005201</v>
      </c>
      <c r="D127">
        <v>1.8227127085622501</v>
      </c>
      <c r="E127">
        <v>1.6535465911831699</v>
      </c>
      <c r="F127" s="27">
        <v>2058.8927469895798</v>
      </c>
      <c r="G127">
        <v>2052.3745098411</v>
      </c>
      <c r="H127">
        <v>1861.8934616722499</v>
      </c>
    </row>
    <row r="128" spans="1:8" ht="15" customHeight="1">
      <c r="A128" t="s">
        <v>912</v>
      </c>
      <c r="B128">
        <v>4010</v>
      </c>
      <c r="C128" s="27">
        <v>0.73433501694016001</v>
      </c>
      <c r="D128">
        <v>0.71369742631052002</v>
      </c>
      <c r="E128">
        <v>0.93769489869839995</v>
      </c>
      <c r="F128" s="27">
        <v>2944.6834179300399</v>
      </c>
      <c r="G128">
        <v>2861.9266795051799</v>
      </c>
      <c r="H128">
        <v>3760.1565437805798</v>
      </c>
    </row>
    <row r="129" spans="1:8" ht="15" customHeight="1">
      <c r="A129" t="s">
        <v>913</v>
      </c>
      <c r="B129">
        <v>201</v>
      </c>
      <c r="C129" s="27">
        <v>0</v>
      </c>
      <c r="D129">
        <v>0</v>
      </c>
      <c r="E129">
        <v>0</v>
      </c>
      <c r="F129" s="27">
        <v>0</v>
      </c>
      <c r="G129">
        <v>0</v>
      </c>
      <c r="H129">
        <v>0</v>
      </c>
    </row>
    <row r="130" spans="1:8" ht="15" customHeight="1">
      <c r="A130" t="s">
        <v>887</v>
      </c>
      <c r="B130">
        <v>5950</v>
      </c>
      <c r="C130" s="27">
        <v>2.9402454476618098</v>
      </c>
      <c r="D130">
        <v>2.5761340964045298</v>
      </c>
      <c r="E130">
        <v>2.5838483940311998</v>
      </c>
      <c r="F130" s="27">
        <v>17494.460413587702</v>
      </c>
      <c r="G130">
        <v>15327.997873607001</v>
      </c>
      <c r="H130">
        <v>15373.8979444857</v>
      </c>
    </row>
    <row r="131" spans="1:8" ht="15" customHeight="1">
      <c r="A131" t="s">
        <v>888</v>
      </c>
      <c r="B131">
        <v>1848</v>
      </c>
      <c r="C131" s="27">
        <v>0.54236170823775898</v>
      </c>
      <c r="D131">
        <v>0.37746510772965097</v>
      </c>
      <c r="E131">
        <v>0.27217487404698198</v>
      </c>
      <c r="F131" s="27">
        <v>1002.28443682338</v>
      </c>
      <c r="G131">
        <v>697.55551908439497</v>
      </c>
      <c r="H131">
        <v>502.97916723882298</v>
      </c>
    </row>
    <row r="132" spans="1:8" ht="15" customHeight="1">
      <c r="A132" t="s">
        <v>891</v>
      </c>
      <c r="B132">
        <v>8190</v>
      </c>
      <c r="C132" s="27">
        <v>1.44671097595311</v>
      </c>
      <c r="D132">
        <v>1.6375644931210001</v>
      </c>
      <c r="E132">
        <v>1.6976219593626101</v>
      </c>
      <c r="F132" s="27">
        <v>11848.5628930559</v>
      </c>
      <c r="G132">
        <v>13411.653198661001</v>
      </c>
      <c r="H132">
        <v>13903.5238471797</v>
      </c>
    </row>
    <row r="133" spans="1:8" ht="15" customHeight="1">
      <c r="A133" t="s">
        <v>892</v>
      </c>
      <c r="B133">
        <v>817</v>
      </c>
      <c r="C133" s="27">
        <v>0.58921505481199898</v>
      </c>
      <c r="D133">
        <v>9.7693921758059604E-2</v>
      </c>
      <c r="E133">
        <v>0.119444204978748</v>
      </c>
      <c r="F133" s="27">
        <v>481.38869978140298</v>
      </c>
      <c r="G133">
        <v>79.815934076334699</v>
      </c>
      <c r="H133">
        <v>97.585915467637406</v>
      </c>
    </row>
    <row r="134" spans="1:8" ht="15" customHeight="1">
      <c r="A134" t="s">
        <v>895</v>
      </c>
      <c r="B134">
        <v>8190</v>
      </c>
      <c r="C134" s="27">
        <v>15.9847289579187</v>
      </c>
      <c r="D134">
        <v>18.300436845536101</v>
      </c>
      <c r="E134">
        <v>16.089758659768499</v>
      </c>
      <c r="F134" s="27">
        <v>130914.930165354</v>
      </c>
      <c r="G134">
        <v>149880.57776494001</v>
      </c>
      <c r="H134">
        <v>131775.123423504</v>
      </c>
    </row>
    <row r="135" spans="1:8" ht="15" customHeight="1">
      <c r="A135" t="s">
        <v>896</v>
      </c>
      <c r="B135">
        <v>579</v>
      </c>
      <c r="C135" s="27">
        <v>3.7717676918219998</v>
      </c>
      <c r="D135">
        <v>4.7303784245867702</v>
      </c>
      <c r="E135">
        <v>3.3846485948607601</v>
      </c>
      <c r="F135" s="27">
        <v>2183.85349356494</v>
      </c>
      <c r="G135">
        <v>2738.8891078357401</v>
      </c>
      <c r="H135">
        <v>1959.71153642438</v>
      </c>
    </row>
    <row r="136" spans="1:8" ht="15" customHeight="1">
      <c r="A136" t="s">
        <v>897</v>
      </c>
      <c r="B136">
        <v>7268</v>
      </c>
      <c r="C136" s="27">
        <v>7.0098855365597501</v>
      </c>
      <c r="D136">
        <v>4.9239537101232296</v>
      </c>
      <c r="E136">
        <v>5.32726376705926</v>
      </c>
      <c r="F136" s="27">
        <v>50947.848079716197</v>
      </c>
      <c r="G136">
        <v>35787.295565175598</v>
      </c>
      <c r="H136">
        <v>38718.553058986698</v>
      </c>
    </row>
    <row r="137" spans="1:8" ht="15" customHeight="1">
      <c r="A137" t="s">
        <v>898</v>
      </c>
      <c r="B137">
        <v>374</v>
      </c>
      <c r="C137" s="27">
        <v>7.8077774461886906E-2</v>
      </c>
      <c r="D137">
        <v>2.8134658848525101E-2</v>
      </c>
      <c r="E137">
        <v>0</v>
      </c>
      <c r="F137" s="27">
        <v>29.201087648745698</v>
      </c>
      <c r="G137">
        <v>10.5223624093484</v>
      </c>
      <c r="H137">
        <v>0</v>
      </c>
    </row>
    <row r="138" spans="1:8" ht="15" customHeight="1">
      <c r="A138" t="s">
        <v>899</v>
      </c>
      <c r="B138">
        <v>3604</v>
      </c>
      <c r="C138" s="27">
        <v>0.29967000920637898</v>
      </c>
      <c r="D138">
        <v>8.9013231911677704E-2</v>
      </c>
      <c r="E138">
        <v>7.4641496850021194E-2</v>
      </c>
      <c r="F138" s="27">
        <v>1080.0107131797899</v>
      </c>
      <c r="G138">
        <v>320.80368780968598</v>
      </c>
      <c r="H138">
        <v>269.00795464747603</v>
      </c>
    </row>
    <row r="139" spans="1:8" ht="15" customHeight="1">
      <c r="A139" t="s">
        <v>900</v>
      </c>
      <c r="B139">
        <v>1179</v>
      </c>
      <c r="C139" s="27">
        <v>1.0861428687116901</v>
      </c>
      <c r="D139">
        <v>0.50915482216147001</v>
      </c>
      <c r="E139">
        <v>0.90968254221051703</v>
      </c>
      <c r="F139" s="27">
        <v>1280.56244221109</v>
      </c>
      <c r="G139">
        <v>600.29353532837297</v>
      </c>
      <c r="H139">
        <v>1072.5157172662</v>
      </c>
    </row>
    <row r="140" spans="1:8" ht="15" customHeight="1">
      <c r="A140" t="s">
        <v>901</v>
      </c>
      <c r="B140">
        <v>6155</v>
      </c>
      <c r="C140" s="27">
        <v>4.6276336849487896</v>
      </c>
      <c r="D140">
        <v>5.3653162331049602</v>
      </c>
      <c r="E140">
        <v>5.3869812914553403</v>
      </c>
      <c r="F140" s="27">
        <v>28483.085330859802</v>
      </c>
      <c r="G140">
        <v>33023.521414761097</v>
      </c>
      <c r="H140">
        <v>33156.869848907598</v>
      </c>
    </row>
    <row r="141" spans="1:8" ht="15" customHeight="1">
      <c r="A141" t="s">
        <v>902</v>
      </c>
      <c r="B141">
        <v>2568</v>
      </c>
      <c r="C141" s="27">
        <v>0.74982353419620096</v>
      </c>
      <c r="D141">
        <v>0.64500269071344196</v>
      </c>
      <c r="E141">
        <v>0.77759282419498199</v>
      </c>
      <c r="F141" s="27">
        <v>1925.54683581585</v>
      </c>
      <c r="G141">
        <v>1656.3669097521199</v>
      </c>
      <c r="H141">
        <v>1996.8583725327101</v>
      </c>
    </row>
    <row r="142" spans="1:8" ht="15" customHeight="1">
      <c r="A142" t="s">
        <v>903</v>
      </c>
      <c r="B142">
        <v>6852</v>
      </c>
      <c r="C142" s="27">
        <v>0.182218554211209</v>
      </c>
      <c r="D142">
        <v>3.7979562115389699E-2</v>
      </c>
      <c r="E142">
        <v>9.0942622070767101E-2</v>
      </c>
      <c r="F142" s="27">
        <v>1248.5615334552101</v>
      </c>
      <c r="G142">
        <v>260.23595961465003</v>
      </c>
      <c r="H142">
        <v>623.13884642889604</v>
      </c>
    </row>
    <row r="143" spans="1:8" ht="15" customHeight="1">
      <c r="A143" t="s">
        <v>904</v>
      </c>
      <c r="B143">
        <v>611</v>
      </c>
      <c r="C143" s="27">
        <v>0.27937402586958898</v>
      </c>
      <c r="D143">
        <v>8.1067208064416293E-2</v>
      </c>
      <c r="E143">
        <v>0</v>
      </c>
      <c r="F143" s="27">
        <v>170.69752980631901</v>
      </c>
      <c r="G143">
        <v>49.532064127358296</v>
      </c>
      <c r="H143">
        <v>0</v>
      </c>
    </row>
    <row r="144" spans="1:8" ht="15" customHeight="1">
      <c r="A144" t="s">
        <v>905</v>
      </c>
      <c r="B144">
        <v>8190</v>
      </c>
      <c r="C144" s="27">
        <v>3.8542856088919999</v>
      </c>
      <c r="D144">
        <v>5.5687178688537999</v>
      </c>
      <c r="E144">
        <v>8.5700140059778693</v>
      </c>
      <c r="F144" s="27">
        <v>31566.599136825502</v>
      </c>
      <c r="G144">
        <v>45607.799345912601</v>
      </c>
      <c r="H144">
        <v>70188.414708958706</v>
      </c>
    </row>
    <row r="145" spans="1:8" ht="15" customHeight="1">
      <c r="A145" t="s">
        <v>906</v>
      </c>
      <c r="B145">
        <v>1367</v>
      </c>
      <c r="C145" s="27">
        <v>0.74608061971764905</v>
      </c>
      <c r="D145">
        <v>1.3457337985231701</v>
      </c>
      <c r="E145">
        <v>2.5004293942996498</v>
      </c>
      <c r="F145" s="27">
        <v>1019.89220715403</v>
      </c>
      <c r="G145">
        <v>1839.61810258117</v>
      </c>
      <c r="H145">
        <v>3418.08698200762</v>
      </c>
    </row>
    <row r="146" spans="1:8" ht="15" customHeight="1">
      <c r="A146" t="s">
        <v>907</v>
      </c>
      <c r="B146">
        <v>7727</v>
      </c>
      <c r="C146" s="27">
        <v>5.5388662217200197</v>
      </c>
      <c r="D146">
        <v>3.6186080342414102</v>
      </c>
      <c r="E146">
        <v>3.2155782973106102</v>
      </c>
      <c r="F146" s="27">
        <v>42798.819295230598</v>
      </c>
      <c r="G146">
        <v>27960.984280583401</v>
      </c>
      <c r="H146">
        <v>24846.773503319098</v>
      </c>
    </row>
    <row r="147" spans="1:8" ht="15" customHeight="1">
      <c r="A147" t="s">
        <v>908</v>
      </c>
      <c r="B147">
        <v>184</v>
      </c>
      <c r="C147" s="27">
        <v>9.80215625600558E-2</v>
      </c>
      <c r="D147">
        <v>0</v>
      </c>
      <c r="E147">
        <v>0</v>
      </c>
      <c r="F147" s="27">
        <v>18.035967511050298</v>
      </c>
      <c r="G147">
        <v>0</v>
      </c>
      <c r="H147">
        <v>0</v>
      </c>
    </row>
    <row r="148" spans="1:8" ht="15" customHeight="1">
      <c r="A148" t="s">
        <v>909</v>
      </c>
      <c r="B148">
        <v>5115</v>
      </c>
      <c r="C148" s="27">
        <v>0.71222894201094999</v>
      </c>
      <c r="D148">
        <v>0.13000230386988301</v>
      </c>
      <c r="E148">
        <v>0.118607770774651</v>
      </c>
      <c r="F148" s="27">
        <v>3643.0510383860101</v>
      </c>
      <c r="G148">
        <v>664.96178429445297</v>
      </c>
      <c r="H148">
        <v>606.67874751234001</v>
      </c>
    </row>
    <row r="149" spans="1:8" ht="15" customHeight="1">
      <c r="A149" t="s">
        <v>910</v>
      </c>
      <c r="B149">
        <v>325</v>
      </c>
      <c r="C149" s="27">
        <v>1.40059548022806</v>
      </c>
      <c r="D149">
        <v>0.15714443100317699</v>
      </c>
      <c r="E149">
        <v>0</v>
      </c>
      <c r="F149" s="27">
        <v>455.19353107411899</v>
      </c>
      <c r="G149">
        <v>51.071940076032703</v>
      </c>
      <c r="H149">
        <v>0</v>
      </c>
    </row>
    <row r="150" spans="1:8" ht="15" customHeight="1">
      <c r="A150" t="s">
        <v>936</v>
      </c>
      <c r="B150">
        <v>4676</v>
      </c>
      <c r="C150" s="27">
        <v>8.0715168634528798</v>
      </c>
      <c r="D150">
        <v>22.1071309764347</v>
      </c>
      <c r="E150">
        <v>11.9512972484993</v>
      </c>
      <c r="F150" s="27">
        <v>37742.412853505703</v>
      </c>
      <c r="G150">
        <v>103372.944445809</v>
      </c>
      <c r="H150">
        <v>55884.265933982497</v>
      </c>
    </row>
    <row r="151" spans="1:8" ht="15" customHeight="1">
      <c r="A151" t="s">
        <v>937</v>
      </c>
      <c r="B151">
        <v>198</v>
      </c>
      <c r="C151" s="27">
        <v>0.65498583548810596</v>
      </c>
      <c r="D151">
        <v>0</v>
      </c>
      <c r="E151">
        <v>0.24346006352020799</v>
      </c>
      <c r="F151" s="27">
        <v>129.68719542664499</v>
      </c>
      <c r="G151">
        <v>0</v>
      </c>
      <c r="H151">
        <v>48.205092577001203</v>
      </c>
    </row>
    <row r="152" spans="1:8" ht="15" customHeight="1">
      <c r="A152" t="s">
        <v>916</v>
      </c>
      <c r="B152">
        <v>5433</v>
      </c>
      <c r="C152" s="27">
        <v>0.53490757780887799</v>
      </c>
      <c r="D152">
        <v>0.247998395317819</v>
      </c>
      <c r="E152">
        <v>0.24505819761068601</v>
      </c>
      <c r="F152" s="27">
        <v>2906.15287023564</v>
      </c>
      <c r="G152">
        <v>1347.3752817617101</v>
      </c>
      <c r="H152">
        <v>1331.4011876188599</v>
      </c>
    </row>
    <row r="153" spans="1:8" ht="15" customHeight="1">
      <c r="A153" t="s">
        <v>917</v>
      </c>
      <c r="B153">
        <v>168</v>
      </c>
      <c r="C153" s="27">
        <v>0.36296876708070003</v>
      </c>
      <c r="D153">
        <v>0</v>
      </c>
      <c r="E153">
        <v>8.3981010466272002E-2</v>
      </c>
      <c r="F153" s="27">
        <v>60.978752869557702</v>
      </c>
      <c r="G153">
        <v>0</v>
      </c>
      <c r="H153">
        <v>14.108809758333701</v>
      </c>
    </row>
    <row r="154" spans="1:8" ht="15" customHeight="1">
      <c r="A154" t="s">
        <v>918</v>
      </c>
      <c r="B154">
        <v>3995</v>
      </c>
      <c r="C154" s="27">
        <v>27.423661342104801</v>
      </c>
      <c r="D154">
        <v>32.264944576850802</v>
      </c>
      <c r="E154">
        <v>32.335868684559003</v>
      </c>
      <c r="F154" s="27">
        <v>109557.527061709</v>
      </c>
      <c r="G154">
        <v>128898.453584519</v>
      </c>
      <c r="H154">
        <v>129181.795394813</v>
      </c>
    </row>
    <row r="155" spans="1:8" ht="15" customHeight="1">
      <c r="A155" t="s">
        <v>919</v>
      </c>
      <c r="B155">
        <v>230</v>
      </c>
      <c r="C155" s="27">
        <v>1.1949295858884701</v>
      </c>
      <c r="D155">
        <v>0.73422192989036605</v>
      </c>
      <c r="E155">
        <v>0.34351881324662698</v>
      </c>
      <c r="F155" s="27">
        <v>274.833804754347</v>
      </c>
      <c r="G155">
        <v>168.87104387478399</v>
      </c>
      <c r="H155">
        <v>79.009327046724096</v>
      </c>
    </row>
    <row r="156" spans="1:8" ht="15" customHeight="1">
      <c r="A156" t="s">
        <v>920</v>
      </c>
      <c r="B156">
        <v>8190</v>
      </c>
      <c r="C156" s="27">
        <v>4.3602420651003397</v>
      </c>
      <c r="D156">
        <v>4.7576080157242702</v>
      </c>
      <c r="E156">
        <v>4.6199907467596502</v>
      </c>
      <c r="F156" s="27">
        <v>35710.382513171797</v>
      </c>
      <c r="G156">
        <v>38964.809648781797</v>
      </c>
      <c r="H156">
        <v>37837.724215961498</v>
      </c>
    </row>
    <row r="157" spans="1:8" ht="15" customHeight="1">
      <c r="A157" t="s">
        <v>921</v>
      </c>
      <c r="B157">
        <v>355</v>
      </c>
      <c r="C157" s="27">
        <v>0.93083009338489198</v>
      </c>
      <c r="D157">
        <v>0.145310498021815</v>
      </c>
      <c r="E157">
        <v>2.9807349593988602E-2</v>
      </c>
      <c r="F157" s="27">
        <v>330.44468315163698</v>
      </c>
      <c r="G157">
        <v>51.585226797744397</v>
      </c>
      <c r="H157">
        <v>10.581609105866001</v>
      </c>
    </row>
    <row r="158" spans="1:8" ht="15" customHeight="1">
      <c r="A158" t="s">
        <v>922</v>
      </c>
      <c r="B158">
        <v>8190</v>
      </c>
      <c r="C158" s="27">
        <v>1.12311891574709</v>
      </c>
      <c r="D158">
        <v>0.96581098078408201</v>
      </c>
      <c r="E158">
        <v>0.99376111884576102</v>
      </c>
      <c r="F158" s="27">
        <v>9198.3439199686509</v>
      </c>
      <c r="G158">
        <v>7909.9919326216304</v>
      </c>
      <c r="H158">
        <v>8138.9035633467802</v>
      </c>
    </row>
    <row r="159" spans="1:8" ht="15" customHeight="1">
      <c r="A159" t="s">
        <v>923</v>
      </c>
      <c r="B159">
        <v>2764</v>
      </c>
      <c r="C159" s="27">
        <v>0.35143457162622899</v>
      </c>
      <c r="D159">
        <v>0.20993829038956899</v>
      </c>
      <c r="E159">
        <v>0.37373400145242203</v>
      </c>
      <c r="F159" s="27">
        <v>971.36515597489802</v>
      </c>
      <c r="G159">
        <v>580.26943463677003</v>
      </c>
      <c r="H159">
        <v>1033.0007800144899</v>
      </c>
    </row>
    <row r="160" spans="1:8" ht="15" customHeight="1">
      <c r="A160" t="s">
        <v>924</v>
      </c>
      <c r="B160">
        <v>6428</v>
      </c>
      <c r="C160" s="27">
        <v>13.6648434915632</v>
      </c>
      <c r="D160">
        <v>9.4337052574931697</v>
      </c>
      <c r="E160">
        <v>10.671459615663499</v>
      </c>
      <c r="F160" s="27">
        <v>87837.613963768294</v>
      </c>
      <c r="G160">
        <v>60639.857395166102</v>
      </c>
      <c r="H160">
        <v>68596.142409484703</v>
      </c>
    </row>
    <row r="161" spans="1:8" ht="15" customHeight="1">
      <c r="A161" t="s">
        <v>925</v>
      </c>
      <c r="B161">
        <v>1263</v>
      </c>
      <c r="C161" s="27">
        <v>2.86404646291947</v>
      </c>
      <c r="D161">
        <v>1.96130008621121</v>
      </c>
      <c r="E161">
        <v>2.6098950742301898</v>
      </c>
      <c r="F161" s="27">
        <v>3617.2906826672902</v>
      </c>
      <c r="G161">
        <v>2477.1220088847499</v>
      </c>
      <c r="H161">
        <v>3296.2974787527301</v>
      </c>
    </row>
    <row r="162" spans="1:8" ht="15" customHeight="1">
      <c r="A162" t="s">
        <v>944</v>
      </c>
      <c r="B162">
        <v>6233</v>
      </c>
      <c r="C162" s="27">
        <v>0.93729342891777401</v>
      </c>
      <c r="D162">
        <v>0.58999465503156701</v>
      </c>
      <c r="E162">
        <v>0.76368944273301698</v>
      </c>
      <c r="F162" s="27">
        <v>5842.1499424444801</v>
      </c>
      <c r="G162">
        <v>3677.4366848117602</v>
      </c>
      <c r="H162">
        <v>4760.0762965548902</v>
      </c>
    </row>
    <row r="163" spans="1:8" ht="15" customHeight="1">
      <c r="A163" t="s">
        <v>945</v>
      </c>
      <c r="B163">
        <v>527</v>
      </c>
      <c r="C163" s="27">
        <v>0.473022554026509</v>
      </c>
      <c r="D163">
        <v>0.40760935756990102</v>
      </c>
      <c r="E163">
        <v>0.28199768488350901</v>
      </c>
      <c r="F163" s="27">
        <v>249.28288597196999</v>
      </c>
      <c r="G163">
        <v>214.81013143933799</v>
      </c>
      <c r="H163">
        <v>148.612779933609</v>
      </c>
    </row>
    <row r="164" spans="1:8" ht="15" customHeight="1">
      <c r="A164" t="s">
        <v>948</v>
      </c>
      <c r="B164">
        <v>6028</v>
      </c>
      <c r="C164" s="27">
        <v>0.46429924551401602</v>
      </c>
      <c r="D164">
        <v>0.39377740458176103</v>
      </c>
      <c r="E164">
        <v>0.497834052051286</v>
      </c>
      <c r="F164" s="27">
        <v>2798.7958519584899</v>
      </c>
      <c r="G164">
        <v>2373.6901948188602</v>
      </c>
      <c r="H164">
        <v>3000.9436657651499</v>
      </c>
    </row>
    <row r="165" spans="1:8" ht="15" customHeight="1">
      <c r="A165" t="s">
        <v>949</v>
      </c>
      <c r="B165">
        <v>1616</v>
      </c>
      <c r="C165" s="27">
        <v>0.25909053888278899</v>
      </c>
      <c r="D165">
        <v>0.339224569617321</v>
      </c>
      <c r="E165">
        <v>0.23892897278068401</v>
      </c>
      <c r="F165" s="27">
        <v>418.690310834586</v>
      </c>
      <c r="G165">
        <v>548.18690450158999</v>
      </c>
      <c r="H165">
        <v>386.10922001358603</v>
      </c>
    </row>
    <row r="166" spans="1:8" ht="15" customHeight="1">
      <c r="A166" t="s">
        <v>952</v>
      </c>
      <c r="B166">
        <v>6846</v>
      </c>
      <c r="C166" s="27">
        <v>1.98502133199319</v>
      </c>
      <c r="D166">
        <v>2.1996844918737102</v>
      </c>
      <c r="E166">
        <v>2.4126765472238101</v>
      </c>
      <c r="F166" s="27">
        <v>13589.456038825399</v>
      </c>
      <c r="G166">
        <v>15059.0400313674</v>
      </c>
      <c r="H166">
        <v>16517.1836422942</v>
      </c>
    </row>
    <row r="167" spans="1:8" ht="15" customHeight="1">
      <c r="A167" t="s">
        <v>953</v>
      </c>
      <c r="B167">
        <v>1223</v>
      </c>
      <c r="C167" s="27">
        <v>3.0372443063621499E-2</v>
      </c>
      <c r="D167">
        <v>0</v>
      </c>
      <c r="E167">
        <v>4.4414480760130902E-2</v>
      </c>
      <c r="F167" s="27">
        <v>37.145497866809201</v>
      </c>
      <c r="G167">
        <v>0</v>
      </c>
      <c r="H167">
        <v>54.318909969640103</v>
      </c>
    </row>
    <row r="168" spans="1:8" ht="15" customHeight="1">
      <c r="A168" t="s">
        <v>956</v>
      </c>
      <c r="B168">
        <v>4951</v>
      </c>
      <c r="C168" s="27">
        <v>43.404350885261302</v>
      </c>
      <c r="D168">
        <v>49.765756002443098</v>
      </c>
      <c r="E168">
        <v>49.391198978380899</v>
      </c>
      <c r="F168" s="27">
        <v>214894.94123292901</v>
      </c>
      <c r="G168">
        <v>246390.257968096</v>
      </c>
      <c r="H168">
        <v>244535.826141964</v>
      </c>
    </row>
    <row r="169" spans="1:8" ht="15" customHeight="1">
      <c r="A169" t="s">
        <v>957</v>
      </c>
      <c r="B169">
        <v>887</v>
      </c>
      <c r="C169" s="27">
        <v>50.410862112467498</v>
      </c>
      <c r="D169">
        <v>54.891247789899097</v>
      </c>
      <c r="E169">
        <v>54.076441167459897</v>
      </c>
      <c r="F169" s="27">
        <v>44714.434693758601</v>
      </c>
      <c r="G169">
        <v>48688.536789640501</v>
      </c>
      <c r="H169">
        <v>47965.803315536898</v>
      </c>
    </row>
    <row r="170" spans="1:8" ht="15" customHeight="1">
      <c r="A170" t="s">
        <v>960</v>
      </c>
      <c r="B170">
        <v>7039</v>
      </c>
      <c r="C170" s="27">
        <v>5.4535922804499597</v>
      </c>
      <c r="D170">
        <v>4.9714118961006903</v>
      </c>
      <c r="E170">
        <v>5.63059298609262</v>
      </c>
      <c r="F170" s="27">
        <v>38387.836062087299</v>
      </c>
      <c r="G170">
        <v>34993.7683366528</v>
      </c>
      <c r="H170">
        <v>39633.744029105903</v>
      </c>
    </row>
    <row r="171" spans="1:8" ht="15" customHeight="1">
      <c r="A171" t="s">
        <v>961</v>
      </c>
      <c r="B171">
        <v>551</v>
      </c>
      <c r="C171" s="27">
        <v>0.277452443666309</v>
      </c>
      <c r="D171">
        <v>0.28179486665917097</v>
      </c>
      <c r="E171">
        <v>0.54028311931594897</v>
      </c>
      <c r="F171" s="27">
        <v>152.87629646013599</v>
      </c>
      <c r="G171">
        <v>155.26897152920299</v>
      </c>
      <c r="H171">
        <v>297.69599874308801</v>
      </c>
    </row>
    <row r="172" spans="1:8" ht="15" customHeight="1">
      <c r="A172" t="s">
        <v>964</v>
      </c>
      <c r="B172">
        <v>7193</v>
      </c>
      <c r="C172" s="27">
        <v>2.42997694714012</v>
      </c>
      <c r="D172">
        <v>2.2871344713643902</v>
      </c>
      <c r="E172">
        <v>2.3356181388174502</v>
      </c>
      <c r="F172" s="27">
        <v>17478.824180778902</v>
      </c>
      <c r="G172">
        <v>16451.3582525241</v>
      </c>
      <c r="H172">
        <v>16800.101272513901</v>
      </c>
    </row>
    <row r="173" spans="1:8" ht="15" customHeight="1">
      <c r="A173" t="s">
        <v>965</v>
      </c>
      <c r="B173">
        <v>1488</v>
      </c>
      <c r="C173" s="27">
        <v>0.44991804823666998</v>
      </c>
      <c r="D173">
        <v>0.21231677990261699</v>
      </c>
      <c r="E173">
        <v>0.22408455497756399</v>
      </c>
      <c r="F173" s="27">
        <v>669.47805577616498</v>
      </c>
      <c r="G173">
        <v>315.92736849509402</v>
      </c>
      <c r="H173">
        <v>333.43781780661601</v>
      </c>
    </row>
    <row r="174" spans="1:8" ht="15" customHeight="1">
      <c r="A174" t="s">
        <v>968</v>
      </c>
      <c r="B174">
        <v>4981</v>
      </c>
      <c r="C174" s="27">
        <v>0.84001952596773799</v>
      </c>
      <c r="D174">
        <v>0.78373733006514401</v>
      </c>
      <c r="E174">
        <v>0.993512118136888</v>
      </c>
      <c r="F174" s="27">
        <v>4184.1372588452996</v>
      </c>
      <c r="G174">
        <v>3903.7956410544798</v>
      </c>
      <c r="H174">
        <v>4948.6838604398399</v>
      </c>
    </row>
    <row r="175" spans="1:8" ht="15" customHeight="1">
      <c r="A175" t="s">
        <v>969</v>
      </c>
      <c r="B175">
        <v>762</v>
      </c>
      <c r="C175" s="27">
        <v>0.43309083264876502</v>
      </c>
      <c r="D175">
        <v>0.50284489687649203</v>
      </c>
      <c r="E175">
        <v>0.74031114541097198</v>
      </c>
      <c r="F175" s="27">
        <v>330.01521447835898</v>
      </c>
      <c r="G175">
        <v>383.16781141988702</v>
      </c>
      <c r="H175">
        <v>564.11709280316097</v>
      </c>
    </row>
    <row r="176" spans="1:8" ht="15" customHeight="1">
      <c r="A176" t="s">
        <v>970</v>
      </c>
      <c r="B176">
        <v>1071</v>
      </c>
      <c r="C176" s="27">
        <v>53.149437169720599</v>
      </c>
      <c r="D176">
        <v>54.960489765176902</v>
      </c>
      <c r="E176">
        <v>54.775639175624597</v>
      </c>
      <c r="F176" s="27">
        <v>56923.047208770702</v>
      </c>
      <c r="G176">
        <v>58862.6845385044</v>
      </c>
      <c r="H176">
        <v>58664.709557094</v>
      </c>
    </row>
    <row r="177" spans="1:8" ht="15" customHeight="1">
      <c r="A177" t="s">
        <v>971</v>
      </c>
      <c r="B177">
        <v>2699</v>
      </c>
      <c r="C177" s="27">
        <v>2.87186735294459E-2</v>
      </c>
      <c r="D177">
        <v>1.50239273813023E-2</v>
      </c>
      <c r="E177">
        <v>3.4762315957153601E-2</v>
      </c>
      <c r="F177" s="27">
        <v>77.511699855974598</v>
      </c>
      <c r="G177">
        <v>40.549580002134803</v>
      </c>
      <c r="H177">
        <v>93.823490768357502</v>
      </c>
    </row>
    <row r="178" spans="1:8" ht="15" customHeight="1">
      <c r="A178" t="s">
        <v>972</v>
      </c>
      <c r="B178">
        <v>557</v>
      </c>
      <c r="C178" s="27">
        <v>0.18850108405944699</v>
      </c>
      <c r="D178">
        <v>0.177392273524177</v>
      </c>
      <c r="E178">
        <v>0.117784491827309</v>
      </c>
      <c r="F178" s="27">
        <v>104.995103821112</v>
      </c>
      <c r="G178">
        <v>98.807496352966794</v>
      </c>
      <c r="H178">
        <v>65.605961947811295</v>
      </c>
    </row>
    <row r="179" spans="1:8" ht="15" customHeight="1">
      <c r="A179" t="s">
        <v>973</v>
      </c>
      <c r="B179">
        <v>7229</v>
      </c>
      <c r="C179" s="27">
        <v>153.05817565065499</v>
      </c>
      <c r="D179">
        <v>360.18788006144501</v>
      </c>
      <c r="E179">
        <v>1107.37050565304</v>
      </c>
      <c r="F179" s="27">
        <v>1106457.5517785801</v>
      </c>
      <c r="G179">
        <v>2603798.1849641898</v>
      </c>
      <c r="H179">
        <v>8005181.3853658</v>
      </c>
    </row>
    <row r="180" spans="1:8" ht="15" customHeight="1">
      <c r="A180" t="s">
        <v>974</v>
      </c>
      <c r="B180">
        <v>1155</v>
      </c>
      <c r="C180" s="27">
        <v>257.57873724602001</v>
      </c>
      <c r="D180">
        <v>313.77708734768601</v>
      </c>
      <c r="E180">
        <v>497.96041575389398</v>
      </c>
      <c r="F180" s="27">
        <v>297503.44151915301</v>
      </c>
      <c r="G180">
        <v>362412.53588657803</v>
      </c>
      <c r="H180">
        <v>575144.28019574797</v>
      </c>
    </row>
    <row r="181" spans="1:8" ht="15" customHeight="1">
      <c r="A181" t="s">
        <v>975</v>
      </c>
      <c r="B181">
        <v>2756</v>
      </c>
      <c r="C181" s="27">
        <v>1.4972932885449</v>
      </c>
      <c r="D181">
        <v>1.0985398371950399</v>
      </c>
      <c r="E181">
        <v>1.1489265881899799</v>
      </c>
      <c r="F181" s="27">
        <v>4126.5403032297399</v>
      </c>
      <c r="G181">
        <v>3027.5757913095199</v>
      </c>
      <c r="H181">
        <v>3166.44167705158</v>
      </c>
    </row>
    <row r="182" spans="1:8" ht="15" customHeight="1">
      <c r="A182" t="s">
        <v>976</v>
      </c>
      <c r="B182">
        <v>4166</v>
      </c>
      <c r="C182" s="27">
        <v>6.0456031494238699E-2</v>
      </c>
      <c r="D182">
        <v>6.8750247458885597E-2</v>
      </c>
      <c r="E182">
        <v>6.4854428327259697E-2</v>
      </c>
      <c r="F182" s="27">
        <v>251.859827204998</v>
      </c>
      <c r="G182">
        <v>286.41353091371701</v>
      </c>
      <c r="H182">
        <v>270.18354841136397</v>
      </c>
    </row>
    <row r="183" spans="1:8" ht="15" customHeight="1">
      <c r="A183" t="s">
        <v>977</v>
      </c>
      <c r="B183">
        <v>7061</v>
      </c>
      <c r="C183" s="27">
        <v>9.4357354981600694E-2</v>
      </c>
      <c r="D183">
        <v>3.9981188686153697E-2</v>
      </c>
      <c r="E183">
        <v>3.3368800989987603E-2</v>
      </c>
      <c r="F183" s="27">
        <v>666.25728352508202</v>
      </c>
      <c r="G183">
        <v>282.30717331293101</v>
      </c>
      <c r="H183">
        <v>235.61710379030299</v>
      </c>
    </row>
    <row r="184" spans="1:8" ht="15" customHeight="1">
      <c r="A184" t="s">
        <v>978</v>
      </c>
      <c r="B184">
        <v>7406</v>
      </c>
      <c r="C184" s="27">
        <v>7.1523217339181899</v>
      </c>
      <c r="D184">
        <v>54.2692806202177</v>
      </c>
      <c r="E184">
        <v>20.110606369444799</v>
      </c>
      <c r="F184" s="27">
        <v>52970.094761398097</v>
      </c>
      <c r="G184">
        <v>401918.29227333301</v>
      </c>
      <c r="H184">
        <v>148939.150772108</v>
      </c>
    </row>
    <row r="185" spans="1:8" ht="15" customHeight="1">
      <c r="A185" t="s">
        <v>979</v>
      </c>
      <c r="B185">
        <v>8190</v>
      </c>
      <c r="C185" s="27">
        <v>9.35671104884227E-2</v>
      </c>
      <c r="D185">
        <v>0.64266920608886102</v>
      </c>
      <c r="E185">
        <v>0.19437677127654601</v>
      </c>
      <c r="F185" s="27">
        <v>766.314634900182</v>
      </c>
      <c r="G185">
        <v>5263.4607978677705</v>
      </c>
      <c r="H185">
        <v>1591.94575675491</v>
      </c>
    </row>
    <row r="186" spans="1:8" ht="15" customHeight="1">
      <c r="A186" t="s">
        <v>980</v>
      </c>
      <c r="B186">
        <v>4920</v>
      </c>
      <c r="C186" s="27">
        <v>7.3927934167182505E-2</v>
      </c>
      <c r="D186">
        <v>3.7035881948957301E-2</v>
      </c>
      <c r="E186">
        <v>3.7279233257278498E-3</v>
      </c>
      <c r="F186" s="27">
        <v>363.72543610253803</v>
      </c>
      <c r="G186">
        <v>182.21653918887</v>
      </c>
      <c r="H186">
        <v>18.341382762580999</v>
      </c>
    </row>
    <row r="187" spans="1:8" ht="15" customHeight="1">
      <c r="A187" t="s">
        <v>981</v>
      </c>
      <c r="B187">
        <v>5081</v>
      </c>
      <c r="C187" s="27">
        <v>0.43166751932305603</v>
      </c>
      <c r="D187">
        <v>0.22663978447864899</v>
      </c>
      <c r="E187">
        <v>0.28702626655135599</v>
      </c>
      <c r="F187" s="27">
        <v>2193.30266568045</v>
      </c>
      <c r="G187">
        <v>1151.5567449360101</v>
      </c>
      <c r="H187">
        <v>1458.38046034744</v>
      </c>
    </row>
    <row r="188" spans="1:8" ht="15" customHeight="1">
      <c r="A188" t="s">
        <v>982</v>
      </c>
      <c r="B188">
        <v>7822</v>
      </c>
      <c r="C188" s="27">
        <v>7.5624755115465903E-2</v>
      </c>
      <c r="D188">
        <v>2.48374662136332E-2</v>
      </c>
      <c r="E188">
        <v>3.58943063204719E-2</v>
      </c>
      <c r="F188" s="27">
        <v>591.53683451317499</v>
      </c>
      <c r="G188">
        <v>194.278660723039</v>
      </c>
      <c r="H188">
        <v>280.765264038731</v>
      </c>
    </row>
    <row r="189" spans="1:8" ht="15" customHeight="1">
      <c r="A189" t="s">
        <v>983</v>
      </c>
      <c r="B189">
        <v>3703</v>
      </c>
      <c r="C189" s="27">
        <v>0.18740447566939</v>
      </c>
      <c r="D189">
        <v>0.19738693781275499</v>
      </c>
      <c r="E189">
        <v>0.18161570236431501</v>
      </c>
      <c r="F189" s="27">
        <v>693.95877340375102</v>
      </c>
      <c r="G189">
        <v>730.92383072063205</v>
      </c>
      <c r="H189">
        <v>672.52294585505899</v>
      </c>
    </row>
    <row r="190" spans="1:8" ht="15" customHeight="1">
      <c r="A190" t="s">
        <v>984</v>
      </c>
      <c r="B190">
        <v>3338</v>
      </c>
      <c r="C190" s="27">
        <v>18.1945632407019</v>
      </c>
      <c r="D190">
        <v>23.003973404128701</v>
      </c>
      <c r="E190">
        <v>20.315535180536699</v>
      </c>
      <c r="F190" s="27">
        <v>60733.452097462898</v>
      </c>
      <c r="G190">
        <v>76787.263222981695</v>
      </c>
      <c r="H190">
        <v>67813.256432631402</v>
      </c>
    </row>
    <row r="191" spans="1:8" ht="15" customHeight="1">
      <c r="A191" t="s">
        <v>985</v>
      </c>
      <c r="B191">
        <v>4770</v>
      </c>
      <c r="C191" s="27">
        <v>9.1557213593329606E-2</v>
      </c>
      <c r="D191">
        <v>4.0514060674479803E-2</v>
      </c>
      <c r="E191">
        <v>4.5895576401463502E-2</v>
      </c>
      <c r="F191" s="27">
        <v>436.72790884018201</v>
      </c>
      <c r="G191">
        <v>193.25206941726901</v>
      </c>
      <c r="H191">
        <v>218.92189943498099</v>
      </c>
    </row>
    <row r="192" spans="1:8" ht="15" customHeight="1">
      <c r="A192" t="s">
        <v>986</v>
      </c>
      <c r="B192">
        <v>4663</v>
      </c>
      <c r="C192" s="27">
        <v>0.39231504939054601</v>
      </c>
      <c r="D192">
        <v>0.116461139992702</v>
      </c>
      <c r="E192">
        <v>0.16056411445287599</v>
      </c>
      <c r="F192" s="27">
        <v>1829.3650753081199</v>
      </c>
      <c r="G192">
        <v>543.05829578597104</v>
      </c>
      <c r="H192">
        <v>748.71046569376301</v>
      </c>
    </row>
    <row r="193" spans="1:8" ht="15" customHeight="1">
      <c r="A193" t="s">
        <v>988</v>
      </c>
      <c r="B193">
        <v>4410</v>
      </c>
      <c r="C193" s="27">
        <v>0.447637764963073</v>
      </c>
      <c r="D193">
        <v>0.43803860936362898</v>
      </c>
      <c r="E193">
        <v>0.30643773819862502</v>
      </c>
      <c r="F193" s="27">
        <v>1974.0825434871499</v>
      </c>
      <c r="G193">
        <v>1931.7502672936</v>
      </c>
      <c r="H193">
        <v>1351.39042545594</v>
      </c>
    </row>
    <row r="194" spans="1:8" ht="15" customHeight="1">
      <c r="A194" t="s">
        <v>989</v>
      </c>
      <c r="B194">
        <v>5512</v>
      </c>
      <c r="C194" s="27">
        <v>201.017756809838</v>
      </c>
      <c r="D194">
        <v>210.48343325847901</v>
      </c>
      <c r="E194">
        <v>208.519333411725</v>
      </c>
      <c r="F194" s="27">
        <v>1108009.8755358299</v>
      </c>
      <c r="G194">
        <v>1160184.68412073</v>
      </c>
      <c r="H194">
        <v>1149358.56576543</v>
      </c>
    </row>
    <row r="195" spans="1:8" ht="15" customHeight="1">
      <c r="A195" t="s">
        <v>990</v>
      </c>
      <c r="B195">
        <v>3460</v>
      </c>
      <c r="C195" s="27">
        <v>121.352962816</v>
      </c>
      <c r="D195">
        <v>133.86472415034299</v>
      </c>
      <c r="E195">
        <v>131.313237906003</v>
      </c>
      <c r="F195" s="27">
        <v>419881.25134336099</v>
      </c>
      <c r="G195">
        <v>463171.94556018698</v>
      </c>
      <c r="H195">
        <v>454343.803154769</v>
      </c>
    </row>
    <row r="196" spans="1:8" ht="15" customHeight="1">
      <c r="A196" t="s">
        <v>991</v>
      </c>
      <c r="B196">
        <v>5500</v>
      </c>
      <c r="C196" s="27">
        <v>121.776637855838</v>
      </c>
      <c r="D196">
        <v>122.081066810788</v>
      </c>
      <c r="E196">
        <v>124.546486537398</v>
      </c>
      <c r="F196" s="27">
        <v>669771.50820710894</v>
      </c>
      <c r="G196">
        <v>671445.86745933106</v>
      </c>
      <c r="H196">
        <v>685005.67595569103</v>
      </c>
    </row>
    <row r="197" spans="1:8" ht="15" customHeight="1">
      <c r="A197" t="s">
        <v>992</v>
      </c>
      <c r="B197">
        <v>4935</v>
      </c>
      <c r="C197" s="27">
        <v>153.216559874599</v>
      </c>
      <c r="D197">
        <v>159.59759834235899</v>
      </c>
      <c r="E197">
        <v>168.40914570852601</v>
      </c>
      <c r="F197" s="27">
        <v>756123.722981147</v>
      </c>
      <c r="G197">
        <v>787614.14781954105</v>
      </c>
      <c r="H197">
        <v>831099.13407157594</v>
      </c>
    </row>
    <row r="198" spans="1:8" ht="15" customHeight="1">
      <c r="A198" t="s">
        <v>993</v>
      </c>
      <c r="B198">
        <v>5642</v>
      </c>
      <c r="C198" s="27">
        <v>3.27805969716862</v>
      </c>
      <c r="D198">
        <v>2.3610511017435498</v>
      </c>
      <c r="E198">
        <v>2.3307540739440298</v>
      </c>
      <c r="F198" s="27">
        <v>18494.8128114254</v>
      </c>
      <c r="G198">
        <v>13321.050316037101</v>
      </c>
      <c r="H198">
        <v>13150.1144851922</v>
      </c>
    </row>
    <row r="199" spans="1:8" ht="15" customHeight="1">
      <c r="A199" t="s">
        <v>994</v>
      </c>
      <c r="B199">
        <v>1295</v>
      </c>
      <c r="C199" s="27">
        <v>2.4301612746621002</v>
      </c>
      <c r="D199">
        <v>2.1902815629584</v>
      </c>
      <c r="E199">
        <v>2.20983302579672</v>
      </c>
      <c r="F199" s="27">
        <v>3147.0588506874201</v>
      </c>
      <c r="G199">
        <v>2836.4146240311302</v>
      </c>
      <c r="H199">
        <v>2861.7337684067502</v>
      </c>
    </row>
    <row r="200" spans="1:8" ht="15" customHeight="1">
      <c r="A200" t="s">
        <v>995</v>
      </c>
      <c r="B200">
        <v>1629</v>
      </c>
      <c r="C200" s="27">
        <v>23.0137922301702</v>
      </c>
      <c r="D200">
        <v>20.906225828866599</v>
      </c>
      <c r="E200">
        <v>22.6787167471362</v>
      </c>
      <c r="F200" s="27">
        <v>37489.467542947197</v>
      </c>
      <c r="G200">
        <v>34056.241875223699</v>
      </c>
      <c r="H200">
        <v>36943.629581084802</v>
      </c>
    </row>
    <row r="201" spans="1:8" ht="15" customHeight="1">
      <c r="A201" t="s">
        <v>996</v>
      </c>
      <c r="B201">
        <v>1648</v>
      </c>
      <c r="C201" s="27">
        <v>0.295101219116151</v>
      </c>
      <c r="D201">
        <v>0.34681047213084099</v>
      </c>
      <c r="E201">
        <v>0.30620451960130601</v>
      </c>
      <c r="F201" s="27">
        <v>486.32680910341702</v>
      </c>
      <c r="G201">
        <v>571.54365807162606</v>
      </c>
      <c r="H201">
        <v>504.625048302952</v>
      </c>
    </row>
    <row r="202" spans="1:8" ht="15" customHeight="1">
      <c r="A202" t="s">
        <v>997</v>
      </c>
      <c r="B202">
        <v>4583</v>
      </c>
      <c r="C202" s="27">
        <v>139.90729629497</v>
      </c>
      <c r="D202">
        <v>145.127358743569</v>
      </c>
      <c r="E202">
        <v>160.80132139860299</v>
      </c>
      <c r="F202" s="27">
        <v>641195.13891984802</v>
      </c>
      <c r="G202">
        <v>665118.68512177595</v>
      </c>
      <c r="H202">
        <v>736952.45596979896</v>
      </c>
    </row>
    <row r="203" spans="1:8" ht="15" customHeight="1">
      <c r="A203" t="s">
        <v>999</v>
      </c>
      <c r="B203">
        <v>6294</v>
      </c>
      <c r="C203" s="27">
        <v>7.7990224336323601</v>
      </c>
      <c r="D203">
        <v>8.1745718884394396</v>
      </c>
      <c r="E203">
        <v>7.26620246023242</v>
      </c>
      <c r="F203" s="27">
        <v>49087.047197282103</v>
      </c>
      <c r="G203">
        <v>51450.755465837799</v>
      </c>
      <c r="H203">
        <v>45733.478284702898</v>
      </c>
    </row>
    <row r="204" spans="1:8" ht="15" customHeight="1">
      <c r="A204" t="s">
        <v>1001</v>
      </c>
      <c r="B204">
        <v>314</v>
      </c>
      <c r="C204" s="27">
        <v>1.5098354155415601</v>
      </c>
      <c r="D204">
        <v>1.04046560122837</v>
      </c>
      <c r="E204">
        <v>1.7478738962945499</v>
      </c>
      <c r="F204" s="27">
        <v>474.08832048005098</v>
      </c>
      <c r="G204">
        <v>326.70619878570699</v>
      </c>
      <c r="H204">
        <v>548.83240343648799</v>
      </c>
    </row>
    <row r="205" spans="1:8" ht="15" customHeight="1">
      <c r="A205" t="s">
        <v>1002</v>
      </c>
      <c r="B205">
        <v>1742</v>
      </c>
      <c r="C205" s="27">
        <v>4.4372563444626097E-2</v>
      </c>
      <c r="D205">
        <v>2.9759978408516099E-2</v>
      </c>
      <c r="E205">
        <v>4.6030456606567502E-2</v>
      </c>
      <c r="F205" s="27">
        <v>77.297005520538704</v>
      </c>
      <c r="G205">
        <v>51.841882387635103</v>
      </c>
      <c r="H205">
        <v>80.185055408640594</v>
      </c>
    </row>
    <row r="206" spans="1:8" ht="15" customHeight="1">
      <c r="A206" t="s">
        <v>1004</v>
      </c>
      <c r="B206">
        <v>15797</v>
      </c>
      <c r="C206" s="27">
        <v>61.752779205737099</v>
      </c>
      <c r="D206">
        <v>89.680749838883102</v>
      </c>
      <c r="E206">
        <v>140.572428355135</v>
      </c>
      <c r="F206" s="27">
        <v>975508.65311302897</v>
      </c>
      <c r="G206">
        <v>1416686.8052048399</v>
      </c>
      <c r="H206">
        <v>2220622.6507260702</v>
      </c>
    </row>
    <row r="207" spans="1:8" ht="15" customHeight="1">
      <c r="A207" t="s">
        <v>1006</v>
      </c>
      <c r="B207">
        <v>5447</v>
      </c>
      <c r="C207" s="27">
        <v>28.620845962987602</v>
      </c>
      <c r="D207">
        <v>73.765436620711995</v>
      </c>
      <c r="E207">
        <v>64.541938718542795</v>
      </c>
      <c r="F207" s="27">
        <v>155897.747960393</v>
      </c>
      <c r="G207">
        <v>401800.33327301801</v>
      </c>
      <c r="H207">
        <v>351559.94019990298</v>
      </c>
    </row>
    <row r="208" spans="1:8" ht="15" customHeight="1">
      <c r="A208" t="s">
        <v>1008</v>
      </c>
      <c r="B208">
        <v>5020</v>
      </c>
      <c r="C208" s="27">
        <v>7.4287593665678502</v>
      </c>
      <c r="D208">
        <v>7.7069048407377503</v>
      </c>
      <c r="E208">
        <v>7.4146657950223096</v>
      </c>
      <c r="F208" s="27">
        <v>37292.372020170602</v>
      </c>
      <c r="G208">
        <v>38688.6623005035</v>
      </c>
      <c r="H208">
        <v>37221.622291011998</v>
      </c>
    </row>
    <row r="209" spans="1:8" ht="15" customHeight="1">
      <c r="A209" t="s">
        <v>1009</v>
      </c>
      <c r="B209">
        <v>4967</v>
      </c>
      <c r="C209" s="27">
        <v>0.39519107789920899</v>
      </c>
      <c r="D209">
        <v>0.41418321442530298</v>
      </c>
      <c r="E209">
        <v>0.42205227183081501</v>
      </c>
      <c r="F209" s="27">
        <v>1962.9140839253701</v>
      </c>
      <c r="G209">
        <v>2057.2480260504799</v>
      </c>
      <c r="H209">
        <v>2096.3336341836598</v>
      </c>
    </row>
    <row r="210" spans="1:8" ht="15" customHeight="1">
      <c r="A210" t="s">
        <v>1010</v>
      </c>
      <c r="B210">
        <v>5126</v>
      </c>
      <c r="C210" s="27">
        <v>8.4612195386746997E-2</v>
      </c>
      <c r="D210">
        <v>1.20661222294919E-2</v>
      </c>
      <c r="E210">
        <v>4.6377958402498698E-2</v>
      </c>
      <c r="F210" s="27">
        <v>433.72211355246498</v>
      </c>
      <c r="G210">
        <v>61.8509425483755</v>
      </c>
      <c r="H210">
        <v>237.733414771208</v>
      </c>
    </row>
    <row r="211" spans="1:8" ht="15" customHeight="1">
      <c r="A211" t="s">
        <v>1011</v>
      </c>
      <c r="B211">
        <v>4226</v>
      </c>
      <c r="C211" s="27">
        <v>1.67407004797607</v>
      </c>
      <c r="D211">
        <v>1.87393214067805</v>
      </c>
      <c r="E211">
        <v>1.9359814374845801</v>
      </c>
      <c r="F211" s="27">
        <v>7074.6200227468498</v>
      </c>
      <c r="G211">
        <v>7919.2372265054501</v>
      </c>
      <c r="H211">
        <v>8181.4575548098301</v>
      </c>
    </row>
    <row r="212" spans="1:8" ht="15" customHeight="1">
      <c r="A212" t="s">
        <v>1012</v>
      </c>
      <c r="B212">
        <v>5195</v>
      </c>
      <c r="C212" s="27">
        <v>1.32651456747847</v>
      </c>
      <c r="D212">
        <v>1.4537005432396199</v>
      </c>
      <c r="E212">
        <v>1.71405949291908</v>
      </c>
      <c r="F212" s="27">
        <v>6891.2431780506304</v>
      </c>
      <c r="G212">
        <v>7551.9743221298104</v>
      </c>
      <c r="H212">
        <v>8904.5390657146399</v>
      </c>
    </row>
    <row r="213" spans="1:8" ht="15" customHeight="1">
      <c r="A213" t="s">
        <v>1013</v>
      </c>
      <c r="B213">
        <v>5048</v>
      </c>
      <c r="C213" s="27">
        <v>0.65409481390447399</v>
      </c>
      <c r="D213">
        <v>0.58974995564125599</v>
      </c>
      <c r="E213">
        <v>0.53406459478472601</v>
      </c>
      <c r="F213" s="27">
        <v>3301.8706205897802</v>
      </c>
      <c r="G213">
        <v>2977.0577760770602</v>
      </c>
      <c r="H213">
        <v>2695.9580744732998</v>
      </c>
    </row>
    <row r="214" spans="1:8" ht="15" customHeight="1">
      <c r="A214" t="s">
        <v>1014</v>
      </c>
      <c r="B214">
        <v>5139</v>
      </c>
      <c r="C214" s="27">
        <v>3.0333197898605602</v>
      </c>
      <c r="D214">
        <v>2.7303829366991201</v>
      </c>
      <c r="E214">
        <v>2.80011840680615</v>
      </c>
      <c r="F214" s="27">
        <v>15588.2304000934</v>
      </c>
      <c r="G214">
        <v>14031.437911696799</v>
      </c>
      <c r="H214">
        <v>14389.8084925768</v>
      </c>
    </row>
    <row r="215" spans="1:8" ht="15" customHeight="1">
      <c r="A215" t="s">
        <v>1015</v>
      </c>
      <c r="B215">
        <v>3557</v>
      </c>
      <c r="C215" s="27">
        <v>2.0443393888459802</v>
      </c>
      <c r="D215">
        <v>7.9029695350466103</v>
      </c>
      <c r="E215">
        <v>9.8977862183197391</v>
      </c>
      <c r="F215" s="27">
        <v>7271.71520612516</v>
      </c>
      <c r="G215">
        <v>28110.8626361608</v>
      </c>
      <c r="H215">
        <v>35206.425578563299</v>
      </c>
    </row>
    <row r="216" spans="1:8" ht="15" customHeight="1">
      <c r="A216" t="s">
        <v>1017</v>
      </c>
      <c r="B216">
        <v>4952</v>
      </c>
      <c r="C216" s="27">
        <v>1.39463839289106</v>
      </c>
      <c r="D216">
        <v>1.30855884178035</v>
      </c>
      <c r="E216">
        <v>1.2377880940275101</v>
      </c>
      <c r="F216" s="27">
        <v>6906.2493215965296</v>
      </c>
      <c r="G216">
        <v>6479.9833844962704</v>
      </c>
      <c r="H216">
        <v>6129.5266416242303</v>
      </c>
    </row>
    <row r="217" spans="1:8" ht="15" customHeight="1">
      <c r="A217" t="s">
        <v>1074</v>
      </c>
      <c r="B217">
        <v>4278</v>
      </c>
      <c r="C217" s="27">
        <v>20.508254926268201</v>
      </c>
      <c r="D217">
        <v>22.6914811194974</v>
      </c>
      <c r="E217">
        <v>25.884034913819001</v>
      </c>
      <c r="F217" s="27">
        <v>87734.314574575197</v>
      </c>
      <c r="G217">
        <v>97074.156229209795</v>
      </c>
      <c r="H217">
        <v>110731.901361318</v>
      </c>
    </row>
    <row r="218" spans="1:8" ht="15" customHeight="1">
      <c r="A218" t="s">
        <v>1076</v>
      </c>
      <c r="B218">
        <v>3570</v>
      </c>
      <c r="C218" s="27">
        <v>170.72503137400801</v>
      </c>
      <c r="D218">
        <v>192.82088702329199</v>
      </c>
      <c r="E218">
        <v>177.47381767437301</v>
      </c>
      <c r="F218" s="27">
        <v>609488.36200520804</v>
      </c>
      <c r="G218">
        <v>688370.56667315296</v>
      </c>
      <c r="H218">
        <v>633581.52909751295</v>
      </c>
    </row>
    <row r="219" spans="1:8" ht="15" customHeight="1">
      <c r="A219" t="s">
        <v>1080</v>
      </c>
      <c r="B219">
        <v>2206</v>
      </c>
      <c r="C219" s="27">
        <v>54.202542222684301</v>
      </c>
      <c r="D219">
        <v>55.242071977519402</v>
      </c>
      <c r="E219">
        <v>59.621772474297998</v>
      </c>
      <c r="F219" s="27">
        <v>119570.808143242</v>
      </c>
      <c r="G219">
        <v>121864.010782408</v>
      </c>
      <c r="H219">
        <v>131525.63007830101</v>
      </c>
    </row>
    <row r="220" spans="1:8" ht="15" customHeight="1">
      <c r="A220" t="s">
        <v>1081</v>
      </c>
      <c r="B220">
        <v>5089</v>
      </c>
      <c r="C220" s="27">
        <v>78.948058723649794</v>
      </c>
      <c r="D220">
        <v>91.490247873440197</v>
      </c>
      <c r="E220">
        <v>81.233678122828906</v>
      </c>
      <c r="F220" s="27">
        <v>401766.67084465403</v>
      </c>
      <c r="G220">
        <v>465593.871427937</v>
      </c>
      <c r="H220">
        <v>413398.18796707602</v>
      </c>
    </row>
    <row r="221" spans="1:8" ht="15" customHeight="1">
      <c r="A221" t="s">
        <v>1083</v>
      </c>
      <c r="B221">
        <v>2267</v>
      </c>
      <c r="C221" s="27">
        <v>17.290274278182299</v>
      </c>
      <c r="D221">
        <v>16.158327983882</v>
      </c>
      <c r="E221">
        <v>17.296737807944801</v>
      </c>
      <c r="F221" s="27">
        <v>39197.051788639299</v>
      </c>
      <c r="G221">
        <v>36630.9295394605</v>
      </c>
      <c r="H221">
        <v>39211.704610610897</v>
      </c>
    </row>
    <row r="222" spans="1:8" ht="15" customHeight="1">
      <c r="A222" t="s">
        <v>1084</v>
      </c>
      <c r="B222">
        <v>4922</v>
      </c>
      <c r="C222" s="27">
        <v>9.0143020345130207</v>
      </c>
      <c r="D222">
        <v>7.9962448101291104</v>
      </c>
      <c r="E222">
        <v>9.0717866850344802</v>
      </c>
      <c r="F222" s="27">
        <v>44368.394613873097</v>
      </c>
      <c r="G222">
        <v>39357.516955455503</v>
      </c>
      <c r="H222">
        <v>44651.334063739698</v>
      </c>
    </row>
    <row r="223" spans="1:8" ht="15" customHeight="1">
      <c r="A223" t="s">
        <v>1085</v>
      </c>
      <c r="B223">
        <v>2052</v>
      </c>
      <c r="C223" s="27">
        <v>0.98149014594252604</v>
      </c>
      <c r="D223">
        <v>1.0869788952788799</v>
      </c>
      <c r="E223">
        <v>0.85074262028294101</v>
      </c>
      <c r="F223" s="27">
        <v>2014.01777947406</v>
      </c>
      <c r="G223">
        <v>2230.4806931122698</v>
      </c>
      <c r="H223">
        <v>1745.7238568206001</v>
      </c>
    </row>
    <row r="224" spans="1:8" ht="15" customHeight="1">
      <c r="A224" t="s">
        <v>1086</v>
      </c>
      <c r="B224">
        <v>11447</v>
      </c>
      <c r="C224" s="27">
        <v>2.4227390327073501</v>
      </c>
      <c r="D224">
        <v>2.3879202623064599</v>
      </c>
      <c r="E224">
        <v>2.3989821675070799</v>
      </c>
      <c r="F224" s="27">
        <v>27733.093707401</v>
      </c>
      <c r="G224">
        <v>27334.523242621999</v>
      </c>
      <c r="H224">
        <v>27461.148871453501</v>
      </c>
    </row>
    <row r="225" spans="1:8" ht="15" customHeight="1">
      <c r="A225" t="s">
        <v>1097</v>
      </c>
      <c r="B225">
        <v>5246</v>
      </c>
      <c r="C225" s="27">
        <v>0.14366104638260199</v>
      </c>
      <c r="D225">
        <v>1.2264653684847899</v>
      </c>
      <c r="E225">
        <v>0.212465845033941</v>
      </c>
      <c r="F225" s="27">
        <v>753.64584932313096</v>
      </c>
      <c r="G225">
        <v>6434.0373230712203</v>
      </c>
      <c r="H225">
        <v>1114.5958230480501</v>
      </c>
    </row>
    <row r="226" spans="1:8" ht="15" customHeight="1">
      <c r="A226" t="s">
        <v>1101</v>
      </c>
      <c r="B226">
        <v>2708</v>
      </c>
      <c r="C226" s="27">
        <v>13.7583016228755</v>
      </c>
      <c r="D226">
        <v>13.483262845953099</v>
      </c>
      <c r="E226">
        <v>16.545236331960901</v>
      </c>
      <c r="F226" s="27">
        <v>37257.480794747004</v>
      </c>
      <c r="G226">
        <v>36512.675786840897</v>
      </c>
      <c r="H226">
        <v>44804.499986950097</v>
      </c>
    </row>
    <row r="227" spans="1:8" ht="15" customHeight="1">
      <c r="A227" t="s">
        <v>1103</v>
      </c>
      <c r="B227">
        <v>372</v>
      </c>
      <c r="C227" s="27">
        <v>12.7922592200162</v>
      </c>
      <c r="D227">
        <v>14.251313955938899</v>
      </c>
      <c r="E227">
        <v>25.520474068422001</v>
      </c>
      <c r="F227" s="27">
        <v>4758.7204298460101</v>
      </c>
      <c r="G227">
        <v>5301.4887916092603</v>
      </c>
      <c r="H227">
        <v>9493.6163534529896</v>
      </c>
    </row>
    <row r="228" spans="1:8" ht="15" customHeight="1">
      <c r="A228" t="s">
        <v>1104</v>
      </c>
      <c r="B228">
        <v>2983</v>
      </c>
      <c r="C228" s="27">
        <v>3.79128896587362</v>
      </c>
      <c r="D228">
        <v>2.3383506129812499</v>
      </c>
      <c r="E228">
        <v>2.4162664272387002</v>
      </c>
      <c r="F228" s="27">
        <v>11309.414985201</v>
      </c>
      <c r="G228">
        <v>6975.2998785230602</v>
      </c>
      <c r="H228">
        <v>7207.7227524530299</v>
      </c>
    </row>
    <row r="229" spans="1:8" ht="15" customHeight="1">
      <c r="A229" t="s">
        <v>1106</v>
      </c>
      <c r="B229">
        <v>2311</v>
      </c>
      <c r="C229" s="27">
        <v>1.9942107317623901</v>
      </c>
      <c r="D229">
        <v>2.0550239987676999</v>
      </c>
      <c r="E229">
        <v>1.84535776503437</v>
      </c>
      <c r="F229" s="27">
        <v>4608.6210011028697</v>
      </c>
      <c r="G229">
        <v>4749.1604611521598</v>
      </c>
      <c r="H229">
        <v>4264.6217949944303</v>
      </c>
    </row>
    <row r="230" spans="1:8" ht="15" customHeight="1">
      <c r="A230" t="s">
        <v>1107</v>
      </c>
      <c r="B230">
        <v>2783</v>
      </c>
      <c r="C230" s="27">
        <v>0.36037695538442699</v>
      </c>
      <c r="D230">
        <v>0.30404206011971802</v>
      </c>
      <c r="E230">
        <v>0.32445666133111201</v>
      </c>
      <c r="F230" s="27">
        <v>1002.92906683486</v>
      </c>
      <c r="G230">
        <v>846.14905331317595</v>
      </c>
      <c r="H230">
        <v>902.96288848448501</v>
      </c>
    </row>
    <row r="231" spans="1:8" ht="15" customHeight="1">
      <c r="A231" t="s">
        <v>1108</v>
      </c>
      <c r="B231">
        <v>1334</v>
      </c>
      <c r="C231" s="27">
        <v>2.0191803499952399</v>
      </c>
      <c r="D231">
        <v>2.17396133222995</v>
      </c>
      <c r="E231">
        <v>1.63545209186881</v>
      </c>
      <c r="F231" s="27">
        <v>2693.5865868936598</v>
      </c>
      <c r="G231">
        <v>2900.0644171947501</v>
      </c>
      <c r="H231">
        <v>2181.6930905529898</v>
      </c>
    </row>
    <row r="232" spans="1:8" ht="15" customHeight="1">
      <c r="A232" t="s">
        <v>1109</v>
      </c>
      <c r="B232">
        <v>1468</v>
      </c>
      <c r="C232" s="27">
        <v>7.9975211655733904</v>
      </c>
      <c r="D232">
        <v>8.5395084505026606</v>
      </c>
      <c r="E232">
        <v>7.4872269215168501</v>
      </c>
      <c r="F232" s="27">
        <v>11740.361071061699</v>
      </c>
      <c r="G232">
        <v>12535.998405337899</v>
      </c>
      <c r="H232">
        <v>10991.249120786701</v>
      </c>
    </row>
    <row r="233" spans="1:8" ht="15" customHeight="1">
      <c r="A233" t="s">
        <v>1199</v>
      </c>
      <c r="B233">
        <v>267</v>
      </c>
      <c r="C233" s="27">
        <v>168.511959675887</v>
      </c>
      <c r="D233">
        <v>261.04806206889901</v>
      </c>
      <c r="E233">
        <v>231.00136996097899</v>
      </c>
      <c r="F233" s="27">
        <v>44992.693233461701</v>
      </c>
      <c r="G233">
        <v>69699.832572396001</v>
      </c>
      <c r="H233">
        <v>61677.365779581502</v>
      </c>
    </row>
    <row r="234" spans="1:8" ht="15" customHeight="1">
      <c r="A234" t="s">
        <v>1112</v>
      </c>
      <c r="B234">
        <v>3111</v>
      </c>
      <c r="C234" s="27">
        <v>1.3028459172585001</v>
      </c>
      <c r="D234">
        <v>1.0637761176008</v>
      </c>
      <c r="E234">
        <v>0.92289981469414895</v>
      </c>
      <c r="F234" s="27">
        <v>4053.1536485911802</v>
      </c>
      <c r="G234">
        <v>3309.4075018560802</v>
      </c>
      <c r="H234">
        <v>2871.1413235135001</v>
      </c>
    </row>
    <row r="235" spans="1:8" ht="15" customHeight="1">
      <c r="A235" s="63" t="s">
        <v>1113</v>
      </c>
      <c r="B235" s="63">
        <v>4174</v>
      </c>
      <c r="C235" s="70">
        <v>24.336749927695799</v>
      </c>
      <c r="D235" s="63">
        <v>25.6852838959861</v>
      </c>
      <c r="E235" s="63">
        <v>24.2406999016785</v>
      </c>
      <c r="F235" s="70">
        <v>101581.594198202</v>
      </c>
      <c r="G235" s="63">
        <v>107210.37498184601</v>
      </c>
      <c r="H235" s="63">
        <v>101180.681389606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workbookViewId="0">
      <selection activeCell="F18" sqref="F18"/>
    </sheetView>
  </sheetViews>
  <sheetFormatPr defaultColWidth="8.85546875" defaultRowHeight="15" customHeight="1"/>
  <cols>
    <col min="1" max="1" width="16" customWidth="1"/>
    <col min="2" max="3" width="17.28515625" style="73" customWidth="1"/>
    <col min="4" max="4" width="17.85546875" style="73" customWidth="1"/>
    <col min="5" max="5" width="29" customWidth="1"/>
    <col min="6" max="6" width="24.28515625" customWidth="1"/>
    <col min="7" max="7" width="36.85546875" customWidth="1"/>
  </cols>
  <sheetData>
    <row r="1" spans="1:8" ht="15" customHeight="1">
      <c r="A1" t="s">
        <v>1298</v>
      </c>
    </row>
    <row r="2" spans="1:8" ht="15" customHeight="1">
      <c r="G2" s="15"/>
      <c r="H2" s="15"/>
    </row>
    <row r="3" spans="1:8" ht="15" customHeight="1">
      <c r="A3" s="7" t="s">
        <v>1299</v>
      </c>
      <c r="B3" s="74" t="s">
        <v>1300</v>
      </c>
      <c r="C3" s="74" t="s">
        <v>1301</v>
      </c>
      <c r="D3" s="74" t="s">
        <v>1302</v>
      </c>
      <c r="E3" s="7" t="s">
        <v>1303</v>
      </c>
      <c r="F3" s="7" t="s">
        <v>1304</v>
      </c>
      <c r="G3" s="7" t="s">
        <v>1305</v>
      </c>
      <c r="H3" s="15"/>
    </row>
    <row r="4" spans="1:8" ht="15" customHeight="1">
      <c r="A4" s="35" t="s">
        <v>1306</v>
      </c>
      <c r="B4" s="117">
        <v>26684201</v>
      </c>
      <c r="C4" s="117">
        <v>26740519</v>
      </c>
      <c r="D4" s="117">
        <v>27182283</v>
      </c>
      <c r="E4" s="36">
        <f>B4/C4</f>
        <v>0.99789390774352582</v>
      </c>
      <c r="F4" s="36">
        <f>B4/D4</f>
        <v>0.98167622638613539</v>
      </c>
      <c r="G4" s="45">
        <f>(D4-C4)/D4</f>
        <v>1.6251909377884118E-2</v>
      </c>
      <c r="H4" s="44"/>
    </row>
    <row r="5" spans="1:8" ht="15" customHeight="1">
      <c r="A5" s="35" t="s">
        <v>1307</v>
      </c>
      <c r="B5" s="117">
        <v>19377374</v>
      </c>
      <c r="C5" s="117">
        <v>19398591</v>
      </c>
      <c r="D5" s="117">
        <v>19576219</v>
      </c>
      <c r="E5" s="36">
        <f>B5/C5</f>
        <v>0.99890626076914557</v>
      </c>
      <c r="F5" s="36">
        <f>B5/D5</f>
        <v>0.98984252270573803</v>
      </c>
      <c r="G5" s="45">
        <f t="shared" ref="G5:G8" si="0">(D5-C5)/D5</f>
        <v>9.0736622838148671E-3</v>
      </c>
      <c r="H5" s="44"/>
    </row>
    <row r="6" spans="1:8" ht="15" customHeight="1">
      <c r="A6" s="35" t="s">
        <v>1308</v>
      </c>
      <c r="B6" s="117">
        <v>29883059</v>
      </c>
      <c r="C6" s="117">
        <v>29923662</v>
      </c>
      <c r="D6" s="117">
        <v>30298821</v>
      </c>
      <c r="E6" s="36">
        <f>B6/C6</f>
        <v>0.9986431139343841</v>
      </c>
      <c r="F6" s="36">
        <f>B6/D6</f>
        <v>0.9862779479109105</v>
      </c>
      <c r="G6" s="45">
        <f t="shared" si="0"/>
        <v>1.2381966941881995E-2</v>
      </c>
      <c r="H6" s="44"/>
    </row>
    <row r="7" spans="1:8" ht="15" customHeight="1">
      <c r="A7" s="35" t="s">
        <v>1309</v>
      </c>
      <c r="B7" s="117">
        <v>1148883</v>
      </c>
      <c r="C7" s="117">
        <v>1149532</v>
      </c>
      <c r="D7" s="117">
        <v>1171816</v>
      </c>
      <c r="E7" s="36">
        <f>B7/C7</f>
        <v>0.99943542241538297</v>
      </c>
      <c r="F7" s="36">
        <f>B7/D7</f>
        <v>0.98042952135830197</v>
      </c>
      <c r="G7" s="45">
        <f t="shared" si="0"/>
        <v>1.9016637424305521E-2</v>
      </c>
      <c r="H7" s="44"/>
    </row>
    <row r="8" spans="1:8" ht="15" customHeight="1">
      <c r="A8" s="71" t="s">
        <v>1310</v>
      </c>
      <c r="B8" s="118">
        <v>49023105</v>
      </c>
      <c r="C8" s="118">
        <v>49086523</v>
      </c>
      <c r="D8" s="119">
        <v>50867144</v>
      </c>
      <c r="E8" s="72">
        <f>B8/C8</f>
        <v>0.99870803641969097</v>
      </c>
      <c r="F8" s="72">
        <f>B8/D8</f>
        <v>0.96374793520941537</v>
      </c>
      <c r="G8" s="72">
        <f t="shared" si="0"/>
        <v>3.5005326817640875E-2</v>
      </c>
      <c r="H8" s="44"/>
    </row>
    <row r="9" spans="1:8" ht="15" customHeight="1">
      <c r="C9" s="5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I15" sqref="I15"/>
    </sheetView>
  </sheetViews>
  <sheetFormatPr defaultColWidth="8.85546875" defaultRowHeight="15" customHeight="1"/>
  <cols>
    <col min="1" max="1" width="18.42578125" customWidth="1"/>
    <col min="2" max="2" width="14.140625" style="73" customWidth="1"/>
    <col min="3" max="3" width="12.7109375" style="73" customWidth="1"/>
    <col min="4" max="4" width="8.28515625" style="73" customWidth="1"/>
  </cols>
  <sheetData>
    <row r="1" spans="1:7" ht="15" customHeight="1">
      <c r="A1" t="s">
        <v>82</v>
      </c>
      <c r="G1" s="15"/>
    </row>
    <row r="3" spans="1:7" ht="15" customHeight="1">
      <c r="A3" s="7" t="s">
        <v>83</v>
      </c>
      <c r="B3" s="74" t="s">
        <v>84</v>
      </c>
      <c r="C3" s="74" t="s">
        <v>85</v>
      </c>
      <c r="D3" s="74" t="s">
        <v>86</v>
      </c>
    </row>
    <row r="4" spans="1:7" ht="15" customHeight="1">
      <c r="A4" s="41" t="s">
        <v>6</v>
      </c>
      <c r="B4" s="55">
        <v>0.70599999999999996</v>
      </c>
      <c r="C4" s="55">
        <v>0.16200000000000001</v>
      </c>
      <c r="D4" s="55">
        <v>9</v>
      </c>
    </row>
    <row r="5" spans="1:7" ht="15" customHeight="1">
      <c r="A5" s="41" t="s">
        <v>10</v>
      </c>
      <c r="B5" s="55">
        <v>0.54400000000000004</v>
      </c>
      <c r="C5" s="55">
        <v>0.107</v>
      </c>
      <c r="D5" s="55">
        <v>7</v>
      </c>
    </row>
    <row r="6" spans="1:7" ht="15" customHeight="1">
      <c r="A6" s="41" t="s">
        <v>14</v>
      </c>
      <c r="B6" s="55">
        <v>0.502</v>
      </c>
      <c r="C6" s="55">
        <v>0.111</v>
      </c>
      <c r="D6" s="55">
        <v>3</v>
      </c>
    </row>
    <row r="7" spans="1:7" ht="15" customHeight="1">
      <c r="A7" s="15" t="s">
        <v>17</v>
      </c>
      <c r="B7" s="75">
        <v>0.46</v>
      </c>
      <c r="C7" s="55">
        <v>0.13500000000000001</v>
      </c>
      <c r="D7" s="55">
        <v>7</v>
      </c>
    </row>
    <row r="8" spans="1:7" ht="15" customHeight="1">
      <c r="A8" s="41" t="s">
        <v>20</v>
      </c>
      <c r="B8" s="55">
        <v>0.51600000000000001</v>
      </c>
      <c r="C8" s="55">
        <v>0.46</v>
      </c>
      <c r="D8" s="55">
        <v>4</v>
      </c>
    </row>
    <row r="9" spans="1:7" ht="15" customHeight="1">
      <c r="A9" s="41" t="s">
        <v>22</v>
      </c>
      <c r="B9" s="55">
        <v>0.56699999999999995</v>
      </c>
      <c r="C9" s="55">
        <v>0.95</v>
      </c>
      <c r="D9" s="55">
        <v>14</v>
      </c>
    </row>
    <row r="10" spans="1:7" ht="15" customHeight="1">
      <c r="A10" s="41" t="s">
        <v>24</v>
      </c>
      <c r="B10" s="55">
        <v>0.53400000000000003</v>
      </c>
      <c r="C10" s="55">
        <v>7.9000000000000001E-2</v>
      </c>
      <c r="D10" s="55">
        <v>4</v>
      </c>
    </row>
    <row r="11" spans="1:7" ht="15" customHeight="1">
      <c r="A11" s="41" t="s">
        <v>27</v>
      </c>
      <c r="B11" s="55">
        <v>0.45200000000000001</v>
      </c>
      <c r="C11" s="55">
        <v>5.6000000000000001E-2</v>
      </c>
      <c r="D11" s="55">
        <v>6</v>
      </c>
    </row>
    <row r="12" spans="1:7" ht="15" customHeight="1">
      <c r="A12" s="41" t="s">
        <v>29</v>
      </c>
      <c r="B12" s="55">
        <v>0.54600000000000004</v>
      </c>
      <c r="C12" s="55">
        <v>8.5000000000000006E-2</v>
      </c>
      <c r="D12" s="55">
        <v>7</v>
      </c>
    </row>
    <row r="13" spans="1:7" ht="15" customHeight="1">
      <c r="A13" s="41" t="s">
        <v>32</v>
      </c>
      <c r="B13" s="55">
        <v>0.47499999999999998</v>
      </c>
      <c r="C13" s="55">
        <v>8.1000000000000003E-2</v>
      </c>
      <c r="D13" s="55">
        <v>14</v>
      </c>
    </row>
    <row r="14" spans="1:7" ht="15" customHeight="1">
      <c r="A14" s="41" t="s">
        <v>35</v>
      </c>
      <c r="B14" s="55">
        <v>0.439</v>
      </c>
      <c r="C14" s="55">
        <v>8.1000000000000003E-2</v>
      </c>
      <c r="D14" s="55">
        <v>6</v>
      </c>
    </row>
    <row r="15" spans="1:7" ht="15" customHeight="1">
      <c r="A15" s="41" t="s">
        <v>39</v>
      </c>
      <c r="B15" s="55">
        <v>0.52300000000000002</v>
      </c>
      <c r="C15" s="55">
        <v>9.7000000000000003E-2</v>
      </c>
      <c r="D15" s="55">
        <v>8</v>
      </c>
    </row>
    <row r="16" spans="1:7" ht="15" customHeight="1">
      <c r="A16" s="41" t="s">
        <v>41</v>
      </c>
      <c r="B16" s="55">
        <v>0.53800000000000003</v>
      </c>
      <c r="C16" s="55">
        <v>0.13500000000000001</v>
      </c>
      <c r="D16" s="55">
        <v>5</v>
      </c>
    </row>
    <row r="17" spans="1:8" ht="15" customHeight="1">
      <c r="A17" s="41" t="s">
        <v>43</v>
      </c>
      <c r="B17" s="55">
        <v>0.58499999999999996</v>
      </c>
      <c r="C17" s="55">
        <v>3.4000000000000002E-2</v>
      </c>
      <c r="D17" s="55">
        <v>3</v>
      </c>
    </row>
    <row r="18" spans="1:8" ht="15" customHeight="1">
      <c r="A18" s="38" t="s">
        <v>45</v>
      </c>
      <c r="B18" s="55">
        <v>0.51500000000000001</v>
      </c>
      <c r="C18" s="55">
        <v>0.14499999999999999</v>
      </c>
      <c r="D18" s="55">
        <v>4</v>
      </c>
    </row>
    <row r="19" spans="1:8" ht="15" customHeight="1">
      <c r="A19" s="42" t="s">
        <v>48</v>
      </c>
      <c r="B19" s="55">
        <v>0.496</v>
      </c>
      <c r="C19" s="55">
        <v>8.8999999999999996E-2</v>
      </c>
      <c r="D19" s="55">
        <v>4</v>
      </c>
    </row>
    <row r="20" spans="1:8" ht="15" customHeight="1">
      <c r="A20" s="38" t="s">
        <v>50</v>
      </c>
      <c r="B20" s="55">
        <v>0.52700000000000002</v>
      </c>
      <c r="C20" s="55">
        <v>0.10299999999999999</v>
      </c>
      <c r="D20" s="55">
        <v>6</v>
      </c>
    </row>
    <row r="21" spans="1:8" ht="15" customHeight="1">
      <c r="A21" s="41" t="s">
        <v>52</v>
      </c>
      <c r="B21" s="55">
        <v>0.53200000000000003</v>
      </c>
      <c r="C21" s="55">
        <v>4.8000000000000001E-2</v>
      </c>
      <c r="D21" s="55">
        <v>7</v>
      </c>
    </row>
    <row r="22" spans="1:8" ht="15" customHeight="1">
      <c r="A22" s="41" t="s">
        <v>54</v>
      </c>
      <c r="B22" s="55">
        <v>0.52</v>
      </c>
      <c r="C22" s="55">
        <v>6.2E-2</v>
      </c>
      <c r="D22" s="55">
        <v>8</v>
      </c>
    </row>
    <row r="23" spans="1:8" ht="15" customHeight="1">
      <c r="A23" s="38" t="s">
        <v>58</v>
      </c>
      <c r="B23" s="55">
        <v>0.58599999999999997</v>
      </c>
      <c r="C23" s="55">
        <v>0.10299999999999999</v>
      </c>
      <c r="D23" s="55">
        <v>7</v>
      </c>
    </row>
    <row r="24" spans="1:8" ht="15" customHeight="1">
      <c r="A24" s="38" t="s">
        <v>60</v>
      </c>
      <c r="B24" s="75">
        <v>0.49399999999999999</v>
      </c>
      <c r="C24" s="55">
        <v>6.6000000000000003E-2</v>
      </c>
      <c r="D24" s="55">
        <v>7</v>
      </c>
    </row>
    <row r="25" spans="1:8" ht="15" customHeight="1">
      <c r="A25" s="41" t="s">
        <v>63</v>
      </c>
      <c r="B25" s="75">
        <v>0.5</v>
      </c>
      <c r="C25" s="55">
        <v>0.97</v>
      </c>
      <c r="D25" s="55">
        <v>3</v>
      </c>
    </row>
    <row r="26" spans="1:8" ht="15" customHeight="1">
      <c r="A26" s="38" t="s">
        <v>65</v>
      </c>
      <c r="B26" s="55">
        <v>0.47899999999999998</v>
      </c>
      <c r="C26" s="55">
        <v>6.5000000000000002E-2</v>
      </c>
      <c r="D26" s="55">
        <v>11</v>
      </c>
    </row>
    <row r="27" spans="1:8" ht="15" customHeight="1">
      <c r="A27" s="38" t="s">
        <v>67</v>
      </c>
      <c r="B27" s="55">
        <v>0.57899999999999996</v>
      </c>
      <c r="C27" s="55">
        <v>7.6499999999999999E-2</v>
      </c>
      <c r="D27" s="55">
        <v>3</v>
      </c>
    </row>
    <row r="28" spans="1:8" ht="15" customHeight="1">
      <c r="A28" s="38" t="s">
        <v>69</v>
      </c>
      <c r="B28" s="55">
        <v>0.46899999999999997</v>
      </c>
      <c r="C28" s="55">
        <v>0.156</v>
      </c>
      <c r="D28" s="55">
        <v>7</v>
      </c>
      <c r="G28" s="15"/>
      <c r="H28" s="15"/>
    </row>
    <row r="29" spans="1:8" ht="15" customHeight="1">
      <c r="A29" s="38" t="s">
        <v>74</v>
      </c>
      <c r="B29" s="55">
        <v>0.48499999999999999</v>
      </c>
      <c r="C29" s="55">
        <v>0.121</v>
      </c>
      <c r="D29" s="55">
        <v>5</v>
      </c>
      <c r="G29" s="15"/>
      <c r="H29" s="15"/>
    </row>
    <row r="30" spans="1:8" ht="15" customHeight="1">
      <c r="A30" s="15" t="s">
        <v>77</v>
      </c>
      <c r="B30" s="75">
        <v>0.42099999999999999</v>
      </c>
      <c r="C30" s="55">
        <v>0.65400000000000003</v>
      </c>
      <c r="D30" s="55">
        <v>3</v>
      </c>
      <c r="G30" s="15"/>
      <c r="H30" s="15"/>
    </row>
    <row r="31" spans="1:8" ht="15" customHeight="1">
      <c r="A31" s="47" t="s">
        <v>79</v>
      </c>
      <c r="B31" s="57">
        <v>0.48699999999999999</v>
      </c>
      <c r="C31" s="57">
        <v>6.9000000000000006E-2</v>
      </c>
      <c r="D31" s="57">
        <v>7</v>
      </c>
      <c r="G31" s="15"/>
      <c r="H31" s="15"/>
    </row>
    <row r="32" spans="1:8" ht="15" customHeight="1">
      <c r="G32" s="15"/>
      <c r="H32" s="15"/>
    </row>
  </sheetData>
  <sortState xmlns:xlrd2="http://schemas.microsoft.com/office/spreadsheetml/2017/richdata2" ref="A4:E31">
    <sortCondition ref="B4:B31"/>
  </sortState>
  <phoneticPr fontId="10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workbookViewId="0">
      <selection activeCell="I23" sqref="I23"/>
    </sheetView>
  </sheetViews>
  <sheetFormatPr defaultColWidth="8.85546875" defaultRowHeight="15" customHeight="1"/>
  <cols>
    <col min="1" max="1" width="16" customWidth="1"/>
    <col min="2" max="2" width="14.28515625" style="73" customWidth="1"/>
    <col min="3" max="3" width="13.28515625" style="73" customWidth="1"/>
    <col min="4" max="4" width="7.140625" style="73" customWidth="1"/>
    <col min="5" max="5" width="14" customWidth="1"/>
    <col min="6" max="6" width="18.42578125" customWidth="1"/>
  </cols>
  <sheetData>
    <row r="1" spans="1:5" ht="15" customHeight="1">
      <c r="A1" t="s">
        <v>87</v>
      </c>
    </row>
    <row r="3" spans="1:5" ht="15" customHeight="1">
      <c r="A3" s="7" t="s">
        <v>83</v>
      </c>
      <c r="B3" s="74" t="s">
        <v>88</v>
      </c>
      <c r="C3" s="74" t="s">
        <v>85</v>
      </c>
      <c r="D3" s="74" t="s">
        <v>86</v>
      </c>
      <c r="E3" s="7" t="s">
        <v>89</v>
      </c>
    </row>
    <row r="4" spans="1:5" ht="15" customHeight="1">
      <c r="A4" t="s">
        <v>6</v>
      </c>
      <c r="B4" s="76">
        <v>1.12468842</v>
      </c>
      <c r="C4" s="76">
        <v>8.9961005469999994E-2</v>
      </c>
      <c r="D4" s="73">
        <v>12</v>
      </c>
      <c r="E4" t="s">
        <v>90</v>
      </c>
    </row>
    <row r="5" spans="1:5" ht="15" customHeight="1">
      <c r="A5" t="s">
        <v>10</v>
      </c>
      <c r="B5" s="76">
        <v>2.061799486</v>
      </c>
      <c r="C5" s="76">
        <v>0.50019075020000003</v>
      </c>
      <c r="D5" s="73">
        <v>11</v>
      </c>
      <c r="E5" t="s">
        <v>91</v>
      </c>
    </row>
    <row r="6" spans="1:5" ht="15" customHeight="1">
      <c r="A6" s="15" t="s">
        <v>14</v>
      </c>
      <c r="B6" s="77">
        <v>2.6869125569999999</v>
      </c>
      <c r="C6" s="77">
        <v>0.3849205108</v>
      </c>
      <c r="D6" s="55">
        <v>3</v>
      </c>
      <c r="E6" s="15" t="s">
        <v>91</v>
      </c>
    </row>
    <row r="7" spans="1:5" ht="15" customHeight="1">
      <c r="A7" t="s">
        <v>17</v>
      </c>
      <c r="B7" s="76">
        <v>1.5250683389999999</v>
      </c>
      <c r="C7" s="76">
        <v>0.26670065100000001</v>
      </c>
      <c r="D7" s="73">
        <v>7</v>
      </c>
      <c r="E7" t="s">
        <v>92</v>
      </c>
    </row>
    <row r="8" spans="1:5" ht="15" customHeight="1">
      <c r="A8" t="s">
        <v>20</v>
      </c>
      <c r="B8" s="76">
        <v>2.565197119</v>
      </c>
      <c r="C8" s="76">
        <v>0.98967259610000002</v>
      </c>
      <c r="D8" s="73">
        <v>4</v>
      </c>
      <c r="E8" t="s">
        <v>91</v>
      </c>
    </row>
    <row r="9" spans="1:5" ht="15" customHeight="1">
      <c r="A9" t="s">
        <v>22</v>
      </c>
      <c r="B9" s="76">
        <v>2.9212054850000002</v>
      </c>
      <c r="C9" s="76">
        <v>0.77916481100000001</v>
      </c>
      <c r="D9" s="73">
        <v>16</v>
      </c>
      <c r="E9" t="s">
        <v>91</v>
      </c>
    </row>
    <row r="10" spans="1:5" ht="15" customHeight="1">
      <c r="A10" t="s">
        <v>24</v>
      </c>
      <c r="B10" s="76">
        <v>2.6409003090000001</v>
      </c>
      <c r="C10" s="76">
        <v>0.79985289270000004</v>
      </c>
      <c r="D10" s="73">
        <v>4</v>
      </c>
      <c r="E10" t="s">
        <v>91</v>
      </c>
    </row>
    <row r="11" spans="1:5" ht="15" customHeight="1">
      <c r="A11" t="s">
        <v>27</v>
      </c>
      <c r="B11" s="76">
        <v>3.0219044610000001</v>
      </c>
      <c r="C11" s="76">
        <v>0.81652421789999996</v>
      </c>
      <c r="D11" s="73">
        <v>6</v>
      </c>
      <c r="E11" t="s">
        <v>91</v>
      </c>
    </row>
    <row r="12" spans="1:5" ht="15" customHeight="1">
      <c r="A12" t="s">
        <v>29</v>
      </c>
      <c r="B12" s="76">
        <v>2.9319683890000001</v>
      </c>
      <c r="C12" s="76">
        <v>0.37440688179999998</v>
      </c>
      <c r="D12" s="73">
        <v>8</v>
      </c>
      <c r="E12" t="s">
        <v>91</v>
      </c>
    </row>
    <row r="13" spans="1:5" ht="15" customHeight="1">
      <c r="A13" t="s">
        <v>32</v>
      </c>
      <c r="B13" s="76">
        <v>2.8793080899999999</v>
      </c>
      <c r="C13" s="76">
        <v>0.34844381229999999</v>
      </c>
      <c r="D13" s="73">
        <v>19</v>
      </c>
      <c r="E13" t="s">
        <v>91</v>
      </c>
    </row>
    <row r="14" spans="1:5" ht="15" customHeight="1">
      <c r="A14" t="s">
        <v>35</v>
      </c>
      <c r="B14" s="76">
        <v>2.6952145550000002</v>
      </c>
      <c r="C14" s="76">
        <v>0.2534404978</v>
      </c>
      <c r="D14" s="73">
        <v>6</v>
      </c>
      <c r="E14" t="s">
        <v>91</v>
      </c>
    </row>
    <row r="15" spans="1:5" ht="15" customHeight="1">
      <c r="A15" t="s">
        <v>39</v>
      </c>
      <c r="B15" s="76">
        <v>2.8939221430000002</v>
      </c>
      <c r="C15" s="76">
        <v>0.43821252170000002</v>
      </c>
      <c r="D15" s="73">
        <v>8</v>
      </c>
      <c r="E15" t="s">
        <v>91</v>
      </c>
    </row>
    <row r="16" spans="1:5" ht="15" customHeight="1">
      <c r="A16" t="s">
        <v>41</v>
      </c>
      <c r="B16" s="76">
        <v>2.6038997560000001</v>
      </c>
      <c r="C16" s="76">
        <v>0.45748800070000001</v>
      </c>
      <c r="D16" s="73">
        <v>5</v>
      </c>
      <c r="E16" t="s">
        <v>91</v>
      </c>
    </row>
    <row r="17" spans="1:8" ht="15" customHeight="1">
      <c r="A17" t="s">
        <v>43</v>
      </c>
      <c r="B17" s="76">
        <v>2.318262125</v>
      </c>
      <c r="C17" s="76">
        <v>0.17458620829999999</v>
      </c>
      <c r="D17" s="73">
        <v>3</v>
      </c>
      <c r="E17" t="s">
        <v>91</v>
      </c>
    </row>
    <row r="18" spans="1:8" ht="15" customHeight="1">
      <c r="A18" s="1" t="s">
        <v>45</v>
      </c>
      <c r="B18" s="76">
        <v>2.7659421879999999</v>
      </c>
      <c r="C18" s="76">
        <v>0.55608984809999995</v>
      </c>
      <c r="D18" s="73">
        <v>4</v>
      </c>
      <c r="E18" t="s">
        <v>91</v>
      </c>
      <c r="G18" s="15"/>
      <c r="H18" s="15"/>
    </row>
    <row r="19" spans="1:8" ht="15" customHeight="1">
      <c r="A19" s="38" t="s">
        <v>48</v>
      </c>
      <c r="B19" s="77">
        <v>1.5832283570000001</v>
      </c>
      <c r="C19" s="77">
        <v>0.38555743079999999</v>
      </c>
      <c r="D19" s="55">
        <v>7</v>
      </c>
      <c r="E19" s="15" t="s">
        <v>92</v>
      </c>
      <c r="G19" s="15"/>
      <c r="H19" s="15"/>
    </row>
    <row r="20" spans="1:8" ht="15" customHeight="1">
      <c r="A20" s="38" t="s">
        <v>50</v>
      </c>
      <c r="B20" s="77">
        <v>3.6757127700000001</v>
      </c>
      <c r="C20" s="77">
        <v>1.217530454</v>
      </c>
      <c r="D20" s="55">
        <v>6</v>
      </c>
      <c r="E20" s="15" t="s">
        <v>91</v>
      </c>
      <c r="G20" s="15"/>
      <c r="H20" s="15"/>
    </row>
    <row r="21" spans="1:8" ht="15" customHeight="1">
      <c r="A21" s="15" t="s">
        <v>52</v>
      </c>
      <c r="B21" s="77">
        <v>2.9013804969999999</v>
      </c>
      <c r="C21" s="77">
        <v>0.3890063896</v>
      </c>
      <c r="D21" s="55">
        <v>8</v>
      </c>
      <c r="E21" s="15" t="s">
        <v>91</v>
      </c>
      <c r="G21" s="15"/>
      <c r="H21" s="15"/>
    </row>
    <row r="22" spans="1:8" ht="15" customHeight="1">
      <c r="A22" s="15" t="s">
        <v>54</v>
      </c>
      <c r="B22" s="77">
        <v>2.5471454119999999</v>
      </c>
      <c r="C22" s="77">
        <v>0.46650461319999997</v>
      </c>
      <c r="D22" s="55">
        <v>9</v>
      </c>
      <c r="E22" s="15" t="s">
        <v>91</v>
      </c>
      <c r="G22" s="15"/>
      <c r="H22" s="15"/>
    </row>
    <row r="23" spans="1:8" ht="15" customHeight="1">
      <c r="A23" s="38" t="s">
        <v>58</v>
      </c>
      <c r="B23" s="77">
        <v>2.4616592970000002</v>
      </c>
      <c r="C23" s="77">
        <v>0.37721022780000002</v>
      </c>
      <c r="D23" s="55">
        <v>7</v>
      </c>
      <c r="E23" s="15" t="s">
        <v>91</v>
      </c>
      <c r="G23" s="15"/>
      <c r="H23" s="15"/>
    </row>
    <row r="24" spans="1:8" ht="15" customHeight="1">
      <c r="A24" s="38" t="s">
        <v>60</v>
      </c>
      <c r="B24" s="77">
        <v>2.8959434929999999</v>
      </c>
      <c r="C24" s="77">
        <v>0.67715872290000001</v>
      </c>
      <c r="D24" s="55">
        <v>7</v>
      </c>
      <c r="E24" s="15" t="s">
        <v>91</v>
      </c>
      <c r="G24" s="15"/>
      <c r="H24" s="15"/>
    </row>
    <row r="25" spans="1:8" ht="15" customHeight="1">
      <c r="A25" s="15" t="s">
        <v>63</v>
      </c>
      <c r="B25" s="77">
        <v>2.585485238</v>
      </c>
      <c r="C25" s="77">
        <v>0.45422384910000002</v>
      </c>
      <c r="D25" s="55">
        <v>3</v>
      </c>
      <c r="E25" s="15" t="s">
        <v>91</v>
      </c>
      <c r="G25" s="15"/>
      <c r="H25" s="15"/>
    </row>
    <row r="26" spans="1:8" ht="15" customHeight="1">
      <c r="A26" s="38" t="s">
        <v>65</v>
      </c>
      <c r="B26" s="77">
        <v>3.0973394820000002</v>
      </c>
      <c r="C26" s="77">
        <v>0.45009609099999998</v>
      </c>
      <c r="D26" s="55">
        <v>11</v>
      </c>
      <c r="E26" s="15" t="s">
        <v>91</v>
      </c>
      <c r="G26" s="15"/>
      <c r="H26" s="15"/>
    </row>
    <row r="27" spans="1:8" ht="15" customHeight="1">
      <c r="A27" s="38" t="s">
        <v>67</v>
      </c>
      <c r="B27" s="77">
        <v>2.7603084490000001</v>
      </c>
      <c r="C27" s="77">
        <v>0.58141374400000001</v>
      </c>
      <c r="D27" s="55">
        <v>3</v>
      </c>
      <c r="E27" s="15" t="s">
        <v>91</v>
      </c>
      <c r="G27" s="15"/>
      <c r="H27" s="15"/>
    </row>
    <row r="28" spans="1:8" ht="15" customHeight="1">
      <c r="A28" s="38" t="s">
        <v>69</v>
      </c>
      <c r="B28" s="77">
        <v>2.3135151930000002</v>
      </c>
      <c r="C28" s="77">
        <v>0.44933265820000001</v>
      </c>
      <c r="D28" s="55">
        <v>7</v>
      </c>
      <c r="E28" s="15" t="s">
        <v>91</v>
      </c>
      <c r="G28" s="15"/>
      <c r="H28" s="15"/>
    </row>
    <row r="29" spans="1:8" ht="15" customHeight="1">
      <c r="A29" s="1" t="s">
        <v>74</v>
      </c>
      <c r="B29" s="76">
        <v>1.638949861</v>
      </c>
      <c r="C29" s="76">
        <v>0.3669209135</v>
      </c>
      <c r="D29" s="73">
        <v>7</v>
      </c>
      <c r="E29" t="s">
        <v>92</v>
      </c>
      <c r="G29" s="15"/>
      <c r="H29" s="15"/>
    </row>
    <row r="30" spans="1:8" ht="15" customHeight="1">
      <c r="A30" s="38" t="s">
        <v>77</v>
      </c>
      <c r="B30" s="78">
        <v>3.6981148720000001</v>
      </c>
      <c r="C30" s="78">
        <v>0.52323834810000003</v>
      </c>
      <c r="D30" s="80">
        <v>3</v>
      </c>
      <c r="E30" s="43" t="s">
        <v>91</v>
      </c>
      <c r="G30" s="15"/>
      <c r="H30" s="15"/>
    </row>
    <row r="31" spans="1:8" ht="15" customHeight="1">
      <c r="A31" s="46" t="s">
        <v>79</v>
      </c>
      <c r="B31" s="79">
        <v>2.9137560260000002</v>
      </c>
      <c r="C31" s="79">
        <v>0.42242104549999998</v>
      </c>
      <c r="D31" s="57">
        <v>7</v>
      </c>
      <c r="E31" s="46" t="s">
        <v>91</v>
      </c>
    </row>
  </sheetData>
  <sortState xmlns:xlrd2="http://schemas.microsoft.com/office/spreadsheetml/2017/richdata2" ref="A4:F31">
    <sortCondition ref="B4:B31"/>
  </sortState>
  <phoneticPr fontId="10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32"/>
  <sheetViews>
    <sheetView workbookViewId="0">
      <selection activeCell="H18" sqref="H18"/>
    </sheetView>
  </sheetViews>
  <sheetFormatPr defaultColWidth="14.42578125" defaultRowHeight="15.75" customHeight="1"/>
  <cols>
    <col min="1" max="1" width="18" customWidth="1"/>
    <col min="2" max="2" width="16.140625" style="73" customWidth="1"/>
    <col min="3" max="3" width="13.42578125" style="73" customWidth="1"/>
    <col min="4" max="4" width="7.140625" style="73" customWidth="1"/>
    <col min="5" max="5" width="16.42578125" customWidth="1"/>
  </cols>
  <sheetData>
    <row r="1" spans="1:5" ht="15.75" customHeight="1">
      <c r="A1" s="2" t="s">
        <v>93</v>
      </c>
    </row>
    <row r="3" spans="1:5" ht="15.75" customHeight="1">
      <c r="A3" s="6" t="s">
        <v>94</v>
      </c>
      <c r="B3" s="81" t="s">
        <v>95</v>
      </c>
      <c r="C3" s="81" t="s">
        <v>85</v>
      </c>
      <c r="D3" s="81" t="s">
        <v>86</v>
      </c>
      <c r="E3" s="6" t="s">
        <v>96</v>
      </c>
    </row>
    <row r="4" spans="1:5" ht="15.75" customHeight="1">
      <c r="A4" s="2" t="s">
        <v>97</v>
      </c>
      <c r="B4" s="82">
        <v>179.01</v>
      </c>
      <c r="C4" s="82">
        <v>0.4</v>
      </c>
      <c r="D4" s="82">
        <v>3</v>
      </c>
      <c r="E4" s="2" t="s">
        <v>71</v>
      </c>
    </row>
    <row r="5" spans="1:5" ht="15.75" customHeight="1">
      <c r="A5" s="2" t="s">
        <v>6</v>
      </c>
      <c r="B5" s="82">
        <v>173.83</v>
      </c>
      <c r="C5" s="82">
        <v>0.7</v>
      </c>
      <c r="D5" s="82">
        <v>6</v>
      </c>
      <c r="E5" s="2" t="s">
        <v>90</v>
      </c>
    </row>
    <row r="6" spans="1:5" ht="15.75" customHeight="1">
      <c r="A6" s="2" t="s">
        <v>10</v>
      </c>
      <c r="B6" s="82">
        <v>166.45</v>
      </c>
      <c r="C6" s="82">
        <v>0.35</v>
      </c>
      <c r="D6" s="82">
        <v>4</v>
      </c>
      <c r="E6" s="2" t="s">
        <v>91</v>
      </c>
    </row>
    <row r="7" spans="1:5" ht="15.75" customHeight="1">
      <c r="A7" s="2" t="s">
        <v>14</v>
      </c>
      <c r="B7" s="82">
        <v>160.94</v>
      </c>
      <c r="C7" s="82">
        <v>0.46</v>
      </c>
      <c r="D7" s="82">
        <v>3</v>
      </c>
      <c r="E7" s="2" t="s">
        <v>91</v>
      </c>
    </row>
    <row r="8" spans="1:5" ht="15.75" customHeight="1">
      <c r="A8" s="2" t="s">
        <v>17</v>
      </c>
      <c r="B8" s="82">
        <v>160.9</v>
      </c>
      <c r="C8" s="82">
        <v>0.23</v>
      </c>
      <c r="D8" s="82">
        <v>3</v>
      </c>
      <c r="E8" s="2" t="s">
        <v>92</v>
      </c>
    </row>
    <row r="9" spans="1:5" ht="15.75" customHeight="1">
      <c r="A9" s="2" t="s">
        <v>20</v>
      </c>
      <c r="B9" s="82">
        <v>161.30000000000001</v>
      </c>
      <c r="C9" s="82">
        <v>0.37</v>
      </c>
      <c r="D9" s="82">
        <v>3</v>
      </c>
      <c r="E9" s="2" t="s">
        <v>91</v>
      </c>
    </row>
    <row r="10" spans="1:5" ht="15.75" customHeight="1">
      <c r="A10" s="2" t="s">
        <v>22</v>
      </c>
      <c r="B10" s="82">
        <v>161.65</v>
      </c>
      <c r="C10" s="82">
        <v>1.02</v>
      </c>
      <c r="D10" s="82">
        <v>3</v>
      </c>
      <c r="E10" s="2" t="s">
        <v>91</v>
      </c>
    </row>
    <row r="11" spans="1:5" ht="15.75" customHeight="1">
      <c r="A11" s="2" t="s">
        <v>24</v>
      </c>
      <c r="B11" s="82">
        <v>160.46</v>
      </c>
      <c r="C11" s="82">
        <v>0.27</v>
      </c>
      <c r="D11" s="82">
        <v>3</v>
      </c>
      <c r="E11" s="2" t="s">
        <v>91</v>
      </c>
    </row>
    <row r="12" spans="1:5" ht="15.75" customHeight="1">
      <c r="A12" s="2" t="s">
        <v>27</v>
      </c>
      <c r="B12" s="82">
        <v>161.22</v>
      </c>
      <c r="C12" s="82">
        <v>0.7</v>
      </c>
      <c r="D12" s="82">
        <v>4</v>
      </c>
      <c r="E12" s="2" t="s">
        <v>91</v>
      </c>
    </row>
    <row r="13" spans="1:5" ht="15.75" customHeight="1">
      <c r="A13" s="2" t="s">
        <v>29</v>
      </c>
      <c r="B13" s="82">
        <v>162.03</v>
      </c>
      <c r="C13" s="82">
        <v>0.83</v>
      </c>
      <c r="D13" s="82">
        <v>3</v>
      </c>
      <c r="E13" s="2" t="s">
        <v>91</v>
      </c>
    </row>
    <row r="14" spans="1:5" ht="15.75" customHeight="1">
      <c r="A14" s="2" t="s">
        <v>32</v>
      </c>
      <c r="B14" s="82">
        <v>161.13999999999999</v>
      </c>
      <c r="C14" s="82">
        <v>0.73</v>
      </c>
      <c r="D14" s="82">
        <v>3</v>
      </c>
      <c r="E14" s="2" t="s">
        <v>91</v>
      </c>
    </row>
    <row r="15" spans="1:5" ht="15.75" customHeight="1">
      <c r="A15" s="2" t="s">
        <v>35</v>
      </c>
      <c r="B15" s="82">
        <v>160.97999999999999</v>
      </c>
      <c r="C15" s="82">
        <v>0.27</v>
      </c>
      <c r="D15" s="82">
        <v>3</v>
      </c>
      <c r="E15" s="2" t="s">
        <v>91</v>
      </c>
    </row>
    <row r="16" spans="1:5" ht="15.75" customHeight="1">
      <c r="A16" s="2" t="s">
        <v>39</v>
      </c>
      <c r="B16" s="82">
        <v>161.72999999999999</v>
      </c>
      <c r="C16" s="82">
        <v>0.48</v>
      </c>
      <c r="D16" s="82">
        <v>3</v>
      </c>
      <c r="E16" s="2" t="s">
        <v>91</v>
      </c>
    </row>
    <row r="17" spans="1:5" ht="15.75" customHeight="1">
      <c r="A17" s="2" t="s">
        <v>41</v>
      </c>
      <c r="B17" s="82">
        <v>159.08000000000001</v>
      </c>
      <c r="C17" s="82">
        <v>0.19</v>
      </c>
      <c r="D17" s="82">
        <v>3</v>
      </c>
      <c r="E17" s="2" t="s">
        <v>91</v>
      </c>
    </row>
    <row r="18" spans="1:5" ht="15.75" customHeight="1">
      <c r="A18" s="2" t="s">
        <v>43</v>
      </c>
      <c r="B18" s="82">
        <v>160.02000000000001</v>
      </c>
      <c r="C18" s="82">
        <v>1.1200000000000001</v>
      </c>
      <c r="D18" s="82">
        <v>5</v>
      </c>
      <c r="E18" s="2" t="s">
        <v>91</v>
      </c>
    </row>
    <row r="19" spans="1:5" ht="15.75" customHeight="1">
      <c r="A19" s="2" t="s">
        <v>45</v>
      </c>
      <c r="B19" s="82">
        <v>159.93</v>
      </c>
      <c r="C19" s="82">
        <v>0.86</v>
      </c>
      <c r="D19" s="82">
        <v>3</v>
      </c>
      <c r="E19" s="2" t="s">
        <v>91</v>
      </c>
    </row>
    <row r="20" spans="1:5" ht="15.75" customHeight="1">
      <c r="A20" s="2" t="s">
        <v>48</v>
      </c>
      <c r="B20" s="82">
        <v>160.84</v>
      </c>
      <c r="C20" s="82">
        <v>0.66</v>
      </c>
      <c r="D20" s="82">
        <v>3</v>
      </c>
      <c r="E20" s="2" t="s">
        <v>92</v>
      </c>
    </row>
    <row r="21" spans="1:5" ht="15.75" customHeight="1">
      <c r="A21" s="2" t="s">
        <v>50</v>
      </c>
      <c r="B21" s="82">
        <v>161.88</v>
      </c>
      <c r="C21" s="82">
        <v>0.78</v>
      </c>
      <c r="D21" s="82">
        <v>5</v>
      </c>
      <c r="E21" s="2" t="s">
        <v>91</v>
      </c>
    </row>
    <row r="22" spans="1:5" ht="15.75" customHeight="1">
      <c r="A22" s="2" t="s">
        <v>52</v>
      </c>
      <c r="B22" s="82">
        <v>160.88</v>
      </c>
      <c r="C22" s="82">
        <v>0.64</v>
      </c>
      <c r="D22" s="82">
        <v>3</v>
      </c>
      <c r="E22" s="2" t="s">
        <v>91</v>
      </c>
    </row>
    <row r="23" spans="1:5" ht="15.75" customHeight="1">
      <c r="A23" s="2" t="s">
        <v>54</v>
      </c>
      <c r="B23" s="82">
        <v>160.4</v>
      </c>
      <c r="C23" s="82">
        <v>0.4</v>
      </c>
      <c r="D23" s="82">
        <v>3</v>
      </c>
      <c r="E23" s="2" t="s">
        <v>91</v>
      </c>
    </row>
    <row r="24" spans="1:5" ht="15.75" customHeight="1">
      <c r="A24" s="2" t="s">
        <v>58</v>
      </c>
      <c r="B24" s="82">
        <v>160.34</v>
      </c>
      <c r="C24" s="82">
        <v>0.21</v>
      </c>
      <c r="D24" s="82">
        <v>2</v>
      </c>
      <c r="E24" s="2" t="s">
        <v>91</v>
      </c>
    </row>
    <row r="25" spans="1:5" ht="15.75" customHeight="1">
      <c r="A25" s="2" t="s">
        <v>60</v>
      </c>
      <c r="B25" s="82">
        <v>161.55000000000001</v>
      </c>
      <c r="C25" s="82">
        <v>0.56000000000000005</v>
      </c>
      <c r="D25" s="82">
        <v>3</v>
      </c>
      <c r="E25" s="2" t="s">
        <v>91</v>
      </c>
    </row>
    <row r="26" spans="1:5" ht="15.75" customHeight="1">
      <c r="A26" s="2" t="s">
        <v>63</v>
      </c>
      <c r="B26" s="82">
        <v>160.88999999999999</v>
      </c>
      <c r="C26" s="82">
        <v>1.7</v>
      </c>
      <c r="D26" s="82">
        <v>3</v>
      </c>
      <c r="E26" s="2" t="s">
        <v>91</v>
      </c>
    </row>
    <row r="27" spans="1:5" ht="15.75" customHeight="1">
      <c r="A27" s="2" t="s">
        <v>65</v>
      </c>
      <c r="B27" s="82">
        <v>162.01</v>
      </c>
      <c r="C27" s="82">
        <v>0.46</v>
      </c>
      <c r="D27" s="82">
        <v>3</v>
      </c>
      <c r="E27" s="2" t="s">
        <v>91</v>
      </c>
    </row>
    <row r="28" spans="1:5" ht="15.75" customHeight="1">
      <c r="A28" s="2" t="s">
        <v>67</v>
      </c>
      <c r="B28" s="82">
        <v>161.02000000000001</v>
      </c>
      <c r="C28" s="82">
        <v>0.9</v>
      </c>
      <c r="D28" s="82">
        <v>4</v>
      </c>
      <c r="E28" s="2" t="s">
        <v>91</v>
      </c>
    </row>
    <row r="29" spans="1:5" ht="15.75" customHeight="1">
      <c r="A29" s="2" t="s">
        <v>69</v>
      </c>
      <c r="B29" s="82">
        <v>158.54</v>
      </c>
      <c r="C29" s="82">
        <v>0.65</v>
      </c>
      <c r="D29" s="82">
        <v>4</v>
      </c>
      <c r="E29" s="2" t="s">
        <v>91</v>
      </c>
    </row>
    <row r="30" spans="1:5" ht="15.75" customHeight="1">
      <c r="A30" s="2" t="s">
        <v>74</v>
      </c>
      <c r="B30" s="82">
        <v>161.6</v>
      </c>
      <c r="C30" s="82">
        <v>0.89</v>
      </c>
      <c r="D30" s="82">
        <v>4</v>
      </c>
      <c r="E30" s="2" t="s">
        <v>92</v>
      </c>
    </row>
    <row r="31" spans="1:5" ht="15.75" customHeight="1">
      <c r="A31" s="2" t="s">
        <v>77</v>
      </c>
      <c r="B31" s="82">
        <v>160.74</v>
      </c>
      <c r="C31" s="82">
        <v>1.27</v>
      </c>
      <c r="D31" s="82">
        <v>5</v>
      </c>
      <c r="E31" s="2" t="s">
        <v>91</v>
      </c>
    </row>
    <row r="32" spans="1:5" ht="15.75" customHeight="1">
      <c r="A32" s="58" t="s">
        <v>79</v>
      </c>
      <c r="B32" s="83">
        <v>160.33000000000001</v>
      </c>
      <c r="C32" s="83">
        <v>0.32</v>
      </c>
      <c r="D32" s="83">
        <v>3</v>
      </c>
      <c r="E32" s="59" t="s">
        <v>91</v>
      </c>
    </row>
  </sheetData>
  <sortState xmlns:xlrd2="http://schemas.microsoft.com/office/spreadsheetml/2017/richdata2" ref="A4:F32">
    <sortCondition ref="A4:A32"/>
  </sortState>
  <phoneticPr fontId="10" type="noConversion"/>
  <pageMargins left="0" right="0" top="0" bottom="0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13"/>
  <sheetViews>
    <sheetView workbookViewId="0">
      <selection activeCell="B19" sqref="B19"/>
    </sheetView>
  </sheetViews>
  <sheetFormatPr defaultColWidth="14.42578125" defaultRowHeight="15" customHeight="1"/>
  <cols>
    <col min="1" max="1" width="14.42578125" style="89"/>
    <col min="2" max="2" width="12.140625" style="73" customWidth="1"/>
    <col min="3" max="3" width="13.7109375" style="73" customWidth="1"/>
    <col min="4" max="4" width="7.7109375" style="73" customWidth="1"/>
    <col min="5" max="5" width="19.140625" style="73" customWidth="1"/>
    <col min="6" max="6" width="15.7109375" style="73" customWidth="1"/>
    <col min="7" max="7" width="6.7109375" style="73" customWidth="1"/>
  </cols>
  <sheetData>
    <row r="1" spans="1:7" ht="15" customHeight="1">
      <c r="A1" s="87" t="s">
        <v>98</v>
      </c>
    </row>
    <row r="3" spans="1:7" ht="15" customHeight="1">
      <c r="A3" s="88" t="s">
        <v>99</v>
      </c>
      <c r="B3" s="90" t="s">
        <v>100</v>
      </c>
      <c r="C3" s="84" t="s">
        <v>85</v>
      </c>
      <c r="D3" s="84" t="s">
        <v>86</v>
      </c>
    </row>
    <row r="4" spans="1:7" ht="21.95" customHeight="1">
      <c r="A4" s="95" t="s">
        <v>101</v>
      </c>
      <c r="B4" s="94"/>
      <c r="C4" s="94"/>
      <c r="D4" s="94"/>
    </row>
    <row r="5" spans="1:7" s="5" customFormat="1" ht="15" customHeight="1">
      <c r="A5" s="92" t="s">
        <v>6</v>
      </c>
      <c r="B5" s="91">
        <v>0.40400000000000003</v>
      </c>
      <c r="C5" s="91">
        <v>6.1000000000000004E-3</v>
      </c>
      <c r="D5" s="91">
        <v>6</v>
      </c>
      <c r="E5" s="94"/>
      <c r="F5" s="94"/>
      <c r="G5" s="94"/>
    </row>
    <row r="6" spans="1:7" ht="15" customHeight="1">
      <c r="A6" s="51" t="s">
        <v>10</v>
      </c>
      <c r="B6" s="85">
        <v>0.38500000000000001</v>
      </c>
      <c r="C6" s="85">
        <v>3.8E-3</v>
      </c>
      <c r="D6" s="85">
        <v>6</v>
      </c>
    </row>
    <row r="7" spans="1:7" ht="15" customHeight="1">
      <c r="A7" s="51" t="s">
        <v>14</v>
      </c>
      <c r="B7" s="85">
        <v>0.36899999999999999</v>
      </c>
      <c r="C7" s="85">
        <v>4.3E-3</v>
      </c>
      <c r="D7" s="85">
        <v>5</v>
      </c>
    </row>
    <row r="8" spans="1:7" ht="15" customHeight="1">
      <c r="A8" s="52" t="s">
        <v>97</v>
      </c>
      <c r="B8" s="57">
        <v>0.40200000000000002</v>
      </c>
      <c r="C8" s="57">
        <v>4.7000000000000002E-3</v>
      </c>
      <c r="D8" s="57">
        <v>6</v>
      </c>
    </row>
    <row r="9" spans="1:7" ht="21.95" customHeight="1">
      <c r="A9" s="93" t="s">
        <v>102</v>
      </c>
      <c r="B9" s="94"/>
      <c r="C9" s="94"/>
      <c r="D9" s="94"/>
    </row>
    <row r="10" spans="1:7" ht="15" customHeight="1">
      <c r="A10" s="92" t="s">
        <v>6</v>
      </c>
      <c r="B10" s="91">
        <v>1.8580000000000001</v>
      </c>
      <c r="C10" s="85">
        <v>6.9000000000000006E-2</v>
      </c>
      <c r="D10" s="55">
        <v>8</v>
      </c>
    </row>
    <row r="11" spans="1:7" ht="15" customHeight="1">
      <c r="A11" s="92" t="s">
        <v>10</v>
      </c>
      <c r="B11" s="91">
        <v>1.87</v>
      </c>
      <c r="C11" s="85">
        <v>6.3E-2</v>
      </c>
      <c r="D11" s="55">
        <v>6</v>
      </c>
    </row>
    <row r="12" spans="1:7" ht="15" customHeight="1">
      <c r="A12" s="92" t="s">
        <v>14</v>
      </c>
      <c r="B12" s="91">
        <v>1.923</v>
      </c>
      <c r="C12" s="55">
        <v>0.05</v>
      </c>
      <c r="D12" s="55">
        <v>7</v>
      </c>
    </row>
    <row r="13" spans="1:7" ht="15" customHeight="1">
      <c r="A13" s="52" t="s">
        <v>97</v>
      </c>
      <c r="B13" s="86">
        <v>1.9690000000000001</v>
      </c>
      <c r="C13" s="86">
        <v>2.5000000000000001E-2</v>
      </c>
      <c r="D13" s="57">
        <v>7</v>
      </c>
    </row>
  </sheetData>
  <phoneticPr fontId="10" type="noConversion"/>
  <pageMargins left="0" right="0" top="0" bottom="0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H35"/>
  <sheetViews>
    <sheetView tabSelected="1" workbookViewId="0">
      <selection activeCell="F29" sqref="F29"/>
    </sheetView>
  </sheetViews>
  <sheetFormatPr defaultColWidth="14.42578125" defaultRowHeight="15.75" customHeight="1"/>
  <cols>
    <col min="1" max="1" width="19.85546875" customWidth="1"/>
    <col min="3" max="3" width="18.140625" customWidth="1"/>
    <col min="5" max="5" width="8.28515625" customWidth="1"/>
    <col min="7" max="7" width="10.42578125" customWidth="1"/>
    <col min="8" max="8" width="16.140625" bestFit="1" customWidth="1"/>
  </cols>
  <sheetData>
    <row r="1" spans="1:8" ht="12">
      <c r="A1" s="2" t="s">
        <v>103</v>
      </c>
    </row>
    <row r="3" spans="1:8" ht="15.75" customHeight="1">
      <c r="A3" s="3" t="s">
        <v>104</v>
      </c>
      <c r="B3" s="3" t="s">
        <v>105</v>
      </c>
      <c r="C3" s="3" t="s">
        <v>106</v>
      </c>
      <c r="D3" s="3" t="s">
        <v>107</v>
      </c>
      <c r="E3" s="3" t="s">
        <v>108</v>
      </c>
      <c r="F3" s="121" t="s">
        <v>109</v>
      </c>
      <c r="G3" s="7" t="s">
        <v>110</v>
      </c>
      <c r="H3" s="7" t="s">
        <v>111</v>
      </c>
    </row>
    <row r="4" spans="1:8" ht="15.75" customHeight="1">
      <c r="A4" s="4" t="s">
        <v>112</v>
      </c>
      <c r="B4" s="4" t="s">
        <v>113</v>
      </c>
      <c r="C4" s="4" t="s">
        <v>114</v>
      </c>
      <c r="D4" s="4" t="s">
        <v>115</v>
      </c>
      <c r="E4" s="4" t="s">
        <v>116</v>
      </c>
      <c r="F4" s="120" t="s">
        <v>117</v>
      </c>
      <c r="G4" s="8">
        <f>H4*100/175000000</f>
        <v>16.049833142857143</v>
      </c>
      <c r="H4" s="9">
        <f>56174416/2</f>
        <v>28087208</v>
      </c>
    </row>
    <row r="5" spans="1:8" ht="15.75" customHeight="1">
      <c r="A5" s="4" t="s">
        <v>118</v>
      </c>
      <c r="B5" s="4" t="s">
        <v>113</v>
      </c>
      <c r="C5" s="4" t="s">
        <v>114</v>
      </c>
      <c r="D5" s="4" t="s">
        <v>115</v>
      </c>
      <c r="E5" s="4" t="s">
        <v>119</v>
      </c>
      <c r="F5" s="120" t="s">
        <v>120</v>
      </c>
      <c r="G5" s="8">
        <f t="shared" ref="G5:G6" si="0">H5*100/175000000</f>
        <v>15.570757714285714</v>
      </c>
      <c r="H5" s="9">
        <f>54497652/2</f>
        <v>27248826</v>
      </c>
    </row>
    <row r="6" spans="1:8" ht="15.75" customHeight="1">
      <c r="A6" s="4" t="s">
        <v>121</v>
      </c>
      <c r="B6" s="4" t="s">
        <v>113</v>
      </c>
      <c r="C6" s="4" t="s">
        <v>114</v>
      </c>
      <c r="D6" s="4" t="s">
        <v>115</v>
      </c>
      <c r="E6" s="4" t="s">
        <v>116</v>
      </c>
      <c r="F6" s="120" t="s">
        <v>122</v>
      </c>
      <c r="G6" s="8">
        <f t="shared" si="0"/>
        <v>19.522620571428572</v>
      </c>
      <c r="H6" s="9">
        <f>68329172/2</f>
        <v>34164586</v>
      </c>
    </row>
    <row r="7" spans="1:8" ht="15.75" customHeight="1">
      <c r="A7" s="4" t="s">
        <v>112</v>
      </c>
      <c r="B7" s="4" t="s">
        <v>113</v>
      </c>
      <c r="C7" s="4" t="s">
        <v>123</v>
      </c>
      <c r="D7" s="4" t="s">
        <v>124</v>
      </c>
      <c r="E7" s="4" t="s">
        <v>116</v>
      </c>
      <c r="F7" s="120" t="s">
        <v>125</v>
      </c>
      <c r="G7" s="8">
        <f>(H7*27262)/175000000</f>
        <v>75.613727417142854</v>
      </c>
      <c r="H7" s="9">
        <v>485379</v>
      </c>
    </row>
    <row r="8" spans="1:8" ht="15.75" customHeight="1">
      <c r="A8" s="4" t="s">
        <v>118</v>
      </c>
      <c r="B8" s="4" t="s">
        <v>113</v>
      </c>
      <c r="C8" s="4" t="s">
        <v>123</v>
      </c>
      <c r="D8" s="4" t="s">
        <v>124</v>
      </c>
      <c r="E8" s="4" t="s">
        <v>119</v>
      </c>
      <c r="F8" s="120" t="s">
        <v>126</v>
      </c>
      <c r="G8" s="8">
        <f>(H8*15496)/175000000</f>
        <v>47.826411657142856</v>
      </c>
      <c r="H8" s="9">
        <v>540115</v>
      </c>
    </row>
    <row r="9" spans="1:8" ht="15.75" customHeight="1">
      <c r="A9" s="4" t="s">
        <v>121</v>
      </c>
      <c r="B9" s="4" t="s">
        <v>113</v>
      </c>
      <c r="C9" s="4" t="s">
        <v>123</v>
      </c>
      <c r="D9" s="4" t="s">
        <v>124</v>
      </c>
      <c r="E9" s="4" t="s">
        <v>127</v>
      </c>
      <c r="F9" s="120" t="s">
        <v>128</v>
      </c>
      <c r="G9" s="8">
        <f>((395022*20191)/175000000)+(87357*17209)/175000000</f>
        <v>54.166947514285717</v>
      </c>
      <c r="H9" s="9">
        <v>482379</v>
      </c>
    </row>
    <row r="10" spans="1:8" ht="15.75" customHeight="1">
      <c r="A10" s="4" t="s">
        <v>129</v>
      </c>
      <c r="B10" s="4" t="s">
        <v>113</v>
      </c>
      <c r="C10" s="4" t="s">
        <v>114</v>
      </c>
      <c r="D10" s="4" t="s">
        <v>124</v>
      </c>
      <c r="E10" s="4" t="s">
        <v>130</v>
      </c>
      <c r="F10" s="120" t="s">
        <v>131</v>
      </c>
      <c r="G10" s="8">
        <f t="shared" ref="G10" si="1">H10*100/175000000</f>
        <v>48.18847085714286</v>
      </c>
      <c r="H10" s="9">
        <f>168659648/2</f>
        <v>84329824</v>
      </c>
    </row>
    <row r="11" spans="1:8" ht="15.75" customHeight="1">
      <c r="A11" s="4" t="s">
        <v>132</v>
      </c>
      <c r="B11" s="4" t="s">
        <v>113</v>
      </c>
      <c r="C11" s="4" t="s">
        <v>114</v>
      </c>
      <c r="D11" s="4" t="s">
        <v>115</v>
      </c>
      <c r="E11" s="4" t="s">
        <v>133</v>
      </c>
      <c r="F11" s="120" t="s">
        <v>134</v>
      </c>
      <c r="G11" s="22">
        <f>H11*100/200000000</f>
        <v>10.451088</v>
      </c>
      <c r="H11" s="9">
        <f>41804352/2</f>
        <v>20902176</v>
      </c>
    </row>
    <row r="12" spans="1:8" ht="15.75" customHeight="1">
      <c r="A12" s="4" t="s">
        <v>135</v>
      </c>
      <c r="B12" s="4" t="s">
        <v>113</v>
      </c>
      <c r="C12" s="4" t="s">
        <v>114</v>
      </c>
      <c r="D12" s="4" t="s">
        <v>115</v>
      </c>
      <c r="E12" s="4" t="s">
        <v>133</v>
      </c>
      <c r="F12" s="120" t="s">
        <v>136</v>
      </c>
      <c r="G12" s="22">
        <f>H12*100/200000000</f>
        <v>9.0101709999999997</v>
      </c>
      <c r="H12" s="9">
        <f>36040684/2</f>
        <v>18020342</v>
      </c>
    </row>
    <row r="13" spans="1:8" ht="15.75" customHeight="1">
      <c r="A13" s="4" t="s">
        <v>137</v>
      </c>
      <c r="B13" s="4" t="s">
        <v>113</v>
      </c>
      <c r="C13" s="4" t="s">
        <v>114</v>
      </c>
      <c r="D13" s="4" t="s">
        <v>115</v>
      </c>
      <c r="E13" s="4" t="s">
        <v>133</v>
      </c>
      <c r="F13" s="120" t="s">
        <v>138</v>
      </c>
      <c r="G13" s="22">
        <f>H13*100/200000000</f>
        <v>10.319603000000001</v>
      </c>
      <c r="H13" s="9">
        <f>41278412/2</f>
        <v>20639206</v>
      </c>
    </row>
    <row r="14" spans="1:8" ht="15.75" customHeight="1">
      <c r="A14" s="4" t="s">
        <v>139</v>
      </c>
      <c r="B14" s="4" t="s">
        <v>140</v>
      </c>
      <c r="C14" s="4" t="s">
        <v>141</v>
      </c>
      <c r="D14" s="4" t="s">
        <v>142</v>
      </c>
      <c r="E14" s="4" t="s">
        <v>143</v>
      </c>
      <c r="F14" s="120" t="s">
        <v>144</v>
      </c>
      <c r="G14" s="22">
        <f>H14*100/175000000</f>
        <v>66.157815999999997</v>
      </c>
      <c r="H14" s="9">
        <f>231552356/2</f>
        <v>115776178</v>
      </c>
    </row>
    <row r="15" spans="1:8" ht="15.75" customHeight="1">
      <c r="A15" s="4" t="s">
        <v>145</v>
      </c>
      <c r="B15" s="4" t="s">
        <v>140</v>
      </c>
      <c r="C15" s="4" t="s">
        <v>141</v>
      </c>
      <c r="D15" s="4" t="s">
        <v>142</v>
      </c>
      <c r="E15" s="4" t="s">
        <v>143</v>
      </c>
      <c r="F15" s="120" t="s">
        <v>146</v>
      </c>
      <c r="G15" s="22">
        <f t="shared" ref="G15:G21" si="2">H15*100/175000000</f>
        <v>56.401390857142857</v>
      </c>
      <c r="H15" s="9">
        <f>197404868/2</f>
        <v>98702434</v>
      </c>
    </row>
    <row r="16" spans="1:8" ht="15.75" customHeight="1">
      <c r="A16" s="4" t="s">
        <v>147</v>
      </c>
      <c r="B16" s="4" t="s">
        <v>140</v>
      </c>
      <c r="C16" s="4" t="s">
        <v>141</v>
      </c>
      <c r="D16" s="4" t="s">
        <v>142</v>
      </c>
      <c r="E16" s="4" t="s">
        <v>143</v>
      </c>
      <c r="F16" s="120" t="s">
        <v>148</v>
      </c>
      <c r="G16" s="22">
        <f t="shared" si="2"/>
        <v>54.187894857142858</v>
      </c>
      <c r="H16" s="9">
        <f>189657632/2</f>
        <v>94828816</v>
      </c>
    </row>
    <row r="17" spans="1:8" ht="15.75" customHeight="1">
      <c r="A17" s="4" t="s">
        <v>149</v>
      </c>
      <c r="B17" s="4" t="s">
        <v>140</v>
      </c>
      <c r="C17" s="4" t="s">
        <v>141</v>
      </c>
      <c r="D17" s="4" t="s">
        <v>142</v>
      </c>
      <c r="E17" s="4" t="s">
        <v>143</v>
      </c>
      <c r="F17" s="120" t="s">
        <v>150</v>
      </c>
      <c r="G17" s="22">
        <f t="shared" si="2"/>
        <v>76.336247999999998</v>
      </c>
      <c r="H17" s="9">
        <f>267176868/2</f>
        <v>133588434</v>
      </c>
    </row>
    <row r="18" spans="1:8" ht="15.75" customHeight="1">
      <c r="A18" s="4" t="s">
        <v>151</v>
      </c>
      <c r="B18" s="4" t="s">
        <v>140</v>
      </c>
      <c r="C18" s="4" t="s">
        <v>141</v>
      </c>
      <c r="D18" s="4" t="s">
        <v>142</v>
      </c>
      <c r="E18" s="4" t="s">
        <v>143</v>
      </c>
      <c r="F18" s="120" t="s">
        <v>152</v>
      </c>
      <c r="G18" s="22">
        <f t="shared" si="2"/>
        <v>51.440617142857143</v>
      </c>
      <c r="H18" s="9">
        <f>180042160/2</f>
        <v>90021080</v>
      </c>
    </row>
    <row r="19" spans="1:8" ht="15.75" customHeight="1">
      <c r="A19" s="4" t="s">
        <v>153</v>
      </c>
      <c r="B19" s="4" t="s">
        <v>140</v>
      </c>
      <c r="C19" s="4" t="s">
        <v>141</v>
      </c>
      <c r="D19" s="4" t="s">
        <v>142</v>
      </c>
      <c r="E19" s="4" t="s">
        <v>143</v>
      </c>
      <c r="F19" s="120" t="s">
        <v>154</v>
      </c>
      <c r="G19" s="22">
        <f t="shared" si="2"/>
        <v>57.145275428571431</v>
      </c>
      <c r="H19" s="9">
        <f>200008464/2</f>
        <v>100004232</v>
      </c>
    </row>
    <row r="20" spans="1:8" ht="15.75" customHeight="1">
      <c r="A20" s="4" t="s">
        <v>155</v>
      </c>
      <c r="B20" s="4" t="s">
        <v>140</v>
      </c>
      <c r="C20" s="4" t="s">
        <v>141</v>
      </c>
      <c r="D20" s="4" t="s">
        <v>142</v>
      </c>
      <c r="E20" s="4" t="s">
        <v>143</v>
      </c>
      <c r="F20" s="120" t="s">
        <v>156</v>
      </c>
      <c r="G20" s="22">
        <f t="shared" si="2"/>
        <v>55.692570285714282</v>
      </c>
      <c r="H20" s="9">
        <f>194923996/2</f>
        <v>97461998</v>
      </c>
    </row>
    <row r="21" spans="1:8" ht="15.75" customHeight="1">
      <c r="A21" s="4" t="s">
        <v>157</v>
      </c>
      <c r="B21" s="4" t="s">
        <v>140</v>
      </c>
      <c r="C21" s="4" t="s">
        <v>141</v>
      </c>
      <c r="D21" s="4" t="s">
        <v>142</v>
      </c>
      <c r="E21" s="4" t="s">
        <v>143</v>
      </c>
      <c r="F21" s="120" t="s">
        <v>158</v>
      </c>
      <c r="G21" s="22">
        <f t="shared" si="2"/>
        <v>63.660348571428571</v>
      </c>
      <c r="H21" s="9">
        <f>222811220/2</f>
        <v>111405610</v>
      </c>
    </row>
    <row r="22" spans="1:8" ht="15.75" customHeight="1">
      <c r="A22" s="4" t="s">
        <v>159</v>
      </c>
      <c r="B22" s="4" t="s">
        <v>113</v>
      </c>
      <c r="C22" s="4" t="s">
        <v>114</v>
      </c>
      <c r="D22" s="4" t="s">
        <v>115</v>
      </c>
      <c r="E22" s="4" t="s">
        <v>160</v>
      </c>
      <c r="F22" s="120" t="s">
        <v>161</v>
      </c>
      <c r="G22" s="22">
        <f>H22*100/175000000</f>
        <v>25.992428571428572</v>
      </c>
      <c r="H22" s="9">
        <f>90973500/2</f>
        <v>45486750</v>
      </c>
    </row>
    <row r="23" spans="1:8" ht="15.75" customHeight="1">
      <c r="A23" s="4" t="s">
        <v>162</v>
      </c>
      <c r="B23" s="4" t="s">
        <v>163</v>
      </c>
      <c r="C23" s="4" t="s">
        <v>114</v>
      </c>
      <c r="D23" s="4" t="s">
        <v>115</v>
      </c>
      <c r="E23" s="4" t="s">
        <v>160</v>
      </c>
      <c r="F23" s="120" t="s">
        <v>164</v>
      </c>
      <c r="G23" s="22">
        <f t="shared" ref="G23:G29" si="3">H23*100/175000000</f>
        <v>28.322322285714286</v>
      </c>
      <c r="H23" s="9">
        <f>99128128/2</f>
        <v>49564064</v>
      </c>
    </row>
    <row r="24" spans="1:8" ht="15.75" customHeight="1">
      <c r="A24" s="4" t="s">
        <v>165</v>
      </c>
      <c r="B24" s="4" t="s">
        <v>113</v>
      </c>
      <c r="C24" s="4" t="s">
        <v>114</v>
      </c>
      <c r="D24" s="4" t="s">
        <v>115</v>
      </c>
      <c r="E24" s="4" t="s">
        <v>160</v>
      </c>
      <c r="F24" s="120" t="s">
        <v>166</v>
      </c>
      <c r="G24" s="22">
        <f t="shared" si="3"/>
        <v>26.429433142857143</v>
      </c>
      <c r="H24" s="9">
        <f>92503016/2</f>
        <v>46251508</v>
      </c>
    </row>
    <row r="25" spans="1:8" ht="15.75" customHeight="1">
      <c r="A25" s="4" t="s">
        <v>167</v>
      </c>
      <c r="B25" s="4" t="s">
        <v>163</v>
      </c>
      <c r="C25" s="4" t="s">
        <v>114</v>
      </c>
      <c r="D25" s="4" t="s">
        <v>115</v>
      </c>
      <c r="E25" s="4" t="s">
        <v>160</v>
      </c>
      <c r="F25" s="120" t="s">
        <v>168</v>
      </c>
      <c r="G25" s="22">
        <f t="shared" si="3"/>
        <v>27.054667428571427</v>
      </c>
      <c r="H25" s="9">
        <f>94691336/2</f>
        <v>47345668</v>
      </c>
    </row>
    <row r="26" spans="1:8" ht="15.75" customHeight="1">
      <c r="A26" s="4" t="s">
        <v>169</v>
      </c>
      <c r="B26" s="4" t="s">
        <v>113</v>
      </c>
      <c r="C26" s="4" t="s">
        <v>114</v>
      </c>
      <c r="D26" s="4" t="s">
        <v>115</v>
      </c>
      <c r="E26" s="4" t="s">
        <v>160</v>
      </c>
      <c r="F26" s="120" t="s">
        <v>170</v>
      </c>
      <c r="G26" s="22">
        <f t="shared" si="3"/>
        <v>38.71461142857143</v>
      </c>
      <c r="H26" s="9">
        <f>135501140/2</f>
        <v>67750570</v>
      </c>
    </row>
    <row r="27" spans="1:8" ht="15.75" customHeight="1">
      <c r="A27" s="4" t="s">
        <v>171</v>
      </c>
      <c r="B27" s="4" t="s">
        <v>163</v>
      </c>
      <c r="C27" s="4" t="s">
        <v>114</v>
      </c>
      <c r="D27" s="4" t="s">
        <v>115</v>
      </c>
      <c r="E27" s="4" t="s">
        <v>160</v>
      </c>
      <c r="F27" s="120" t="s">
        <v>172</v>
      </c>
      <c r="G27" s="22">
        <f t="shared" si="3"/>
        <v>52.980537142857145</v>
      </c>
      <c r="H27" s="9">
        <f>185431880/2</f>
        <v>92715940</v>
      </c>
    </row>
    <row r="28" spans="1:8" ht="15.75" customHeight="1">
      <c r="A28" s="4" t="s">
        <v>173</v>
      </c>
      <c r="B28" s="4" t="s">
        <v>113</v>
      </c>
      <c r="C28" s="4" t="s">
        <v>114</v>
      </c>
      <c r="D28" s="4" t="s">
        <v>115</v>
      </c>
      <c r="E28" s="4" t="s">
        <v>160</v>
      </c>
      <c r="F28" s="120" t="s">
        <v>174</v>
      </c>
      <c r="G28" s="22">
        <f t="shared" si="3"/>
        <v>26.320026285714285</v>
      </c>
      <c r="H28" s="9">
        <f>92120092/2</f>
        <v>46060046</v>
      </c>
    </row>
    <row r="29" spans="1:8" ht="15.75" customHeight="1">
      <c r="A29" s="60" t="s">
        <v>175</v>
      </c>
      <c r="B29" s="60" t="s">
        <v>163</v>
      </c>
      <c r="C29" s="60" t="s">
        <v>114</v>
      </c>
      <c r="D29" s="60" t="s">
        <v>115</v>
      </c>
      <c r="E29" s="60" t="s">
        <v>160</v>
      </c>
      <c r="F29" s="122" t="s">
        <v>176</v>
      </c>
      <c r="G29" s="61">
        <f t="shared" si="3"/>
        <v>30.395829714285714</v>
      </c>
      <c r="H29" s="62">
        <f>106385404/2</f>
        <v>53192702</v>
      </c>
    </row>
    <row r="30" spans="1:8" ht="15.75" customHeight="1">
      <c r="B30" s="4"/>
      <c r="E30" s="4"/>
    </row>
    <row r="31" spans="1:8" ht="15.75" customHeight="1">
      <c r="E31" s="4"/>
    </row>
    <row r="32" spans="1:8" ht="15.75" customHeight="1">
      <c r="E32" s="4"/>
    </row>
    <row r="33" spans="1:6" ht="15.75" customHeight="1">
      <c r="A33" s="4"/>
      <c r="B33" s="4"/>
      <c r="C33" s="4"/>
      <c r="D33" s="4"/>
      <c r="E33" s="4"/>
      <c r="F33" s="4"/>
    </row>
    <row r="34" spans="1:6" ht="15.75" customHeight="1">
      <c r="A34" s="4"/>
      <c r="B34" s="4"/>
      <c r="C34" s="4"/>
      <c r="D34" s="4"/>
      <c r="E34" s="4"/>
      <c r="F34" s="4"/>
    </row>
    <row r="35" spans="1:6" ht="15.75" customHeight="1">
      <c r="A35" s="4"/>
      <c r="B35" s="4"/>
      <c r="C35" s="4"/>
      <c r="D35" s="4"/>
      <c r="E35" s="4"/>
      <c r="F35" s="4"/>
    </row>
  </sheetData>
  <pageMargins left="0" right="0" top="0" bottom="0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1"/>
  <sheetViews>
    <sheetView workbookViewId="0">
      <selection activeCell="D20" sqref="D20"/>
    </sheetView>
  </sheetViews>
  <sheetFormatPr defaultColWidth="8.85546875" defaultRowHeight="15" customHeight="1"/>
  <cols>
    <col min="2" max="2" width="18.42578125" customWidth="1"/>
    <col min="3" max="3" width="9.28515625" style="73" customWidth="1"/>
    <col min="4" max="4" width="10.140625" style="73" customWidth="1"/>
    <col min="5" max="5" width="13.85546875" style="73" customWidth="1"/>
    <col min="6" max="6" width="8.42578125" style="73" customWidth="1"/>
    <col min="7" max="7" width="8.7109375" style="73" customWidth="1"/>
    <col min="8" max="8" width="11.42578125" style="73" customWidth="1"/>
    <col min="9" max="9" width="11.28515625" style="73" customWidth="1"/>
  </cols>
  <sheetData>
    <row r="1" spans="1:9" ht="15" customHeight="1">
      <c r="A1" t="s">
        <v>177</v>
      </c>
      <c r="D1" s="55"/>
      <c r="E1" s="55"/>
      <c r="F1" s="55"/>
      <c r="G1" s="55"/>
      <c r="H1" s="55"/>
    </row>
    <row r="3" spans="1:9" s="34" customFormat="1" ht="39" customHeight="1">
      <c r="A3" s="32" t="s">
        <v>104</v>
      </c>
      <c r="B3" s="33" t="s">
        <v>178</v>
      </c>
      <c r="C3" s="96" t="s">
        <v>179</v>
      </c>
      <c r="D3" s="96" t="s">
        <v>180</v>
      </c>
      <c r="E3" s="97" t="s">
        <v>181</v>
      </c>
      <c r="F3" s="96" t="s">
        <v>182</v>
      </c>
      <c r="G3" s="96" t="s">
        <v>183</v>
      </c>
      <c r="H3" s="98" t="s">
        <v>184</v>
      </c>
      <c r="I3" s="98" t="s">
        <v>185</v>
      </c>
    </row>
    <row r="4" spans="1:9" ht="33" customHeight="1">
      <c r="A4" t="s">
        <v>186</v>
      </c>
      <c r="B4" s="31" t="s">
        <v>187</v>
      </c>
      <c r="C4" s="99">
        <v>215074</v>
      </c>
      <c r="D4" s="100">
        <v>1097706</v>
      </c>
      <c r="E4" s="99">
        <v>34545044</v>
      </c>
      <c r="F4" s="82">
        <v>246</v>
      </c>
      <c r="G4" s="101">
        <v>44.64</v>
      </c>
      <c r="H4" s="102">
        <v>30461567</v>
      </c>
      <c r="I4" s="103">
        <f>H4/E4</f>
        <v>0.88179268204145289</v>
      </c>
    </row>
    <row r="5" spans="1:9" ht="33" customHeight="1">
      <c r="A5" t="s">
        <v>188</v>
      </c>
      <c r="B5" s="31" t="s">
        <v>187</v>
      </c>
      <c r="C5" s="104">
        <v>330156</v>
      </c>
      <c r="D5" s="104">
        <v>1009159</v>
      </c>
      <c r="E5" s="99">
        <v>34567851</v>
      </c>
      <c r="F5" s="82">
        <v>201</v>
      </c>
      <c r="G5" s="101">
        <v>45.01</v>
      </c>
      <c r="H5" s="102">
        <v>30742053</v>
      </c>
      <c r="I5" s="103">
        <f>H5/E5</f>
        <v>0.88932496845117737</v>
      </c>
    </row>
    <row r="6" spans="1:9" ht="33" customHeight="1">
      <c r="A6" s="63" t="s">
        <v>189</v>
      </c>
      <c r="B6" s="64" t="s">
        <v>187</v>
      </c>
      <c r="C6" s="105">
        <v>816342</v>
      </c>
      <c r="D6" s="105">
        <v>3351422</v>
      </c>
      <c r="E6" s="105">
        <v>55037118</v>
      </c>
      <c r="F6" s="83">
        <v>139</v>
      </c>
      <c r="G6" s="106">
        <v>42.52</v>
      </c>
      <c r="H6" s="107">
        <v>48090697</v>
      </c>
      <c r="I6" s="108">
        <f>H6/E6</f>
        <v>0.87378661433543814</v>
      </c>
    </row>
    <row r="7" spans="1:9" ht="15" customHeight="1">
      <c r="B7" s="10"/>
      <c r="C7" s="82"/>
      <c r="D7" s="82"/>
      <c r="E7" s="82"/>
      <c r="F7" s="82"/>
      <c r="G7" s="82"/>
      <c r="H7" s="109"/>
      <c r="I7" s="103"/>
    </row>
    <row r="8" spans="1:9" ht="15" customHeight="1">
      <c r="B8" s="10"/>
      <c r="C8" s="82"/>
      <c r="D8" s="82"/>
      <c r="E8" s="82"/>
      <c r="F8" s="82"/>
      <c r="G8" s="82"/>
      <c r="H8" s="109"/>
      <c r="I8" s="103"/>
    </row>
    <row r="9" spans="1:9" ht="15" customHeight="1">
      <c r="B9" s="10"/>
      <c r="C9" s="82"/>
      <c r="D9" s="82"/>
      <c r="E9" s="82"/>
      <c r="F9" s="82"/>
      <c r="G9" s="82"/>
      <c r="H9" s="109"/>
      <c r="I9" s="103"/>
    </row>
    <row r="10" spans="1:9" ht="15" customHeight="1">
      <c r="B10" s="1"/>
      <c r="C10" s="82"/>
      <c r="D10" s="82"/>
      <c r="E10" s="82"/>
      <c r="F10" s="82"/>
      <c r="G10" s="82"/>
      <c r="H10" s="109"/>
      <c r="I10" s="103"/>
    </row>
    <row r="11" spans="1:9" ht="15" customHeight="1">
      <c r="B11" s="1"/>
      <c r="C11" s="82"/>
      <c r="D11" s="82"/>
      <c r="E11" s="82"/>
      <c r="F11" s="82"/>
      <c r="G11" s="82"/>
      <c r="H11" s="109"/>
      <c r="I11" s="103"/>
    </row>
    <row r="12" spans="1:9" ht="15" customHeight="1">
      <c r="B12" s="1"/>
      <c r="C12" s="82"/>
      <c r="D12" s="82"/>
      <c r="E12" s="82"/>
      <c r="F12" s="82"/>
      <c r="G12" s="82"/>
      <c r="H12" s="109"/>
      <c r="I12" s="103"/>
    </row>
    <row r="13" spans="1:9" ht="15" customHeight="1">
      <c r="B13" s="1"/>
      <c r="C13" s="82"/>
      <c r="D13" s="82"/>
      <c r="E13" s="82"/>
      <c r="F13" s="82"/>
      <c r="G13" s="82"/>
      <c r="H13" s="109"/>
      <c r="I13" s="103"/>
    </row>
    <row r="14" spans="1:9" ht="15" customHeight="1">
      <c r="B14" s="1"/>
      <c r="C14" s="82"/>
      <c r="D14" s="82"/>
      <c r="E14" s="82"/>
      <c r="F14" s="82"/>
      <c r="G14" s="82"/>
      <c r="H14" s="109"/>
      <c r="I14" s="103"/>
    </row>
    <row r="15" spans="1:9" ht="15" customHeight="1">
      <c r="B15" s="1"/>
      <c r="C15" s="82"/>
      <c r="D15" s="82"/>
      <c r="E15" s="82"/>
      <c r="F15" s="82"/>
      <c r="G15" s="82"/>
      <c r="H15" s="109"/>
      <c r="I15" s="103"/>
    </row>
    <row r="16" spans="1:9" ht="15" customHeight="1">
      <c r="B16" s="1"/>
      <c r="C16" s="82"/>
      <c r="D16" s="82"/>
      <c r="E16" s="82"/>
      <c r="F16" s="82"/>
      <c r="G16" s="82"/>
      <c r="H16" s="109"/>
      <c r="I16" s="103"/>
    </row>
    <row r="17" spans="2:9" ht="15" customHeight="1">
      <c r="B17" s="1"/>
      <c r="C17" s="82"/>
      <c r="D17" s="82"/>
      <c r="E17" s="82"/>
      <c r="F17" s="82"/>
      <c r="G17" s="82"/>
      <c r="H17" s="109"/>
      <c r="I17" s="103"/>
    </row>
    <row r="18" spans="2:9" ht="15" customHeight="1">
      <c r="B18" s="1"/>
      <c r="C18" s="82"/>
      <c r="D18" s="82"/>
      <c r="E18" s="82"/>
      <c r="F18" s="82"/>
      <c r="G18" s="82"/>
      <c r="H18" s="109"/>
      <c r="I18" s="103"/>
    </row>
    <row r="19" spans="2:9" ht="15" customHeight="1">
      <c r="B19" s="1"/>
      <c r="C19" s="82"/>
      <c r="D19" s="82"/>
      <c r="E19" s="82"/>
      <c r="F19" s="82"/>
      <c r="G19" s="82"/>
      <c r="H19" s="109"/>
      <c r="I19" s="103"/>
    </row>
    <row r="20" spans="2:9" ht="15" customHeight="1">
      <c r="B20" s="1"/>
      <c r="C20" s="82"/>
      <c r="D20" s="82"/>
      <c r="E20" s="82"/>
      <c r="F20" s="82"/>
      <c r="G20" s="82"/>
      <c r="H20" s="109"/>
      <c r="I20" s="103"/>
    </row>
    <row r="21" spans="2:9" ht="15" customHeight="1">
      <c r="B21" s="1"/>
      <c r="C21" s="82"/>
      <c r="D21" s="82"/>
      <c r="E21" s="82"/>
      <c r="F21" s="82"/>
      <c r="G21" s="82"/>
      <c r="H21" s="109"/>
      <c r="I21" s="103"/>
    </row>
  </sheetData>
  <phoneticPr fontId="10" type="noConversion"/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9"/>
  <sheetViews>
    <sheetView workbookViewId="0">
      <selection activeCell="K29" sqref="K29"/>
    </sheetView>
  </sheetViews>
  <sheetFormatPr defaultColWidth="11.42578125" defaultRowHeight="15" customHeight="1"/>
  <cols>
    <col min="1" max="1" width="19.42578125" customWidth="1"/>
    <col min="2" max="2" width="10.140625" style="73" customWidth="1"/>
    <col min="3" max="3" width="10.42578125" style="73" customWidth="1"/>
    <col min="4" max="4" width="10.28515625" style="73" customWidth="1"/>
    <col min="5" max="5" width="16.28515625" style="73" customWidth="1"/>
    <col min="6" max="6" width="12" style="73" customWidth="1"/>
    <col min="7" max="7" width="11.42578125" style="73"/>
  </cols>
  <sheetData>
    <row r="1" spans="1:7" ht="15" customHeight="1">
      <c r="A1" s="115" t="s">
        <v>190</v>
      </c>
    </row>
    <row r="3" spans="1:7" ht="15" customHeight="1">
      <c r="A3" s="7" t="s">
        <v>191</v>
      </c>
      <c r="B3" s="74" t="s">
        <v>192</v>
      </c>
      <c r="C3" s="74" t="s">
        <v>193</v>
      </c>
      <c r="D3" s="74" t="s">
        <v>194</v>
      </c>
      <c r="E3" s="74" t="s">
        <v>195</v>
      </c>
      <c r="F3" s="74" t="s">
        <v>196</v>
      </c>
      <c r="G3" s="74" t="s">
        <v>197</v>
      </c>
    </row>
    <row r="4" spans="1:7" ht="15" customHeight="1">
      <c r="A4" t="s">
        <v>198</v>
      </c>
      <c r="B4" s="73">
        <v>327075</v>
      </c>
      <c r="C4" s="110">
        <v>10.7</v>
      </c>
      <c r="D4" s="110">
        <v>3.33</v>
      </c>
      <c r="E4" s="110">
        <v>-1.35</v>
      </c>
      <c r="F4" s="73">
        <v>1</v>
      </c>
      <c r="G4" s="73">
        <v>284041</v>
      </c>
    </row>
    <row r="5" spans="1:7" ht="15" customHeight="1">
      <c r="A5" t="s">
        <v>199</v>
      </c>
      <c r="B5" s="73">
        <v>88962</v>
      </c>
      <c r="C5" s="110">
        <v>23.97</v>
      </c>
      <c r="D5" s="110">
        <v>7.9</v>
      </c>
      <c r="E5" s="110">
        <v>-1.29</v>
      </c>
      <c r="F5" s="73">
        <v>2</v>
      </c>
      <c r="G5" s="73">
        <v>78081</v>
      </c>
    </row>
    <row r="6" spans="1:7" ht="15" customHeight="1">
      <c r="A6" t="s">
        <v>200</v>
      </c>
      <c r="B6" s="73">
        <v>89019</v>
      </c>
      <c r="C6" s="110">
        <v>18.71</v>
      </c>
      <c r="D6" s="110">
        <v>7.19</v>
      </c>
      <c r="E6" s="110">
        <v>-1.52</v>
      </c>
      <c r="F6" s="73">
        <v>2</v>
      </c>
      <c r="G6" s="73">
        <v>88669</v>
      </c>
    </row>
    <row r="7" spans="1:7" ht="15" customHeight="1">
      <c r="A7" t="s">
        <v>201</v>
      </c>
      <c r="B7" s="73">
        <v>112653</v>
      </c>
      <c r="C7" s="110">
        <v>8.68</v>
      </c>
      <c r="D7" s="110">
        <v>1.61</v>
      </c>
      <c r="E7" s="110">
        <v>-2.0499999999999998</v>
      </c>
      <c r="F7" s="73">
        <v>1</v>
      </c>
      <c r="G7" s="73">
        <v>78840</v>
      </c>
    </row>
    <row r="8" spans="1:7" ht="15" customHeight="1">
      <c r="A8" t="s">
        <v>202</v>
      </c>
      <c r="B8" s="73">
        <v>314034</v>
      </c>
      <c r="C8" s="110">
        <v>22.98</v>
      </c>
      <c r="D8" s="110">
        <v>7.02</v>
      </c>
      <c r="E8" s="110">
        <v>-1.65</v>
      </c>
      <c r="F8" s="73">
        <v>2</v>
      </c>
      <c r="G8" s="73">
        <v>311816</v>
      </c>
    </row>
    <row r="9" spans="1:7" ht="15" customHeight="1">
      <c r="A9" t="s">
        <v>203</v>
      </c>
      <c r="B9" s="73">
        <v>215074</v>
      </c>
      <c r="C9" s="110">
        <v>22.33</v>
      </c>
      <c r="D9" s="110">
        <v>7.08</v>
      </c>
      <c r="E9" s="110">
        <v>-1.67</v>
      </c>
      <c r="F9" s="73">
        <v>2</v>
      </c>
      <c r="G9" s="73">
        <v>213528</v>
      </c>
    </row>
    <row r="10" spans="1:7" ht="15" customHeight="1">
      <c r="A10" t="s">
        <v>204</v>
      </c>
      <c r="B10" s="73">
        <v>55191</v>
      </c>
      <c r="C10" s="110">
        <v>19.260000000000002</v>
      </c>
      <c r="D10" s="110">
        <v>3.44</v>
      </c>
      <c r="E10" s="110">
        <v>-1.99</v>
      </c>
      <c r="F10" s="73">
        <v>2</v>
      </c>
      <c r="G10" s="73">
        <v>43231</v>
      </c>
    </row>
    <row r="11" spans="1:7" ht="15" customHeight="1">
      <c r="A11" t="s">
        <v>205</v>
      </c>
      <c r="B11" s="73">
        <v>97090</v>
      </c>
      <c r="C11" s="110">
        <v>15.13</v>
      </c>
      <c r="D11" s="110">
        <v>3.75</v>
      </c>
      <c r="E11" s="110">
        <v>-1.41</v>
      </c>
      <c r="F11" s="73">
        <v>1</v>
      </c>
      <c r="G11" s="73">
        <v>82628</v>
      </c>
    </row>
    <row r="12" spans="1:7" ht="15" customHeight="1">
      <c r="A12" t="s">
        <v>206</v>
      </c>
      <c r="B12" s="73">
        <v>49520</v>
      </c>
      <c r="C12" s="110">
        <v>15.92</v>
      </c>
      <c r="D12" s="110">
        <v>5.91</v>
      </c>
      <c r="E12" s="110">
        <v>-1.39</v>
      </c>
      <c r="F12" s="73">
        <v>1</v>
      </c>
      <c r="G12" s="73">
        <v>49022</v>
      </c>
    </row>
    <row r="13" spans="1:7" ht="15" customHeight="1">
      <c r="A13" t="s">
        <v>207</v>
      </c>
      <c r="B13" s="73">
        <v>46827</v>
      </c>
      <c r="C13" s="110">
        <v>10.49</v>
      </c>
      <c r="D13" s="110">
        <v>2.27</v>
      </c>
      <c r="E13" s="110">
        <v>-1.63</v>
      </c>
      <c r="F13" s="73">
        <v>1</v>
      </c>
      <c r="G13" s="73">
        <v>37191</v>
      </c>
    </row>
    <row r="14" spans="1:7" ht="15" customHeight="1">
      <c r="A14" t="s">
        <v>208</v>
      </c>
      <c r="B14" s="73">
        <v>51099</v>
      </c>
      <c r="C14" s="110">
        <v>23.44</v>
      </c>
      <c r="D14" s="110">
        <v>7.97</v>
      </c>
      <c r="E14" s="110">
        <v>-1.52</v>
      </c>
      <c r="F14" s="73">
        <v>2</v>
      </c>
      <c r="G14" s="73">
        <v>51065</v>
      </c>
    </row>
    <row r="15" spans="1:7" ht="15" customHeight="1">
      <c r="A15" t="s">
        <v>209</v>
      </c>
      <c r="B15" s="73">
        <v>222677</v>
      </c>
      <c r="C15" s="110">
        <v>14.42</v>
      </c>
      <c r="D15" s="110">
        <v>6.84</v>
      </c>
      <c r="E15" s="110">
        <v>-0.87</v>
      </c>
      <c r="F15" s="73">
        <v>1</v>
      </c>
      <c r="G15" s="73">
        <v>198523</v>
      </c>
    </row>
    <row r="16" spans="1:7" ht="15" customHeight="1">
      <c r="A16" t="s">
        <v>210</v>
      </c>
      <c r="B16" s="73">
        <v>149310</v>
      </c>
      <c r="C16" s="110">
        <v>16.559999999999999</v>
      </c>
      <c r="D16" s="110">
        <v>5.15</v>
      </c>
      <c r="E16" s="110">
        <v>-1.27</v>
      </c>
      <c r="F16" s="73">
        <v>1</v>
      </c>
      <c r="G16" s="73">
        <v>143494</v>
      </c>
    </row>
    <row r="17" spans="1:7" ht="15" customHeight="1">
      <c r="A17" t="s">
        <v>211</v>
      </c>
      <c r="B17" s="73">
        <v>104472</v>
      </c>
      <c r="C17" s="110">
        <v>16.89</v>
      </c>
      <c r="D17" s="110">
        <v>0.33</v>
      </c>
      <c r="E17" s="110">
        <v>-5.91</v>
      </c>
      <c r="F17" s="73">
        <v>1</v>
      </c>
      <c r="G17" s="73">
        <v>102716</v>
      </c>
    </row>
    <row r="18" spans="1:7" ht="15" customHeight="1">
      <c r="A18" t="s">
        <v>212</v>
      </c>
      <c r="B18" s="73">
        <v>80688</v>
      </c>
      <c r="C18" s="110">
        <v>15.63</v>
      </c>
      <c r="D18" s="110">
        <v>7.02</v>
      </c>
      <c r="E18" s="110">
        <v>-0.92</v>
      </c>
      <c r="F18" s="73">
        <v>1</v>
      </c>
      <c r="G18" s="73">
        <v>77166</v>
      </c>
    </row>
    <row r="19" spans="1:7" ht="15" customHeight="1">
      <c r="A19" t="s">
        <v>213</v>
      </c>
      <c r="B19" s="73">
        <v>802319</v>
      </c>
      <c r="C19" s="110">
        <v>11.84</v>
      </c>
      <c r="D19" s="110">
        <v>3.62</v>
      </c>
      <c r="E19" s="110">
        <v>-1.39</v>
      </c>
      <c r="F19" s="73">
        <v>1</v>
      </c>
      <c r="G19" s="73">
        <v>689628</v>
      </c>
    </row>
    <row r="20" spans="1:7" ht="15" customHeight="1">
      <c r="A20" t="s">
        <v>214</v>
      </c>
      <c r="B20" s="73">
        <v>151521</v>
      </c>
      <c r="C20" s="110">
        <v>10.68</v>
      </c>
      <c r="D20" s="110">
        <v>3.13</v>
      </c>
      <c r="E20" s="110">
        <v>-1.46</v>
      </c>
      <c r="F20" s="73">
        <v>1</v>
      </c>
      <c r="G20" s="73">
        <v>120573</v>
      </c>
    </row>
    <row r="21" spans="1:7" ht="15" customHeight="1">
      <c r="A21" t="s">
        <v>215</v>
      </c>
      <c r="B21" s="73">
        <v>597038</v>
      </c>
      <c r="C21" s="110">
        <v>12.18</v>
      </c>
      <c r="D21" s="110">
        <v>4.99</v>
      </c>
      <c r="E21" s="110">
        <v>-1.21</v>
      </c>
      <c r="F21" s="73">
        <v>1</v>
      </c>
      <c r="G21" s="73">
        <v>540661</v>
      </c>
    </row>
    <row r="22" spans="1:7" ht="15" customHeight="1">
      <c r="A22" t="s">
        <v>216</v>
      </c>
      <c r="B22" s="73">
        <v>546602</v>
      </c>
      <c r="C22" s="110">
        <v>11.02</v>
      </c>
      <c r="D22" s="110">
        <v>3.41</v>
      </c>
      <c r="E22" s="110">
        <v>-1.49</v>
      </c>
      <c r="F22" s="73">
        <v>1</v>
      </c>
      <c r="G22" s="73">
        <v>487691</v>
      </c>
    </row>
    <row r="23" spans="1:7" ht="15" customHeight="1">
      <c r="A23" t="s">
        <v>217</v>
      </c>
      <c r="B23" s="73">
        <v>48353</v>
      </c>
      <c r="C23" s="110">
        <v>7.92</v>
      </c>
      <c r="D23" s="110">
        <v>1.1299999999999999</v>
      </c>
      <c r="E23" s="110">
        <v>-2.2000000000000002</v>
      </c>
      <c r="F23" s="73">
        <v>1</v>
      </c>
      <c r="G23" s="73">
        <v>33423</v>
      </c>
    </row>
    <row r="24" spans="1:7" ht="15" customHeight="1">
      <c r="A24" t="s">
        <v>218</v>
      </c>
      <c r="B24" s="73">
        <v>139332</v>
      </c>
      <c r="C24" s="110">
        <v>19.010000000000002</v>
      </c>
      <c r="D24" s="110">
        <v>6.12</v>
      </c>
      <c r="E24" s="110">
        <v>-1.5</v>
      </c>
      <c r="F24" s="73">
        <v>2</v>
      </c>
      <c r="G24" s="73">
        <v>137458</v>
      </c>
    </row>
    <row r="25" spans="1:7" ht="15" customHeight="1">
      <c r="A25" t="s">
        <v>219</v>
      </c>
      <c r="B25" s="73">
        <v>61221</v>
      </c>
      <c r="C25" s="110">
        <v>11.77</v>
      </c>
      <c r="D25" s="110">
        <v>0.95</v>
      </c>
      <c r="E25" s="110">
        <v>-2.96</v>
      </c>
      <c r="F25" s="73">
        <v>1</v>
      </c>
      <c r="G25" s="73">
        <v>59145</v>
      </c>
    </row>
    <row r="26" spans="1:7" ht="15" customHeight="1">
      <c r="A26" t="s">
        <v>220</v>
      </c>
      <c r="B26" s="73">
        <v>66873</v>
      </c>
      <c r="C26" s="110">
        <v>5.19</v>
      </c>
      <c r="D26" s="110">
        <v>1.53</v>
      </c>
      <c r="E26" s="110">
        <v>-1.37</v>
      </c>
      <c r="F26" s="73">
        <v>1</v>
      </c>
      <c r="G26" s="73">
        <v>50654</v>
      </c>
    </row>
    <row r="27" spans="1:7" ht="15" customHeight="1">
      <c r="A27" t="s">
        <v>221</v>
      </c>
      <c r="B27" s="73">
        <v>111047</v>
      </c>
      <c r="C27" s="110">
        <v>12.91</v>
      </c>
      <c r="D27" s="110">
        <v>4.55</v>
      </c>
      <c r="E27" s="110">
        <v>-1.64</v>
      </c>
      <c r="F27" s="73">
        <v>1</v>
      </c>
      <c r="G27" s="73">
        <v>96713</v>
      </c>
    </row>
    <row r="28" spans="1:7" ht="15" customHeight="1">
      <c r="A28" t="s">
        <v>222</v>
      </c>
      <c r="B28" s="73">
        <v>141245</v>
      </c>
      <c r="C28" s="110">
        <v>10.66</v>
      </c>
      <c r="D28" s="110">
        <v>1.68</v>
      </c>
      <c r="E28" s="110">
        <v>-2.61</v>
      </c>
      <c r="F28" s="73">
        <v>1</v>
      </c>
      <c r="G28" s="73">
        <v>130092</v>
      </c>
    </row>
    <row r="29" spans="1:7" ht="15" customHeight="1">
      <c r="A29" t="s">
        <v>223</v>
      </c>
      <c r="B29" s="73">
        <v>130045</v>
      </c>
      <c r="C29" s="110">
        <v>12.13</v>
      </c>
      <c r="D29" s="110">
        <v>2</v>
      </c>
      <c r="E29" s="110">
        <v>-2.08</v>
      </c>
      <c r="F29" s="73">
        <v>1</v>
      </c>
      <c r="G29" s="73">
        <v>118635</v>
      </c>
    </row>
    <row r="30" spans="1:7" ht="15" customHeight="1">
      <c r="A30" t="s">
        <v>224</v>
      </c>
      <c r="B30" s="73">
        <v>34237</v>
      </c>
      <c r="C30" s="110">
        <v>9.68</v>
      </c>
      <c r="D30" s="110">
        <v>3.02</v>
      </c>
      <c r="E30" s="110">
        <v>-2.2200000000000002</v>
      </c>
      <c r="F30" s="73">
        <v>1</v>
      </c>
      <c r="G30" s="73">
        <v>34106</v>
      </c>
    </row>
    <row r="31" spans="1:7" ht="15" customHeight="1">
      <c r="A31" t="s">
        <v>225</v>
      </c>
      <c r="B31" s="73">
        <v>184061</v>
      </c>
      <c r="C31" s="110">
        <v>13.85</v>
      </c>
      <c r="D31" s="110">
        <v>1.93</v>
      </c>
      <c r="E31" s="110">
        <v>-2.5</v>
      </c>
      <c r="F31" s="73">
        <v>1</v>
      </c>
      <c r="G31" s="73">
        <v>160643</v>
      </c>
    </row>
    <row r="32" spans="1:7" ht="15" customHeight="1">
      <c r="A32" t="s">
        <v>226</v>
      </c>
      <c r="B32" s="73">
        <v>77978</v>
      </c>
      <c r="C32" s="110">
        <v>11.07</v>
      </c>
      <c r="D32" s="110">
        <v>0.97</v>
      </c>
      <c r="E32" s="110">
        <v>-3.21</v>
      </c>
      <c r="F32" s="73">
        <v>1</v>
      </c>
      <c r="G32" s="73">
        <v>66464</v>
      </c>
    </row>
    <row r="33" spans="1:7" ht="15" customHeight="1">
      <c r="A33" t="s">
        <v>227</v>
      </c>
      <c r="B33" s="73">
        <v>183480</v>
      </c>
      <c r="C33" s="110">
        <v>7.16</v>
      </c>
      <c r="D33" s="110">
        <v>2.81</v>
      </c>
      <c r="E33" s="110">
        <v>-1.71</v>
      </c>
      <c r="F33" s="73">
        <v>1</v>
      </c>
      <c r="G33" s="73">
        <v>171628</v>
      </c>
    </row>
    <row r="34" spans="1:7" ht="15" customHeight="1">
      <c r="A34" t="s">
        <v>228</v>
      </c>
      <c r="B34" s="73">
        <v>29822</v>
      </c>
      <c r="C34" s="110">
        <v>13.9</v>
      </c>
      <c r="D34" s="110">
        <v>0</v>
      </c>
      <c r="E34" s="111" t="s">
        <v>229</v>
      </c>
      <c r="F34" s="73">
        <v>1</v>
      </c>
      <c r="G34" s="73">
        <v>29773</v>
      </c>
    </row>
    <row r="35" spans="1:7" ht="15" customHeight="1">
      <c r="A35" t="s">
        <v>230</v>
      </c>
      <c r="B35" s="73">
        <v>28310</v>
      </c>
      <c r="C35" s="110">
        <v>15.7</v>
      </c>
      <c r="D35" s="110">
        <v>3.91</v>
      </c>
      <c r="E35" s="110">
        <v>-1.8</v>
      </c>
      <c r="F35" s="73">
        <v>1</v>
      </c>
      <c r="G35" s="73">
        <v>27536</v>
      </c>
    </row>
    <row r="36" spans="1:7" ht="15" customHeight="1">
      <c r="A36" t="s">
        <v>231</v>
      </c>
      <c r="B36" s="73">
        <v>50364</v>
      </c>
      <c r="C36" s="110">
        <v>19.989999999999998</v>
      </c>
      <c r="D36" s="110">
        <v>7.39</v>
      </c>
      <c r="E36" s="110">
        <v>-1.46</v>
      </c>
      <c r="F36" s="73">
        <v>2</v>
      </c>
      <c r="G36" s="73">
        <v>49889</v>
      </c>
    </row>
    <row r="37" spans="1:7" ht="15" customHeight="1">
      <c r="A37" t="s">
        <v>232</v>
      </c>
      <c r="B37" s="73">
        <v>1097706</v>
      </c>
      <c r="C37" s="110">
        <v>12.57</v>
      </c>
      <c r="D37" s="110">
        <v>4.66</v>
      </c>
      <c r="E37" s="110">
        <v>-1.3</v>
      </c>
      <c r="F37" s="73">
        <v>1</v>
      </c>
      <c r="G37" s="73">
        <v>991815</v>
      </c>
    </row>
    <row r="38" spans="1:7" ht="15" customHeight="1">
      <c r="A38" t="s">
        <v>233</v>
      </c>
      <c r="B38" s="73">
        <v>44587</v>
      </c>
      <c r="C38" s="110">
        <v>25.49</v>
      </c>
      <c r="D38" s="110">
        <v>0</v>
      </c>
      <c r="E38" s="111" t="s">
        <v>229</v>
      </c>
      <c r="F38" s="73">
        <v>2</v>
      </c>
      <c r="G38" s="73">
        <v>44119</v>
      </c>
    </row>
    <row r="39" spans="1:7" ht="15" customHeight="1">
      <c r="A39" t="s">
        <v>234</v>
      </c>
      <c r="B39" s="73">
        <v>149808</v>
      </c>
      <c r="C39" s="110">
        <v>21.91</v>
      </c>
      <c r="D39" s="110">
        <v>7.2</v>
      </c>
      <c r="E39" s="110">
        <v>-1.66</v>
      </c>
      <c r="F39" s="73">
        <v>2</v>
      </c>
      <c r="G39" s="73">
        <v>149770</v>
      </c>
    </row>
    <row r="40" spans="1:7" ht="15" customHeight="1">
      <c r="A40" t="s">
        <v>235</v>
      </c>
      <c r="B40" s="73">
        <v>154635</v>
      </c>
      <c r="C40" s="110">
        <v>10.49</v>
      </c>
      <c r="D40" s="110">
        <v>3.73</v>
      </c>
      <c r="E40" s="110">
        <v>-1.68</v>
      </c>
      <c r="F40" s="73">
        <v>1</v>
      </c>
      <c r="G40" s="73">
        <v>140501</v>
      </c>
    </row>
    <row r="41" spans="1:7" ht="15" customHeight="1">
      <c r="A41" t="s">
        <v>236</v>
      </c>
      <c r="B41" s="73">
        <v>89410</v>
      </c>
      <c r="C41" s="110">
        <v>18.170000000000002</v>
      </c>
      <c r="D41" s="110">
        <v>5.52</v>
      </c>
      <c r="E41" s="110">
        <v>-1.64</v>
      </c>
      <c r="F41" s="73">
        <v>1</v>
      </c>
      <c r="G41" s="73">
        <v>89384</v>
      </c>
    </row>
    <row r="42" spans="1:7" ht="15" customHeight="1">
      <c r="A42" t="s">
        <v>237</v>
      </c>
      <c r="B42" s="73">
        <v>61462</v>
      </c>
      <c r="C42" s="110">
        <v>7.61</v>
      </c>
      <c r="D42" s="110">
        <v>1.22</v>
      </c>
      <c r="E42" s="110">
        <v>-2.23</v>
      </c>
      <c r="F42" s="73">
        <v>1</v>
      </c>
      <c r="G42" s="73">
        <v>53997</v>
      </c>
    </row>
    <row r="43" spans="1:7" ht="15" customHeight="1">
      <c r="A43" t="s">
        <v>238</v>
      </c>
      <c r="B43" s="73">
        <v>90677</v>
      </c>
      <c r="C43" s="110">
        <v>17.37</v>
      </c>
      <c r="D43" s="110">
        <v>9.09</v>
      </c>
      <c r="E43" s="110">
        <v>-0.71</v>
      </c>
      <c r="F43" s="73">
        <v>1</v>
      </c>
      <c r="G43" s="73">
        <v>59284</v>
      </c>
    </row>
    <row r="44" spans="1:7" ht="15" customHeight="1">
      <c r="A44" t="s">
        <v>239</v>
      </c>
      <c r="B44" s="73">
        <v>49809</v>
      </c>
      <c r="C44" s="110">
        <v>25.17</v>
      </c>
      <c r="D44" s="110">
        <v>8.36</v>
      </c>
      <c r="E44" s="110">
        <v>-1.67</v>
      </c>
      <c r="F44" s="73">
        <v>2</v>
      </c>
      <c r="G44" s="73">
        <v>49481</v>
      </c>
    </row>
    <row r="45" spans="1:7" ht="15" customHeight="1">
      <c r="A45" t="s">
        <v>240</v>
      </c>
      <c r="B45" s="73">
        <v>462007</v>
      </c>
      <c r="C45" s="110">
        <v>12.32</v>
      </c>
      <c r="D45" s="110">
        <v>3.62</v>
      </c>
      <c r="E45" s="110">
        <v>-1.51</v>
      </c>
      <c r="F45" s="73">
        <v>1</v>
      </c>
      <c r="G45" s="73">
        <v>413817</v>
      </c>
    </row>
    <row r="46" spans="1:7" ht="15" customHeight="1">
      <c r="A46" t="s">
        <v>241</v>
      </c>
      <c r="B46" s="73">
        <v>79876</v>
      </c>
      <c r="C46" s="110">
        <v>7.64</v>
      </c>
      <c r="D46" s="110">
        <v>1.7</v>
      </c>
      <c r="E46" s="110">
        <v>-2.1800000000000002</v>
      </c>
      <c r="F46" s="73">
        <v>1</v>
      </c>
      <c r="G46" s="73">
        <v>63378</v>
      </c>
    </row>
    <row r="47" spans="1:7" ht="15" customHeight="1">
      <c r="A47" t="s">
        <v>242</v>
      </c>
      <c r="B47" s="73">
        <v>524451</v>
      </c>
      <c r="C47" s="110">
        <v>13.4</v>
      </c>
      <c r="D47" s="110">
        <v>6.47</v>
      </c>
      <c r="E47" s="110">
        <v>-1.02</v>
      </c>
      <c r="F47" s="73">
        <v>1</v>
      </c>
      <c r="G47" s="73">
        <v>469794</v>
      </c>
    </row>
    <row r="48" spans="1:7" ht="15" customHeight="1">
      <c r="A48" t="s">
        <v>243</v>
      </c>
      <c r="B48" s="73">
        <v>62320</v>
      </c>
      <c r="C48" s="110">
        <v>20.57</v>
      </c>
      <c r="D48" s="110">
        <v>3.4</v>
      </c>
      <c r="E48" s="110">
        <v>-2.19</v>
      </c>
      <c r="F48" s="73">
        <v>2</v>
      </c>
      <c r="G48" s="73">
        <v>61460</v>
      </c>
    </row>
    <row r="49" spans="1:7" ht="15" customHeight="1">
      <c r="A49" t="s">
        <v>244</v>
      </c>
      <c r="B49" s="73">
        <v>97962</v>
      </c>
      <c r="C49" s="110">
        <v>13.29</v>
      </c>
      <c r="D49" s="110">
        <v>2.34</v>
      </c>
      <c r="E49" s="110">
        <v>-2.65</v>
      </c>
      <c r="F49" s="73">
        <v>1</v>
      </c>
      <c r="G49" s="73">
        <v>96808</v>
      </c>
    </row>
    <row r="50" spans="1:7" ht="15" customHeight="1">
      <c r="A50" t="s">
        <v>245</v>
      </c>
      <c r="B50" s="73">
        <v>227681</v>
      </c>
      <c r="C50" s="110">
        <v>9.19</v>
      </c>
      <c r="D50" s="110">
        <v>2.04</v>
      </c>
      <c r="E50" s="110">
        <v>-2.02</v>
      </c>
      <c r="F50" s="73">
        <v>1</v>
      </c>
      <c r="G50" s="73">
        <v>168525</v>
      </c>
    </row>
    <row r="51" spans="1:7" ht="15" customHeight="1">
      <c r="A51" t="s">
        <v>246</v>
      </c>
      <c r="B51" s="73">
        <v>110160</v>
      </c>
      <c r="C51" s="110">
        <v>11.45</v>
      </c>
      <c r="D51" s="110">
        <v>5.73</v>
      </c>
      <c r="E51" s="110">
        <v>-1.1399999999999999</v>
      </c>
      <c r="F51" s="73">
        <v>1</v>
      </c>
      <c r="G51" s="73">
        <v>60988</v>
      </c>
    </row>
    <row r="52" spans="1:7" ht="15" customHeight="1">
      <c r="A52" t="s">
        <v>247</v>
      </c>
      <c r="B52" s="73">
        <v>216098</v>
      </c>
      <c r="C52" s="110">
        <v>11.33</v>
      </c>
      <c r="D52" s="110">
        <v>3.83</v>
      </c>
      <c r="E52" s="110">
        <v>-1.39</v>
      </c>
      <c r="F52" s="73">
        <v>1</v>
      </c>
      <c r="G52" s="73">
        <v>169792</v>
      </c>
    </row>
    <row r="53" spans="1:7" ht="15" customHeight="1">
      <c r="A53" t="s">
        <v>248</v>
      </c>
      <c r="B53" s="73">
        <v>313464</v>
      </c>
      <c r="C53" s="110">
        <v>13.16</v>
      </c>
      <c r="D53" s="110">
        <v>4.18</v>
      </c>
      <c r="E53" s="110">
        <v>-1.46</v>
      </c>
      <c r="F53" s="73">
        <v>1</v>
      </c>
      <c r="G53" s="73">
        <v>291504</v>
      </c>
    </row>
    <row r="54" spans="1:7" ht="15" customHeight="1">
      <c r="A54" t="s">
        <v>249</v>
      </c>
      <c r="B54" s="73">
        <v>208387</v>
      </c>
      <c r="C54" s="110">
        <v>13.16</v>
      </c>
      <c r="D54" s="110">
        <v>5.41</v>
      </c>
      <c r="E54" s="110">
        <v>-1.1499999999999999</v>
      </c>
      <c r="F54" s="73">
        <v>1</v>
      </c>
      <c r="G54" s="73">
        <v>184244</v>
      </c>
    </row>
    <row r="55" spans="1:7" ht="15" customHeight="1">
      <c r="A55" t="s">
        <v>250</v>
      </c>
      <c r="B55" s="73">
        <v>287945</v>
      </c>
      <c r="C55" s="110">
        <v>14.04</v>
      </c>
      <c r="D55" s="110">
        <v>4.8099999999999996</v>
      </c>
      <c r="E55" s="110">
        <v>-1.48</v>
      </c>
      <c r="F55" s="73">
        <v>1</v>
      </c>
      <c r="G55" s="73">
        <v>251398</v>
      </c>
    </row>
    <row r="56" spans="1:7" ht="15" customHeight="1">
      <c r="A56" t="s">
        <v>251</v>
      </c>
      <c r="B56" s="73">
        <v>35584</v>
      </c>
      <c r="C56" s="110">
        <v>17.350000000000001</v>
      </c>
      <c r="D56" s="110">
        <v>0.03</v>
      </c>
      <c r="E56" s="110">
        <v>-8.84</v>
      </c>
      <c r="F56" s="73">
        <v>1</v>
      </c>
      <c r="G56" s="73">
        <v>35395</v>
      </c>
    </row>
    <row r="57" spans="1:7" ht="15" customHeight="1">
      <c r="A57" t="s">
        <v>252</v>
      </c>
      <c r="B57" s="73">
        <v>135323</v>
      </c>
      <c r="C57" s="110">
        <v>8.43</v>
      </c>
      <c r="D57" s="110">
        <v>2.71</v>
      </c>
      <c r="E57" s="110">
        <v>-1.49</v>
      </c>
      <c r="F57" s="73">
        <v>1</v>
      </c>
      <c r="G57" s="73">
        <v>128532</v>
      </c>
    </row>
    <row r="58" spans="1:7" ht="15" customHeight="1">
      <c r="A58" t="s">
        <v>253</v>
      </c>
      <c r="B58" s="73">
        <v>337770</v>
      </c>
      <c r="C58" s="110">
        <v>10.23</v>
      </c>
      <c r="D58" s="110">
        <v>2.8</v>
      </c>
      <c r="E58" s="110">
        <v>-1.61</v>
      </c>
      <c r="F58" s="73">
        <v>1</v>
      </c>
      <c r="G58" s="73">
        <v>287475</v>
      </c>
    </row>
    <row r="59" spans="1:7" ht="15" customHeight="1">
      <c r="A59" t="s">
        <v>254</v>
      </c>
      <c r="B59" s="73">
        <v>39558</v>
      </c>
      <c r="C59" s="110">
        <v>30.69</v>
      </c>
      <c r="D59" s="110">
        <v>1.88</v>
      </c>
      <c r="E59" s="110">
        <v>-3.47</v>
      </c>
      <c r="F59" s="73">
        <v>2</v>
      </c>
      <c r="G59" s="73">
        <v>38835</v>
      </c>
    </row>
    <row r="60" spans="1:7" ht="15" customHeight="1">
      <c r="A60" t="s">
        <v>255</v>
      </c>
      <c r="B60" s="73">
        <v>152706</v>
      </c>
      <c r="C60" s="110">
        <v>17.27</v>
      </c>
      <c r="D60" s="110">
        <v>1.05</v>
      </c>
      <c r="E60" s="110">
        <v>-3</v>
      </c>
      <c r="F60" s="73">
        <v>1</v>
      </c>
      <c r="G60" s="73">
        <v>104197</v>
      </c>
    </row>
    <row r="61" spans="1:7" ht="15" customHeight="1">
      <c r="A61" t="s">
        <v>256</v>
      </c>
      <c r="B61" s="73">
        <v>119495</v>
      </c>
      <c r="C61" s="110">
        <v>17.22</v>
      </c>
      <c r="D61" s="110">
        <v>1.46</v>
      </c>
      <c r="E61" s="110">
        <v>-3.58</v>
      </c>
      <c r="F61" s="73">
        <v>1</v>
      </c>
      <c r="G61" s="73">
        <v>118683</v>
      </c>
    </row>
    <row r="62" spans="1:7" ht="15" customHeight="1">
      <c r="A62" t="s">
        <v>257</v>
      </c>
      <c r="B62" s="73">
        <v>41919</v>
      </c>
      <c r="C62" s="110">
        <v>11.68</v>
      </c>
      <c r="D62" s="110">
        <v>0.01</v>
      </c>
      <c r="E62" s="110">
        <v>-10.4</v>
      </c>
      <c r="F62" s="73">
        <v>1</v>
      </c>
      <c r="G62" s="73">
        <v>41775</v>
      </c>
    </row>
    <row r="63" spans="1:7" ht="15" customHeight="1">
      <c r="A63" t="s">
        <v>258</v>
      </c>
      <c r="B63" s="73">
        <v>111079</v>
      </c>
      <c r="C63" s="110">
        <v>11.48</v>
      </c>
      <c r="D63" s="110">
        <v>3.53</v>
      </c>
      <c r="E63" s="110">
        <v>-1.53</v>
      </c>
      <c r="F63" s="73">
        <v>1</v>
      </c>
      <c r="G63" s="73">
        <v>96858</v>
      </c>
    </row>
    <row r="64" spans="1:7" ht="15" customHeight="1">
      <c r="A64" t="s">
        <v>259</v>
      </c>
      <c r="B64" s="73">
        <v>124919</v>
      </c>
      <c r="C64" s="110">
        <v>17.52</v>
      </c>
      <c r="D64" s="110">
        <v>5.9</v>
      </c>
      <c r="E64" s="110">
        <v>-1.57</v>
      </c>
      <c r="F64" s="73">
        <v>1</v>
      </c>
      <c r="G64" s="73">
        <v>120995</v>
      </c>
    </row>
    <row r="65" spans="1:7" ht="15" customHeight="1">
      <c r="A65" t="s">
        <v>260</v>
      </c>
      <c r="B65" s="73">
        <v>95267</v>
      </c>
      <c r="C65" s="110">
        <v>13.98</v>
      </c>
      <c r="D65" s="110">
        <v>5.24</v>
      </c>
      <c r="E65" s="110">
        <v>-1.51</v>
      </c>
      <c r="F65" s="73">
        <v>1</v>
      </c>
      <c r="G65" s="73">
        <v>93309</v>
      </c>
    </row>
    <row r="66" spans="1:7" ht="15" customHeight="1">
      <c r="A66" t="s">
        <v>261</v>
      </c>
      <c r="B66" s="73">
        <v>133770</v>
      </c>
      <c r="C66" s="110">
        <v>11.9</v>
      </c>
      <c r="D66" s="110">
        <v>1.84</v>
      </c>
      <c r="E66" s="110">
        <v>-1.81</v>
      </c>
      <c r="F66" s="73">
        <v>1</v>
      </c>
      <c r="G66" s="73">
        <v>101824</v>
      </c>
    </row>
    <row r="67" spans="1:7" ht="15" customHeight="1">
      <c r="A67" t="s">
        <v>262</v>
      </c>
      <c r="B67" s="73">
        <v>103621</v>
      </c>
      <c r="C67" s="110">
        <v>13.61</v>
      </c>
      <c r="D67" s="110">
        <v>1.93</v>
      </c>
      <c r="E67" s="110">
        <v>-1.83</v>
      </c>
      <c r="F67" s="73">
        <v>1</v>
      </c>
      <c r="G67" s="73">
        <v>87391</v>
      </c>
    </row>
    <row r="68" spans="1:7" ht="15" customHeight="1">
      <c r="A68" t="s">
        <v>263</v>
      </c>
      <c r="B68" s="73">
        <v>133785</v>
      </c>
      <c r="C68" s="110">
        <v>11.58</v>
      </c>
      <c r="D68" s="110">
        <v>3.7</v>
      </c>
      <c r="E68" s="110">
        <v>-1.31</v>
      </c>
      <c r="F68" s="73">
        <v>1</v>
      </c>
      <c r="G68" s="73">
        <v>118949</v>
      </c>
    </row>
    <row r="69" spans="1:7" ht="15" customHeight="1">
      <c r="A69" t="s">
        <v>264</v>
      </c>
      <c r="B69" s="73">
        <v>93687</v>
      </c>
      <c r="C69" s="110">
        <v>12.64</v>
      </c>
      <c r="D69" s="110">
        <v>3.82</v>
      </c>
      <c r="E69" s="110">
        <v>-1.83</v>
      </c>
      <c r="F69" s="73">
        <v>1</v>
      </c>
      <c r="G69" s="73">
        <v>93176</v>
      </c>
    </row>
    <row r="70" spans="1:7" ht="15" customHeight="1">
      <c r="A70" t="s">
        <v>265</v>
      </c>
      <c r="B70" s="73">
        <v>129043</v>
      </c>
      <c r="C70" s="110">
        <v>20.13</v>
      </c>
      <c r="D70" s="110">
        <v>5.55</v>
      </c>
      <c r="E70" s="110">
        <v>-1.75</v>
      </c>
      <c r="F70" s="73">
        <v>2</v>
      </c>
      <c r="G70" s="73">
        <v>128746</v>
      </c>
    </row>
    <row r="71" spans="1:7" ht="15" customHeight="1">
      <c r="A71" t="s">
        <v>266</v>
      </c>
      <c r="B71" s="73">
        <v>191805</v>
      </c>
      <c r="C71" s="110">
        <v>22.81</v>
      </c>
      <c r="D71" s="110">
        <v>7.3</v>
      </c>
      <c r="E71" s="110">
        <v>-1.62</v>
      </c>
      <c r="F71" s="73">
        <v>2</v>
      </c>
      <c r="G71" s="73">
        <v>191050</v>
      </c>
    </row>
    <row r="72" spans="1:7" ht="15" customHeight="1">
      <c r="A72" t="s">
        <v>267</v>
      </c>
      <c r="B72" s="73">
        <v>176324</v>
      </c>
      <c r="C72" s="110">
        <v>23.76</v>
      </c>
      <c r="D72" s="110">
        <v>8.9499999999999993</v>
      </c>
      <c r="E72" s="110">
        <v>-1.24</v>
      </c>
      <c r="F72" s="73">
        <v>2</v>
      </c>
      <c r="G72" s="73">
        <v>166363</v>
      </c>
    </row>
    <row r="73" spans="1:7" ht="15" customHeight="1">
      <c r="A73" t="s">
        <v>268</v>
      </c>
      <c r="B73" s="73">
        <v>88009</v>
      </c>
      <c r="C73" s="110">
        <v>15.73</v>
      </c>
      <c r="D73" s="110">
        <v>4.03</v>
      </c>
      <c r="E73" s="110">
        <v>-2.1800000000000002</v>
      </c>
      <c r="F73" s="73">
        <v>1</v>
      </c>
      <c r="G73" s="73">
        <v>87230</v>
      </c>
    </row>
    <row r="74" spans="1:7" ht="15" customHeight="1">
      <c r="A74" t="s">
        <v>269</v>
      </c>
      <c r="B74" s="73">
        <v>44168</v>
      </c>
      <c r="C74" s="110">
        <v>21.3</v>
      </c>
      <c r="D74" s="110">
        <v>0.38</v>
      </c>
      <c r="E74" s="110">
        <v>-5.8</v>
      </c>
      <c r="F74" s="73">
        <v>2</v>
      </c>
      <c r="G74" s="73">
        <v>43868</v>
      </c>
    </row>
    <row r="75" spans="1:7" ht="15" customHeight="1">
      <c r="A75" t="s">
        <v>270</v>
      </c>
      <c r="B75" s="73">
        <v>69322</v>
      </c>
      <c r="C75" s="110">
        <v>9.27</v>
      </c>
      <c r="D75" s="110">
        <v>0.8</v>
      </c>
      <c r="E75" s="110">
        <v>-3.31</v>
      </c>
      <c r="F75" s="73">
        <v>1</v>
      </c>
      <c r="G75" s="73">
        <v>66571</v>
      </c>
    </row>
    <row r="76" spans="1:7" ht="15" customHeight="1">
      <c r="A76" t="s">
        <v>271</v>
      </c>
      <c r="B76" s="73">
        <v>250969</v>
      </c>
      <c r="C76" s="110">
        <v>22.33</v>
      </c>
      <c r="D76" s="110">
        <v>7.01</v>
      </c>
      <c r="E76" s="110">
        <v>-1.47</v>
      </c>
      <c r="F76" s="73">
        <v>2</v>
      </c>
      <c r="G76" s="73">
        <v>250531</v>
      </c>
    </row>
    <row r="77" spans="1:7" ht="15" customHeight="1">
      <c r="A77" t="s">
        <v>272</v>
      </c>
      <c r="B77" s="73">
        <v>61517</v>
      </c>
      <c r="C77" s="110">
        <v>22.38</v>
      </c>
      <c r="D77" s="110">
        <v>6.48</v>
      </c>
      <c r="E77" s="110">
        <v>-1.54</v>
      </c>
      <c r="F77" s="73">
        <v>2</v>
      </c>
      <c r="G77" s="73">
        <v>61466</v>
      </c>
    </row>
    <row r="78" spans="1:7" ht="15" customHeight="1">
      <c r="A78" t="s">
        <v>273</v>
      </c>
      <c r="B78" s="73">
        <v>143680</v>
      </c>
      <c r="C78" s="110">
        <v>10.4</v>
      </c>
      <c r="D78" s="110">
        <v>2.33</v>
      </c>
      <c r="E78" s="110">
        <v>-2.1</v>
      </c>
      <c r="F78" s="73">
        <v>1</v>
      </c>
      <c r="G78" s="73">
        <v>110166</v>
      </c>
    </row>
    <row r="79" spans="1:7" ht="15" customHeight="1">
      <c r="A79" t="s">
        <v>274</v>
      </c>
      <c r="B79" s="73">
        <v>78477</v>
      </c>
      <c r="C79" s="110">
        <v>8.33</v>
      </c>
      <c r="D79" s="110">
        <v>2.21</v>
      </c>
      <c r="E79" s="110">
        <v>-0.89</v>
      </c>
      <c r="F79" s="73">
        <v>1</v>
      </c>
      <c r="G79" s="73">
        <v>61757</v>
      </c>
    </row>
    <row r="80" spans="1:7" ht="15" customHeight="1">
      <c r="A80" t="s">
        <v>275</v>
      </c>
      <c r="B80" s="73">
        <v>61295</v>
      </c>
      <c r="C80" s="110">
        <v>11.05</v>
      </c>
      <c r="D80" s="110">
        <v>1.84</v>
      </c>
      <c r="E80" s="110">
        <v>-1.71</v>
      </c>
      <c r="F80" s="73">
        <v>1</v>
      </c>
      <c r="G80" s="73">
        <v>55724</v>
      </c>
    </row>
    <row r="81" spans="1:7" ht="15" customHeight="1">
      <c r="A81" t="s">
        <v>276</v>
      </c>
      <c r="B81" s="73">
        <v>72624</v>
      </c>
      <c r="C81" s="110">
        <v>12.25</v>
      </c>
      <c r="D81" s="110">
        <v>4.45</v>
      </c>
      <c r="E81" s="110">
        <v>-0.95</v>
      </c>
      <c r="F81" s="73">
        <v>1</v>
      </c>
      <c r="G81" s="73">
        <v>64335</v>
      </c>
    </row>
    <row r="82" spans="1:7" ht="15" customHeight="1">
      <c r="A82" t="s">
        <v>277</v>
      </c>
      <c r="B82" s="73">
        <v>49904</v>
      </c>
      <c r="C82" s="110">
        <v>8.34</v>
      </c>
      <c r="D82" s="110">
        <v>2.65</v>
      </c>
      <c r="E82" s="110">
        <v>-1.83</v>
      </c>
      <c r="F82" s="73">
        <v>1</v>
      </c>
      <c r="G82" s="73">
        <v>44456</v>
      </c>
    </row>
    <row r="83" spans="1:7" ht="15" customHeight="1">
      <c r="A83" t="s">
        <v>278</v>
      </c>
      <c r="B83" s="73">
        <v>42874</v>
      </c>
      <c r="C83" s="110">
        <v>18.079999999999998</v>
      </c>
      <c r="D83" s="110">
        <v>10.24</v>
      </c>
      <c r="E83" s="110">
        <v>-1.71</v>
      </c>
      <c r="F83" s="73">
        <v>1</v>
      </c>
      <c r="G83" s="73">
        <v>14057</v>
      </c>
    </row>
    <row r="84" spans="1:7" ht="15" customHeight="1">
      <c r="A84" t="s">
        <v>279</v>
      </c>
      <c r="B84" s="73">
        <v>121065</v>
      </c>
      <c r="C84" s="110">
        <v>21.37</v>
      </c>
      <c r="D84" s="110">
        <v>6.96</v>
      </c>
      <c r="E84" s="110">
        <v>-1.61</v>
      </c>
      <c r="F84" s="73">
        <v>2</v>
      </c>
      <c r="G84" s="73">
        <v>118539</v>
      </c>
    </row>
    <row r="85" spans="1:7" ht="15" customHeight="1">
      <c r="A85" t="s">
        <v>280</v>
      </c>
      <c r="B85" s="73">
        <v>41271</v>
      </c>
      <c r="C85" s="110">
        <v>14.16</v>
      </c>
      <c r="D85" s="110">
        <v>3.17</v>
      </c>
      <c r="E85" s="110">
        <v>-2.04</v>
      </c>
      <c r="F85" s="73">
        <v>1</v>
      </c>
      <c r="G85" s="73">
        <v>40477</v>
      </c>
    </row>
    <row r="86" spans="1:7" ht="15" customHeight="1">
      <c r="A86" t="s">
        <v>281</v>
      </c>
      <c r="B86" s="73">
        <v>36024</v>
      </c>
      <c r="C86" s="110">
        <v>11.04</v>
      </c>
      <c r="D86" s="110">
        <v>3.21</v>
      </c>
      <c r="E86" s="110">
        <v>-1.49</v>
      </c>
      <c r="F86" s="73">
        <v>1</v>
      </c>
      <c r="G86" s="73">
        <v>35924</v>
      </c>
    </row>
    <row r="87" spans="1:7" ht="15" customHeight="1">
      <c r="A87" t="s">
        <v>282</v>
      </c>
      <c r="B87" s="73">
        <v>64629</v>
      </c>
      <c r="C87" s="110">
        <v>9.9</v>
      </c>
      <c r="D87" s="110">
        <v>4.75</v>
      </c>
      <c r="E87" s="110">
        <v>-1.06</v>
      </c>
      <c r="F87" s="73">
        <v>1</v>
      </c>
      <c r="G87" s="73">
        <v>31343</v>
      </c>
    </row>
    <row r="88" spans="1:7" ht="15" customHeight="1">
      <c r="A88" t="s">
        <v>283</v>
      </c>
      <c r="B88" s="73">
        <v>41832</v>
      </c>
      <c r="C88" s="110">
        <v>16.809999999999999</v>
      </c>
      <c r="D88" s="110">
        <v>4.8600000000000003</v>
      </c>
      <c r="E88" s="110">
        <v>-1.71</v>
      </c>
      <c r="F88" s="73">
        <v>1</v>
      </c>
      <c r="G88" s="73">
        <v>41828</v>
      </c>
    </row>
    <row r="89" spans="1:7" ht="15" customHeight="1">
      <c r="A89" t="s">
        <v>284</v>
      </c>
      <c r="B89" s="73">
        <v>56190</v>
      </c>
      <c r="C89" s="110">
        <v>20.21</v>
      </c>
      <c r="D89" s="110">
        <v>6.27</v>
      </c>
      <c r="E89" s="110">
        <v>-1.66</v>
      </c>
      <c r="F89" s="73">
        <v>2</v>
      </c>
      <c r="G89" s="73">
        <v>56190</v>
      </c>
    </row>
    <row r="90" spans="1:7" ht="15" customHeight="1">
      <c r="A90" t="s">
        <v>285</v>
      </c>
      <c r="B90" s="73">
        <v>28308</v>
      </c>
      <c r="C90" s="110">
        <v>20.13</v>
      </c>
      <c r="D90" s="110">
        <v>5.27</v>
      </c>
      <c r="E90" s="110">
        <v>-1.9</v>
      </c>
      <c r="F90" s="73">
        <v>2</v>
      </c>
      <c r="G90" s="73">
        <v>28305</v>
      </c>
    </row>
    <row r="91" spans="1:7" ht="15" customHeight="1">
      <c r="A91" t="s">
        <v>286</v>
      </c>
      <c r="B91" s="73">
        <v>48425</v>
      </c>
      <c r="C91" s="110">
        <v>20.12</v>
      </c>
      <c r="D91" s="110">
        <v>6.94</v>
      </c>
      <c r="E91" s="110">
        <v>-1.66</v>
      </c>
      <c r="F91" s="73">
        <v>2</v>
      </c>
      <c r="G91" s="73">
        <v>48420</v>
      </c>
    </row>
    <row r="92" spans="1:7" ht="15" customHeight="1">
      <c r="A92" t="s">
        <v>287</v>
      </c>
      <c r="B92" s="73">
        <v>16452</v>
      </c>
      <c r="C92" s="110">
        <v>8.3699999999999992</v>
      </c>
      <c r="D92" s="110">
        <v>1.24</v>
      </c>
      <c r="E92" s="110">
        <v>-3.6</v>
      </c>
      <c r="F92" s="73">
        <v>1</v>
      </c>
      <c r="G92" s="73">
        <v>16293</v>
      </c>
    </row>
    <row r="93" spans="1:7" ht="15" customHeight="1">
      <c r="A93" t="s">
        <v>288</v>
      </c>
      <c r="B93" s="73">
        <v>16369</v>
      </c>
      <c r="C93" s="110">
        <v>24.2</v>
      </c>
      <c r="D93" s="110">
        <v>7.95</v>
      </c>
      <c r="E93" s="110">
        <v>-1.65</v>
      </c>
      <c r="F93" s="73">
        <v>2</v>
      </c>
      <c r="G93" s="73">
        <v>16367</v>
      </c>
    </row>
    <row r="94" spans="1:7" ht="15" customHeight="1">
      <c r="A94" t="s">
        <v>289</v>
      </c>
      <c r="B94" s="73">
        <v>80499</v>
      </c>
      <c r="C94" s="110">
        <v>9.4499999999999993</v>
      </c>
      <c r="D94" s="110">
        <v>1.53</v>
      </c>
      <c r="E94" s="110">
        <v>-2.23</v>
      </c>
      <c r="F94" s="73">
        <v>1</v>
      </c>
      <c r="G94" s="73">
        <v>77694</v>
      </c>
    </row>
    <row r="95" spans="1:7" ht="15" customHeight="1">
      <c r="A95" t="s">
        <v>290</v>
      </c>
      <c r="B95" s="73">
        <v>46132</v>
      </c>
      <c r="C95" s="110">
        <v>12.49</v>
      </c>
      <c r="D95" s="110">
        <v>4.2300000000000004</v>
      </c>
      <c r="E95" s="110">
        <v>-1.68</v>
      </c>
      <c r="F95" s="73">
        <v>1</v>
      </c>
      <c r="G95" s="73">
        <v>46093</v>
      </c>
    </row>
    <row r="96" spans="1:7" ht="15" customHeight="1">
      <c r="A96" t="s">
        <v>291</v>
      </c>
      <c r="B96" s="73">
        <v>195061</v>
      </c>
      <c r="C96" s="110">
        <v>12.11</v>
      </c>
      <c r="D96" s="110">
        <v>1.47</v>
      </c>
      <c r="E96" s="110">
        <v>-2.73</v>
      </c>
      <c r="F96" s="73">
        <v>1</v>
      </c>
      <c r="G96" s="73">
        <v>168325</v>
      </c>
    </row>
    <row r="97" spans="1:7" ht="15" customHeight="1">
      <c r="A97" t="s">
        <v>292</v>
      </c>
      <c r="B97" s="73">
        <v>185113</v>
      </c>
      <c r="C97" s="110">
        <v>15.71</v>
      </c>
      <c r="D97" s="110">
        <v>1.95</v>
      </c>
      <c r="E97" s="110">
        <v>-2.68</v>
      </c>
      <c r="F97" s="73">
        <v>1</v>
      </c>
      <c r="G97" s="73">
        <v>156803</v>
      </c>
    </row>
    <row r="98" spans="1:7" ht="15" customHeight="1">
      <c r="A98" t="s">
        <v>293</v>
      </c>
      <c r="B98" s="73">
        <v>230626</v>
      </c>
      <c r="C98" s="110">
        <v>12.41</v>
      </c>
      <c r="D98" s="110">
        <v>3.78</v>
      </c>
      <c r="E98" s="110">
        <v>-1.65</v>
      </c>
      <c r="F98" s="73">
        <v>1</v>
      </c>
      <c r="G98" s="73">
        <v>176259</v>
      </c>
    </row>
    <row r="99" spans="1:7" ht="15" customHeight="1">
      <c r="A99" t="s">
        <v>294</v>
      </c>
      <c r="B99" s="73">
        <v>56289</v>
      </c>
      <c r="C99" s="110">
        <v>11.09</v>
      </c>
      <c r="D99" s="110">
        <v>3.31</v>
      </c>
      <c r="E99" s="110">
        <v>-1.81</v>
      </c>
      <c r="F99" s="73">
        <v>1</v>
      </c>
      <c r="G99" s="73">
        <v>51815</v>
      </c>
    </row>
    <row r="100" spans="1:7" ht="15" customHeight="1">
      <c r="A100" t="s">
        <v>295</v>
      </c>
      <c r="B100" s="73">
        <v>123818</v>
      </c>
      <c r="C100" s="110">
        <v>19.28</v>
      </c>
      <c r="D100" s="110">
        <v>3.6</v>
      </c>
      <c r="E100" s="110">
        <v>-1.73</v>
      </c>
      <c r="F100" s="73">
        <v>2</v>
      </c>
      <c r="G100" s="73">
        <v>86511</v>
      </c>
    </row>
    <row r="101" spans="1:7" ht="15" customHeight="1">
      <c r="A101" t="s">
        <v>296</v>
      </c>
      <c r="B101" s="73">
        <v>255124</v>
      </c>
      <c r="C101" s="110">
        <v>11.74</v>
      </c>
      <c r="D101" s="110">
        <v>6.77</v>
      </c>
      <c r="E101" s="110">
        <v>-0.84</v>
      </c>
      <c r="F101" s="73">
        <v>1</v>
      </c>
      <c r="G101" s="73">
        <v>159099</v>
      </c>
    </row>
    <row r="102" spans="1:7" ht="15" customHeight="1">
      <c r="A102" t="s">
        <v>297</v>
      </c>
      <c r="B102" s="73">
        <v>62182</v>
      </c>
      <c r="C102" s="110">
        <v>10.83</v>
      </c>
      <c r="D102" s="110">
        <v>6.84</v>
      </c>
      <c r="E102" s="110">
        <v>-0.93</v>
      </c>
      <c r="F102" s="73">
        <v>1</v>
      </c>
      <c r="G102" s="73">
        <v>35264</v>
      </c>
    </row>
    <row r="103" spans="1:7" ht="15" customHeight="1">
      <c r="A103" t="s">
        <v>298</v>
      </c>
      <c r="B103" s="73">
        <v>47086</v>
      </c>
      <c r="C103" s="110">
        <v>15.5</v>
      </c>
      <c r="D103" s="110">
        <v>0.79</v>
      </c>
      <c r="E103" s="110">
        <v>-3.55</v>
      </c>
      <c r="F103" s="73">
        <v>1</v>
      </c>
      <c r="G103" s="73">
        <v>46661</v>
      </c>
    </row>
    <row r="104" spans="1:7" ht="15" customHeight="1">
      <c r="A104" t="s">
        <v>299</v>
      </c>
      <c r="B104" s="73">
        <v>143252</v>
      </c>
      <c r="C104" s="110">
        <v>9.8800000000000008</v>
      </c>
      <c r="D104" s="110">
        <v>0</v>
      </c>
      <c r="E104" s="111" t="s">
        <v>229</v>
      </c>
      <c r="F104" s="73">
        <v>1</v>
      </c>
      <c r="G104" s="73">
        <v>142290</v>
      </c>
    </row>
    <row r="105" spans="1:7" ht="15" customHeight="1">
      <c r="A105" t="s">
        <v>300</v>
      </c>
      <c r="B105" s="73">
        <v>64104</v>
      </c>
      <c r="C105" s="110">
        <v>9.2100000000000009</v>
      </c>
      <c r="D105" s="110">
        <v>0.12</v>
      </c>
      <c r="E105" s="110">
        <v>-6.25</v>
      </c>
      <c r="F105" s="73">
        <v>1</v>
      </c>
      <c r="G105" s="73">
        <v>61927</v>
      </c>
    </row>
    <row r="106" spans="1:7" ht="15" customHeight="1">
      <c r="A106" t="s">
        <v>301</v>
      </c>
      <c r="B106" s="73">
        <v>63563</v>
      </c>
      <c r="C106" s="110">
        <v>8.2100000000000009</v>
      </c>
      <c r="D106" s="110">
        <v>0</v>
      </c>
      <c r="E106" s="111" t="s">
        <v>229</v>
      </c>
      <c r="F106" s="73">
        <v>1</v>
      </c>
      <c r="G106" s="73">
        <v>63330</v>
      </c>
    </row>
    <row r="107" spans="1:7" ht="15" customHeight="1">
      <c r="A107" t="s">
        <v>302</v>
      </c>
      <c r="B107" s="73">
        <v>38759</v>
      </c>
      <c r="C107" s="110">
        <v>11.01</v>
      </c>
      <c r="D107" s="110">
        <v>5.66</v>
      </c>
      <c r="E107" s="110">
        <v>-1.18</v>
      </c>
      <c r="F107" s="73">
        <v>1</v>
      </c>
      <c r="G107" s="73">
        <v>38332</v>
      </c>
    </row>
    <row r="108" spans="1:7" ht="15" customHeight="1">
      <c r="A108" t="s">
        <v>303</v>
      </c>
      <c r="B108" s="73">
        <v>478931</v>
      </c>
      <c r="C108" s="110">
        <v>14.35</v>
      </c>
      <c r="D108" s="110">
        <v>5.51</v>
      </c>
      <c r="E108" s="110">
        <v>-1.2</v>
      </c>
      <c r="F108" s="73">
        <v>1</v>
      </c>
      <c r="G108" s="73">
        <v>424879</v>
      </c>
    </row>
    <row r="109" spans="1:7" ht="15" customHeight="1">
      <c r="A109" t="s">
        <v>304</v>
      </c>
      <c r="B109" s="73">
        <v>500693</v>
      </c>
      <c r="C109" s="110">
        <v>15.91</v>
      </c>
      <c r="D109" s="110">
        <v>3.37</v>
      </c>
      <c r="E109" s="110">
        <v>-1.83</v>
      </c>
      <c r="F109" s="73">
        <v>1</v>
      </c>
      <c r="G109" s="73">
        <v>439905</v>
      </c>
    </row>
    <row r="110" spans="1:7" ht="15" customHeight="1">
      <c r="A110" t="s">
        <v>305</v>
      </c>
      <c r="B110" s="73">
        <v>68677</v>
      </c>
      <c r="C110" s="110">
        <v>15.55</v>
      </c>
      <c r="D110" s="110">
        <v>2.74</v>
      </c>
      <c r="E110" s="110">
        <v>-2.54</v>
      </c>
      <c r="F110" s="73">
        <v>1</v>
      </c>
      <c r="G110" s="73">
        <v>66769</v>
      </c>
    </row>
    <row r="111" spans="1:7" ht="15" customHeight="1">
      <c r="A111" t="s">
        <v>306</v>
      </c>
      <c r="B111" s="73">
        <v>523050</v>
      </c>
      <c r="C111" s="110">
        <v>14.07</v>
      </c>
      <c r="D111" s="110">
        <v>5.09</v>
      </c>
      <c r="E111" s="110">
        <v>-1.37</v>
      </c>
      <c r="F111" s="73">
        <v>1</v>
      </c>
      <c r="G111" s="73">
        <v>472490</v>
      </c>
    </row>
    <row r="112" spans="1:7" ht="15" customHeight="1">
      <c r="A112" t="s">
        <v>307</v>
      </c>
      <c r="B112" s="73">
        <v>225304</v>
      </c>
      <c r="C112" s="110">
        <v>8.69</v>
      </c>
      <c r="D112" s="110">
        <v>2</v>
      </c>
      <c r="E112" s="110">
        <v>-1.85</v>
      </c>
      <c r="F112" s="73">
        <v>1</v>
      </c>
      <c r="G112" s="73">
        <v>203600</v>
      </c>
    </row>
    <row r="113" spans="1:7" ht="15" customHeight="1">
      <c r="A113" t="s">
        <v>308</v>
      </c>
      <c r="B113" s="73">
        <v>119270</v>
      </c>
      <c r="C113" s="110">
        <v>11.82</v>
      </c>
      <c r="D113" s="110">
        <v>2.1</v>
      </c>
      <c r="E113" s="110">
        <v>-2.62</v>
      </c>
      <c r="F113" s="73">
        <v>1</v>
      </c>
      <c r="G113" s="73">
        <v>107143</v>
      </c>
    </row>
    <row r="114" spans="1:7" ht="15" customHeight="1">
      <c r="A114" t="s">
        <v>309</v>
      </c>
      <c r="B114" s="73">
        <v>55339</v>
      </c>
      <c r="C114" s="110">
        <v>12.99</v>
      </c>
      <c r="D114" s="110">
        <v>6.26</v>
      </c>
      <c r="E114" s="110">
        <v>-1.1399999999999999</v>
      </c>
      <c r="F114" s="73">
        <v>1</v>
      </c>
      <c r="G114" s="73">
        <v>54115</v>
      </c>
    </row>
    <row r="115" spans="1:7" ht="15" customHeight="1">
      <c r="A115" t="s">
        <v>310</v>
      </c>
      <c r="B115" s="73">
        <v>414326</v>
      </c>
      <c r="C115" s="110">
        <v>10.7</v>
      </c>
      <c r="D115" s="110">
        <v>4.21</v>
      </c>
      <c r="E115" s="110">
        <v>-1.38</v>
      </c>
      <c r="F115" s="73">
        <v>1</v>
      </c>
      <c r="G115" s="73">
        <v>323285</v>
      </c>
    </row>
    <row r="116" spans="1:7" ht="15" customHeight="1">
      <c r="A116" t="s">
        <v>311</v>
      </c>
      <c r="B116" s="73">
        <v>45860</v>
      </c>
      <c r="C116" s="110">
        <v>9.0500000000000007</v>
      </c>
      <c r="D116" s="110">
        <v>2.57</v>
      </c>
      <c r="E116" s="110">
        <v>-1.84</v>
      </c>
      <c r="F116" s="73">
        <v>1</v>
      </c>
      <c r="G116" s="73">
        <v>34821</v>
      </c>
    </row>
    <row r="117" spans="1:7" ht="15" customHeight="1">
      <c r="A117" t="s">
        <v>312</v>
      </c>
      <c r="B117" s="73">
        <v>26562</v>
      </c>
      <c r="C117" s="110">
        <v>6.51</v>
      </c>
      <c r="D117" s="110">
        <v>0.48</v>
      </c>
      <c r="E117" s="110">
        <v>-4.2</v>
      </c>
      <c r="F117" s="73">
        <v>1</v>
      </c>
      <c r="G117" s="73">
        <v>26342</v>
      </c>
    </row>
    <row r="118" spans="1:7" ht="15" customHeight="1">
      <c r="A118" t="s">
        <v>313</v>
      </c>
      <c r="B118" s="73">
        <v>58348</v>
      </c>
      <c r="C118" s="110">
        <v>17.079999999999998</v>
      </c>
      <c r="D118" s="110">
        <v>8.6</v>
      </c>
      <c r="E118" s="110">
        <v>-0.96</v>
      </c>
      <c r="F118" s="73">
        <v>1</v>
      </c>
      <c r="G118" s="73">
        <v>14429</v>
      </c>
    </row>
    <row r="119" spans="1:7" ht="15" customHeight="1">
      <c r="A119" t="s">
        <v>314</v>
      </c>
      <c r="B119" s="73">
        <v>232724</v>
      </c>
      <c r="C119" s="110">
        <v>5.42</v>
      </c>
      <c r="D119" s="110">
        <v>2.0499999999999998</v>
      </c>
      <c r="E119" s="110">
        <v>-1.6</v>
      </c>
      <c r="F119" s="73">
        <v>1</v>
      </c>
      <c r="G119" s="73">
        <v>46174</v>
      </c>
    </row>
    <row r="120" spans="1:7" ht="15" customHeight="1">
      <c r="A120" t="s">
        <v>315</v>
      </c>
      <c r="B120" s="73">
        <v>42523</v>
      </c>
      <c r="C120" s="110">
        <v>12.58</v>
      </c>
      <c r="D120" s="110">
        <v>5.76</v>
      </c>
      <c r="E120" s="110">
        <v>-1.01</v>
      </c>
      <c r="F120" s="73">
        <v>1</v>
      </c>
      <c r="G120" s="73">
        <v>16432</v>
      </c>
    </row>
    <row r="121" spans="1:7" ht="15" customHeight="1">
      <c r="A121" t="s">
        <v>316</v>
      </c>
      <c r="B121" s="73">
        <v>422132</v>
      </c>
      <c r="C121" s="110">
        <v>11.46</v>
      </c>
      <c r="D121" s="110">
        <v>3.27</v>
      </c>
      <c r="E121" s="110">
        <v>-1.43</v>
      </c>
      <c r="F121" s="73">
        <v>1</v>
      </c>
      <c r="G121" s="73">
        <v>371175</v>
      </c>
    </row>
    <row r="122" spans="1:7" ht="15" customHeight="1">
      <c r="A122" t="s">
        <v>317</v>
      </c>
      <c r="B122" s="73">
        <v>44551</v>
      </c>
      <c r="C122" s="110">
        <v>12.04</v>
      </c>
      <c r="D122" s="110">
        <v>0.81</v>
      </c>
      <c r="E122" s="110">
        <v>-2.67</v>
      </c>
      <c r="F122" s="73">
        <v>1</v>
      </c>
      <c r="G122" s="73">
        <v>30164</v>
      </c>
    </row>
    <row r="123" spans="1:7" ht="15" customHeight="1">
      <c r="A123" t="s">
        <v>318</v>
      </c>
      <c r="B123" s="73">
        <v>47947</v>
      </c>
      <c r="C123" s="110">
        <v>7.88</v>
      </c>
      <c r="D123" s="110">
        <v>0</v>
      </c>
      <c r="E123" s="111" t="s">
        <v>229</v>
      </c>
      <c r="F123" s="73">
        <v>1</v>
      </c>
      <c r="G123" s="73">
        <v>45203</v>
      </c>
    </row>
    <row r="124" spans="1:7" ht="15" customHeight="1">
      <c r="A124" t="s">
        <v>319</v>
      </c>
      <c r="B124" s="73">
        <v>60112</v>
      </c>
      <c r="C124" s="110">
        <v>7.41</v>
      </c>
      <c r="D124" s="110">
        <v>0</v>
      </c>
      <c r="E124" s="111" t="s">
        <v>229</v>
      </c>
      <c r="F124" s="73">
        <v>1</v>
      </c>
      <c r="G124" s="73">
        <v>59661</v>
      </c>
    </row>
    <row r="125" spans="1:7" ht="15" customHeight="1">
      <c r="A125" t="s">
        <v>320</v>
      </c>
      <c r="B125" s="73">
        <v>117208</v>
      </c>
      <c r="C125" s="110">
        <v>14.3</v>
      </c>
      <c r="D125" s="110">
        <v>4.96</v>
      </c>
      <c r="E125" s="110">
        <v>-1.43</v>
      </c>
      <c r="F125" s="73">
        <v>1</v>
      </c>
      <c r="G125" s="73">
        <v>115261</v>
      </c>
    </row>
    <row r="126" spans="1:7" ht="15" customHeight="1">
      <c r="A126" t="s">
        <v>321</v>
      </c>
      <c r="B126" s="73">
        <v>37246</v>
      </c>
      <c r="C126" s="110">
        <v>7.56</v>
      </c>
      <c r="D126" s="110">
        <v>1.77</v>
      </c>
      <c r="E126" s="110">
        <v>-2.62</v>
      </c>
      <c r="F126" s="73">
        <v>1</v>
      </c>
      <c r="G126" s="73">
        <v>37144</v>
      </c>
    </row>
    <row r="127" spans="1:7" ht="15" customHeight="1">
      <c r="A127" t="s">
        <v>322</v>
      </c>
      <c r="B127" s="73">
        <v>25477</v>
      </c>
      <c r="C127" s="110">
        <v>11.87</v>
      </c>
      <c r="D127" s="110">
        <v>0.27</v>
      </c>
      <c r="E127" s="110">
        <v>-6.19</v>
      </c>
      <c r="F127" s="73">
        <v>1</v>
      </c>
      <c r="G127" s="73">
        <v>25416</v>
      </c>
    </row>
    <row r="128" spans="1:7" ht="15" customHeight="1">
      <c r="A128" t="s">
        <v>323</v>
      </c>
      <c r="B128" s="73">
        <v>505015</v>
      </c>
      <c r="C128" s="110">
        <v>13.03</v>
      </c>
      <c r="D128" s="110">
        <v>4.8099999999999996</v>
      </c>
      <c r="E128" s="110">
        <v>-1.39</v>
      </c>
      <c r="F128" s="73">
        <v>1</v>
      </c>
      <c r="G128" s="73">
        <v>455991</v>
      </c>
    </row>
    <row r="129" spans="1:7" ht="15" customHeight="1">
      <c r="A129" t="s">
        <v>324</v>
      </c>
      <c r="B129" s="73">
        <v>58953</v>
      </c>
      <c r="C129" s="110">
        <v>17.13</v>
      </c>
      <c r="D129" s="110">
        <v>2.19</v>
      </c>
      <c r="E129" s="110">
        <v>-2.88</v>
      </c>
      <c r="F129" s="73">
        <v>1</v>
      </c>
      <c r="G129" s="73">
        <v>58775</v>
      </c>
    </row>
    <row r="130" spans="1:7" ht="15" customHeight="1">
      <c r="A130" t="s">
        <v>325</v>
      </c>
      <c r="B130" s="73">
        <v>679427</v>
      </c>
      <c r="C130" s="110">
        <v>11.09</v>
      </c>
      <c r="D130" s="110">
        <v>3.78</v>
      </c>
      <c r="E130" s="110">
        <v>-1.42</v>
      </c>
      <c r="F130" s="73">
        <v>1</v>
      </c>
      <c r="G130" s="73">
        <v>579085</v>
      </c>
    </row>
    <row r="131" spans="1:7" ht="15" customHeight="1">
      <c r="A131" t="s">
        <v>326</v>
      </c>
      <c r="B131" s="73">
        <v>180933</v>
      </c>
      <c r="C131" s="110">
        <v>14.86</v>
      </c>
      <c r="D131" s="110">
        <v>5.79</v>
      </c>
      <c r="E131" s="110">
        <v>-1.38</v>
      </c>
      <c r="F131" s="73">
        <v>1</v>
      </c>
      <c r="G131" s="73">
        <v>167247</v>
      </c>
    </row>
    <row r="132" spans="1:7" ht="15" customHeight="1">
      <c r="A132" t="s">
        <v>327</v>
      </c>
      <c r="B132" s="73">
        <v>479854</v>
      </c>
      <c r="C132" s="110">
        <v>12.81</v>
      </c>
      <c r="D132" s="110">
        <v>5.14</v>
      </c>
      <c r="E132" s="110">
        <v>-1.21</v>
      </c>
      <c r="F132" s="73">
        <v>1</v>
      </c>
      <c r="G132" s="73">
        <v>426093</v>
      </c>
    </row>
    <row r="133" spans="1:7" ht="15" customHeight="1">
      <c r="A133" t="s">
        <v>328</v>
      </c>
      <c r="B133" s="73">
        <v>54143</v>
      </c>
      <c r="C133" s="110">
        <v>15.86</v>
      </c>
      <c r="D133" s="110">
        <v>9.24</v>
      </c>
      <c r="E133" s="110">
        <v>-0.56999999999999995</v>
      </c>
      <c r="F133" s="73">
        <v>1</v>
      </c>
      <c r="G133" s="73">
        <v>48651</v>
      </c>
    </row>
    <row r="134" spans="1:7" ht="15" customHeight="1">
      <c r="A134" t="s">
        <v>329</v>
      </c>
      <c r="B134" s="73">
        <v>81626</v>
      </c>
      <c r="C134" s="110">
        <v>9.81</v>
      </c>
      <c r="D134" s="110">
        <v>2.46</v>
      </c>
      <c r="E134" s="110">
        <v>-0.98</v>
      </c>
      <c r="F134" s="73">
        <v>1</v>
      </c>
      <c r="G134" s="73">
        <v>76815</v>
      </c>
    </row>
    <row r="135" spans="1:7" ht="15" customHeight="1">
      <c r="A135" t="s">
        <v>330</v>
      </c>
      <c r="B135" s="73">
        <v>178456</v>
      </c>
      <c r="C135" s="110">
        <v>7.09</v>
      </c>
      <c r="D135" s="110">
        <v>1.34</v>
      </c>
      <c r="E135" s="110">
        <v>-1.51</v>
      </c>
      <c r="F135" s="73">
        <v>1</v>
      </c>
      <c r="G135" s="73">
        <v>133293</v>
      </c>
    </row>
    <row r="136" spans="1:7" ht="15" customHeight="1">
      <c r="A136" t="s">
        <v>331</v>
      </c>
      <c r="B136" s="73">
        <v>93431</v>
      </c>
      <c r="C136" s="110">
        <v>12.13</v>
      </c>
      <c r="D136" s="110">
        <v>0</v>
      </c>
      <c r="E136" s="111" t="s">
        <v>229</v>
      </c>
      <c r="F136" s="73">
        <v>1</v>
      </c>
      <c r="G136" s="73">
        <v>93018</v>
      </c>
    </row>
    <row r="137" spans="1:7" ht="15" customHeight="1">
      <c r="A137" t="s">
        <v>332</v>
      </c>
      <c r="B137" s="73">
        <v>52037</v>
      </c>
      <c r="C137" s="110">
        <v>5.54</v>
      </c>
      <c r="D137" s="110">
        <v>0.35</v>
      </c>
      <c r="E137" s="110">
        <v>-2.35</v>
      </c>
      <c r="F137" s="73">
        <v>1</v>
      </c>
      <c r="G137" s="73">
        <v>48264</v>
      </c>
    </row>
    <row r="138" spans="1:7" ht="15" customHeight="1">
      <c r="A138" t="s">
        <v>333</v>
      </c>
      <c r="B138" s="73">
        <v>57469</v>
      </c>
      <c r="C138" s="110">
        <v>12.57</v>
      </c>
      <c r="D138" s="110">
        <v>2.69</v>
      </c>
      <c r="E138" s="110">
        <v>-1.72</v>
      </c>
      <c r="F138" s="73">
        <v>1</v>
      </c>
      <c r="G138" s="73">
        <v>57023</v>
      </c>
    </row>
    <row r="139" spans="1:7" ht="15" customHeight="1">
      <c r="A139" t="s">
        <v>334</v>
      </c>
      <c r="B139" s="73">
        <v>139461</v>
      </c>
      <c r="C139" s="110">
        <v>16.04</v>
      </c>
      <c r="D139" s="110">
        <v>4.8</v>
      </c>
      <c r="E139" s="110">
        <v>-1.23</v>
      </c>
      <c r="F139" s="73">
        <v>1</v>
      </c>
      <c r="G139" s="73">
        <v>136570</v>
      </c>
    </row>
    <row r="140" spans="1:7" ht="15" customHeight="1">
      <c r="A140" t="s">
        <v>335</v>
      </c>
      <c r="B140" s="73">
        <v>102537</v>
      </c>
      <c r="C140" s="110">
        <v>14.52</v>
      </c>
      <c r="D140" s="110">
        <v>6.62</v>
      </c>
      <c r="E140" s="110">
        <v>-1.23</v>
      </c>
      <c r="F140" s="73">
        <v>1</v>
      </c>
      <c r="G140" s="73">
        <v>79578</v>
      </c>
    </row>
    <row r="141" spans="1:7" ht="15" customHeight="1">
      <c r="A141" t="s">
        <v>336</v>
      </c>
      <c r="B141" s="73">
        <v>562919</v>
      </c>
      <c r="C141" s="110">
        <v>10.87</v>
      </c>
      <c r="D141" s="110">
        <v>3.12</v>
      </c>
      <c r="E141" s="110">
        <v>-1.63</v>
      </c>
      <c r="F141" s="73">
        <v>1</v>
      </c>
      <c r="G141" s="73">
        <v>462846</v>
      </c>
    </row>
    <row r="142" spans="1:7" ht="15" customHeight="1">
      <c r="A142" t="s">
        <v>337</v>
      </c>
      <c r="B142" s="73">
        <v>255512</v>
      </c>
      <c r="C142" s="110">
        <v>10.08</v>
      </c>
      <c r="D142" s="110">
        <v>1.62</v>
      </c>
      <c r="E142" s="110">
        <v>-2.04</v>
      </c>
      <c r="F142" s="73">
        <v>1</v>
      </c>
      <c r="G142" s="73">
        <v>222147</v>
      </c>
    </row>
    <row r="143" spans="1:7" ht="15" customHeight="1">
      <c r="A143" t="s">
        <v>338</v>
      </c>
      <c r="B143" s="73">
        <v>58832</v>
      </c>
      <c r="C143" s="110">
        <v>8.6199999999999992</v>
      </c>
      <c r="D143" s="110">
        <v>0.9</v>
      </c>
      <c r="E143" s="110">
        <v>-1.95</v>
      </c>
      <c r="F143" s="73">
        <v>1</v>
      </c>
      <c r="G143" s="73">
        <v>53488</v>
      </c>
    </row>
    <row r="144" spans="1:7" ht="15" customHeight="1">
      <c r="A144" t="s">
        <v>339</v>
      </c>
      <c r="B144" s="73">
        <v>78495</v>
      </c>
      <c r="C144" s="110">
        <v>17.38</v>
      </c>
      <c r="D144" s="110">
        <v>1.36</v>
      </c>
      <c r="E144" s="110">
        <v>-3.39</v>
      </c>
      <c r="F144" s="73">
        <v>1</v>
      </c>
      <c r="G144" s="73">
        <v>75594</v>
      </c>
    </row>
    <row r="145" spans="1:7" ht="15" customHeight="1">
      <c r="A145" t="s">
        <v>340</v>
      </c>
      <c r="B145" s="73">
        <v>54065</v>
      </c>
      <c r="C145" s="110">
        <v>25.27</v>
      </c>
      <c r="D145" s="110">
        <v>0</v>
      </c>
      <c r="E145" s="111" t="s">
        <v>229</v>
      </c>
      <c r="F145" s="73">
        <v>2</v>
      </c>
      <c r="G145" s="73">
        <v>53474</v>
      </c>
    </row>
    <row r="146" spans="1:7" ht="15" customHeight="1">
      <c r="A146" t="s">
        <v>341</v>
      </c>
      <c r="B146" s="73">
        <v>33685</v>
      </c>
      <c r="C146" s="110">
        <v>18.32</v>
      </c>
      <c r="D146" s="110">
        <v>3.02</v>
      </c>
      <c r="E146" s="110">
        <v>-3.25</v>
      </c>
      <c r="F146" s="73">
        <v>1</v>
      </c>
      <c r="G146" s="73">
        <v>33574</v>
      </c>
    </row>
    <row r="147" spans="1:7" ht="15" customHeight="1">
      <c r="A147" t="s">
        <v>342</v>
      </c>
      <c r="B147" s="73">
        <v>65946</v>
      </c>
      <c r="C147" s="110">
        <v>10.39</v>
      </c>
      <c r="D147" s="110">
        <v>1.26</v>
      </c>
      <c r="E147" s="110">
        <v>-2.42</v>
      </c>
      <c r="F147" s="73">
        <v>1</v>
      </c>
      <c r="G147" s="73">
        <v>61177</v>
      </c>
    </row>
    <row r="148" spans="1:7" ht="15" customHeight="1">
      <c r="A148" t="s">
        <v>343</v>
      </c>
      <c r="B148" s="73">
        <v>84104</v>
      </c>
      <c r="C148" s="110">
        <v>8.66</v>
      </c>
      <c r="D148" s="110">
        <v>1.28</v>
      </c>
      <c r="E148" s="110">
        <v>-2.5499999999999998</v>
      </c>
      <c r="F148" s="73">
        <v>1</v>
      </c>
      <c r="G148" s="73">
        <v>63014</v>
      </c>
    </row>
    <row r="149" spans="1:7" ht="15" customHeight="1">
      <c r="A149" t="s">
        <v>344</v>
      </c>
      <c r="B149" s="73">
        <v>228387</v>
      </c>
      <c r="C149" s="110">
        <v>12.04</v>
      </c>
      <c r="D149" s="110">
        <v>4.28</v>
      </c>
      <c r="E149" s="110">
        <v>-1.4</v>
      </c>
      <c r="F149" s="73">
        <v>1</v>
      </c>
      <c r="G149" s="73">
        <v>194570</v>
      </c>
    </row>
    <row r="150" spans="1:7" ht="15" customHeight="1">
      <c r="A150" t="s">
        <v>345</v>
      </c>
      <c r="B150" s="73">
        <v>26632</v>
      </c>
      <c r="C150" s="110">
        <v>17.27</v>
      </c>
      <c r="D150" s="110">
        <v>5.51</v>
      </c>
      <c r="E150" s="110">
        <v>-1.65</v>
      </c>
      <c r="F150" s="73">
        <v>1</v>
      </c>
      <c r="G150" s="73">
        <v>24253</v>
      </c>
    </row>
    <row r="151" spans="1:7" ht="15" customHeight="1">
      <c r="A151" t="s">
        <v>346</v>
      </c>
      <c r="B151" s="73">
        <v>78720</v>
      </c>
      <c r="C151" s="110">
        <v>7.58</v>
      </c>
      <c r="D151" s="110">
        <v>1.92</v>
      </c>
      <c r="E151" s="110">
        <v>-1.27</v>
      </c>
      <c r="F151" s="73">
        <v>1</v>
      </c>
      <c r="G151" s="73">
        <v>77503</v>
      </c>
    </row>
    <row r="152" spans="1:7" ht="15" customHeight="1">
      <c r="A152" t="s">
        <v>347</v>
      </c>
      <c r="B152" s="73">
        <v>36369</v>
      </c>
      <c r="C152" s="110">
        <v>20.71</v>
      </c>
      <c r="D152" s="110">
        <v>6.4</v>
      </c>
      <c r="E152" s="110">
        <v>-1.86</v>
      </c>
      <c r="F152" s="73">
        <v>2</v>
      </c>
      <c r="G152" s="73">
        <v>36263</v>
      </c>
    </row>
    <row r="153" spans="1:7" ht="15" customHeight="1">
      <c r="A153" t="s">
        <v>348</v>
      </c>
      <c r="B153" s="73">
        <v>159980</v>
      </c>
      <c r="C153" s="110">
        <v>35.4</v>
      </c>
      <c r="D153" s="110">
        <v>1.0900000000000001</v>
      </c>
      <c r="E153" s="110">
        <v>-5.15</v>
      </c>
      <c r="F153" s="73">
        <v>3</v>
      </c>
      <c r="G153" s="73">
        <v>159934</v>
      </c>
    </row>
    <row r="154" spans="1:7" ht="15" customHeight="1">
      <c r="A154" t="s">
        <v>349</v>
      </c>
      <c r="B154" s="73">
        <v>236377</v>
      </c>
      <c r="C154" s="110">
        <v>11.67</v>
      </c>
      <c r="D154" s="110">
        <v>2.83</v>
      </c>
      <c r="E154" s="110">
        <v>-1.57</v>
      </c>
      <c r="F154" s="73">
        <v>1</v>
      </c>
      <c r="G154" s="73">
        <v>227628</v>
      </c>
    </row>
    <row r="155" spans="1:7" ht="15" customHeight="1">
      <c r="A155" t="s">
        <v>350</v>
      </c>
      <c r="B155" s="73">
        <v>61224</v>
      </c>
      <c r="C155" s="110">
        <v>6.99</v>
      </c>
      <c r="D155" s="110">
        <v>1.46</v>
      </c>
      <c r="E155" s="110">
        <v>-1.94</v>
      </c>
      <c r="F155" s="73">
        <v>1</v>
      </c>
      <c r="G155" s="73">
        <v>41428</v>
      </c>
    </row>
    <row r="156" spans="1:7" ht="15" customHeight="1">
      <c r="A156" t="s">
        <v>351</v>
      </c>
      <c r="B156" s="73">
        <v>53749</v>
      </c>
      <c r="C156" s="110">
        <v>10.24</v>
      </c>
      <c r="D156" s="110">
        <v>1.82</v>
      </c>
      <c r="E156" s="110">
        <v>-1.86</v>
      </c>
      <c r="F156" s="73">
        <v>1</v>
      </c>
      <c r="G156" s="73">
        <v>46672</v>
      </c>
    </row>
    <row r="157" spans="1:7" ht="15" customHeight="1">
      <c r="A157" t="s">
        <v>352</v>
      </c>
      <c r="B157" s="73">
        <v>142317</v>
      </c>
      <c r="C157" s="110">
        <v>14.58</v>
      </c>
      <c r="D157" s="110">
        <v>6.6</v>
      </c>
      <c r="E157" s="110">
        <v>-1.03</v>
      </c>
      <c r="F157" s="73">
        <v>1</v>
      </c>
      <c r="G157" s="73">
        <v>133773</v>
      </c>
    </row>
    <row r="158" spans="1:7" ht="15" customHeight="1">
      <c r="A158" t="s">
        <v>353</v>
      </c>
      <c r="B158" s="73">
        <v>38774</v>
      </c>
      <c r="C158" s="110">
        <v>15.6</v>
      </c>
      <c r="D158" s="110">
        <v>4.66</v>
      </c>
      <c r="E158" s="110">
        <v>-1.57</v>
      </c>
      <c r="F158" s="73">
        <v>1</v>
      </c>
      <c r="G158" s="73">
        <v>38551</v>
      </c>
    </row>
    <row r="159" spans="1:7" ht="15" customHeight="1">
      <c r="A159" t="s">
        <v>354</v>
      </c>
      <c r="B159" s="73">
        <v>186096</v>
      </c>
      <c r="C159" s="110">
        <v>16.829999999999998</v>
      </c>
      <c r="D159" s="110">
        <v>8.5500000000000007</v>
      </c>
      <c r="E159" s="110">
        <v>-0.91</v>
      </c>
      <c r="F159" s="73">
        <v>1</v>
      </c>
      <c r="G159" s="73">
        <v>109005</v>
      </c>
    </row>
    <row r="160" spans="1:7" ht="15" customHeight="1">
      <c r="A160" t="s">
        <v>355</v>
      </c>
      <c r="B160" s="73">
        <v>80415</v>
      </c>
      <c r="C160" s="110">
        <v>10.210000000000001</v>
      </c>
      <c r="D160" s="110">
        <v>3.93</v>
      </c>
      <c r="E160" s="110">
        <v>-1.1000000000000001</v>
      </c>
      <c r="F160" s="73">
        <v>1</v>
      </c>
      <c r="G160" s="73">
        <v>74600</v>
      </c>
    </row>
    <row r="161" spans="1:7" ht="15" customHeight="1">
      <c r="A161" t="s">
        <v>356</v>
      </c>
      <c r="B161" s="73">
        <v>47963</v>
      </c>
      <c r="C161" s="110">
        <v>14.72</v>
      </c>
      <c r="D161" s="110">
        <v>4.76</v>
      </c>
      <c r="E161" s="110">
        <v>-1.7</v>
      </c>
      <c r="F161" s="73">
        <v>1</v>
      </c>
      <c r="G161" s="73">
        <v>47079</v>
      </c>
    </row>
    <row r="162" spans="1:7" ht="15" customHeight="1">
      <c r="A162" t="s">
        <v>357</v>
      </c>
      <c r="B162" s="73">
        <v>89704</v>
      </c>
      <c r="C162" s="110">
        <v>15.85</v>
      </c>
      <c r="D162" s="110">
        <v>2.19</v>
      </c>
      <c r="E162" s="110">
        <v>-2.93</v>
      </c>
      <c r="F162" s="73">
        <v>1</v>
      </c>
      <c r="G162" s="73">
        <v>74727</v>
      </c>
    </row>
    <row r="163" spans="1:7" ht="15" customHeight="1">
      <c r="A163" t="s">
        <v>358</v>
      </c>
      <c r="B163" s="73">
        <v>239001</v>
      </c>
      <c r="C163" s="110">
        <v>10.37</v>
      </c>
      <c r="D163" s="110">
        <v>2.57</v>
      </c>
      <c r="E163" s="110">
        <v>-1.68</v>
      </c>
      <c r="F163" s="73">
        <v>1</v>
      </c>
      <c r="G163" s="73">
        <v>204239</v>
      </c>
    </row>
    <row r="164" spans="1:7" ht="15" customHeight="1">
      <c r="A164" t="s">
        <v>359</v>
      </c>
      <c r="B164" s="73">
        <v>82875</v>
      </c>
      <c r="C164" s="110">
        <v>12.69</v>
      </c>
      <c r="D164" s="110">
        <v>4.1100000000000003</v>
      </c>
      <c r="E164" s="110">
        <v>-1.28</v>
      </c>
      <c r="F164" s="73">
        <v>1</v>
      </c>
      <c r="G164" s="73">
        <v>71353</v>
      </c>
    </row>
    <row r="165" spans="1:7" ht="15" customHeight="1">
      <c r="A165" t="s">
        <v>360</v>
      </c>
      <c r="B165" s="73">
        <v>115466</v>
      </c>
      <c r="C165" s="110">
        <v>11.58</v>
      </c>
      <c r="D165" s="110">
        <v>3.86</v>
      </c>
      <c r="E165" s="110">
        <v>-1.39</v>
      </c>
      <c r="F165" s="73">
        <v>1</v>
      </c>
      <c r="G165" s="73">
        <v>97800</v>
      </c>
    </row>
    <row r="166" spans="1:7" ht="15" customHeight="1">
      <c r="A166" t="s">
        <v>361</v>
      </c>
      <c r="B166" s="73">
        <v>33356</v>
      </c>
      <c r="C166" s="110">
        <v>11.52</v>
      </c>
      <c r="D166" s="110">
        <v>0.89</v>
      </c>
      <c r="E166" s="110">
        <v>-3.74</v>
      </c>
      <c r="F166" s="73">
        <v>1</v>
      </c>
      <c r="G166" s="73">
        <v>22278</v>
      </c>
    </row>
    <row r="167" spans="1:7" ht="15" customHeight="1">
      <c r="A167" t="s">
        <v>362</v>
      </c>
      <c r="B167" s="73">
        <v>295689</v>
      </c>
      <c r="C167" s="110">
        <v>13.56</v>
      </c>
      <c r="D167" s="110">
        <v>4.84</v>
      </c>
      <c r="E167" s="110">
        <v>-1.1000000000000001</v>
      </c>
      <c r="F167" s="73">
        <v>1</v>
      </c>
      <c r="G167" s="73">
        <v>269315</v>
      </c>
    </row>
    <row r="168" spans="1:7" ht="15" customHeight="1">
      <c r="A168" t="s">
        <v>363</v>
      </c>
      <c r="B168" s="73">
        <v>170220</v>
      </c>
      <c r="C168" s="110">
        <v>12.19</v>
      </c>
      <c r="D168" s="110">
        <v>4.46</v>
      </c>
      <c r="E168" s="110">
        <v>-1.35</v>
      </c>
      <c r="F168" s="73">
        <v>1</v>
      </c>
      <c r="G168" s="73">
        <v>138172</v>
      </c>
    </row>
    <row r="169" spans="1:7" ht="15" customHeight="1">
      <c r="A169" t="s">
        <v>364</v>
      </c>
      <c r="B169" s="73">
        <v>205755</v>
      </c>
      <c r="C169" s="110">
        <v>9.4499999999999993</v>
      </c>
      <c r="D169" s="110">
        <v>2.82</v>
      </c>
      <c r="E169" s="110">
        <v>-1.64</v>
      </c>
      <c r="F169" s="73">
        <v>1</v>
      </c>
      <c r="G169" s="73">
        <v>192290</v>
      </c>
    </row>
    <row r="170" spans="1:7" ht="15" customHeight="1">
      <c r="A170" t="s">
        <v>365</v>
      </c>
      <c r="B170" s="73">
        <v>59807</v>
      </c>
      <c r="C170" s="110">
        <v>15.06</v>
      </c>
      <c r="D170" s="110">
        <v>3.38</v>
      </c>
      <c r="E170" s="110">
        <v>-2.0499999999999998</v>
      </c>
      <c r="F170" s="73">
        <v>1</v>
      </c>
      <c r="G170" s="73">
        <v>59718</v>
      </c>
    </row>
    <row r="171" spans="1:7" ht="15" customHeight="1">
      <c r="A171" t="s">
        <v>366</v>
      </c>
      <c r="B171" s="73">
        <v>33595</v>
      </c>
      <c r="C171" s="110">
        <v>20.03</v>
      </c>
      <c r="D171" s="110">
        <v>6.12</v>
      </c>
      <c r="E171" s="110">
        <v>-1.42</v>
      </c>
      <c r="F171" s="73">
        <v>2</v>
      </c>
      <c r="G171" s="73">
        <v>33517</v>
      </c>
    </row>
    <row r="172" spans="1:7" ht="15" customHeight="1">
      <c r="A172" t="s">
        <v>367</v>
      </c>
      <c r="B172" s="73">
        <v>232246</v>
      </c>
      <c r="C172" s="110">
        <v>12.85</v>
      </c>
      <c r="D172" s="110">
        <v>4.4000000000000004</v>
      </c>
      <c r="E172" s="110">
        <v>-1.43</v>
      </c>
      <c r="F172" s="73">
        <v>1</v>
      </c>
      <c r="G172" s="73">
        <v>216395</v>
      </c>
    </row>
    <row r="173" spans="1:7" ht="15" customHeight="1">
      <c r="A173" t="s">
        <v>368</v>
      </c>
      <c r="B173" s="73">
        <v>26852</v>
      </c>
      <c r="C173" s="110">
        <v>41.37</v>
      </c>
      <c r="D173" s="110">
        <v>1.98</v>
      </c>
      <c r="E173" s="110">
        <v>-4.43</v>
      </c>
      <c r="F173" s="73">
        <v>3</v>
      </c>
      <c r="G173" s="73">
        <v>26851</v>
      </c>
    </row>
    <row r="174" spans="1:7" ht="15" customHeight="1">
      <c r="A174" t="s">
        <v>369</v>
      </c>
      <c r="B174" s="73">
        <v>213531</v>
      </c>
      <c r="C174" s="110">
        <v>11.59</v>
      </c>
      <c r="D174" s="110">
        <v>3.57</v>
      </c>
      <c r="E174" s="110">
        <v>-1.6</v>
      </c>
      <c r="F174" s="73">
        <v>1</v>
      </c>
      <c r="G174" s="73">
        <v>178575</v>
      </c>
    </row>
    <row r="175" spans="1:7" ht="15" customHeight="1">
      <c r="A175" t="s">
        <v>370</v>
      </c>
      <c r="B175" s="73">
        <v>222707</v>
      </c>
      <c r="C175" s="110">
        <v>10.33</v>
      </c>
      <c r="D175" s="110">
        <v>2.89</v>
      </c>
      <c r="E175" s="110">
        <v>-1.42</v>
      </c>
      <c r="F175" s="73">
        <v>1</v>
      </c>
      <c r="G175" s="73">
        <v>168999</v>
      </c>
    </row>
    <row r="176" spans="1:7" ht="15" customHeight="1">
      <c r="A176" t="s">
        <v>371</v>
      </c>
      <c r="B176" s="73">
        <v>72874</v>
      </c>
      <c r="C176" s="110">
        <v>10.039999999999999</v>
      </c>
      <c r="D176" s="110">
        <v>1.86</v>
      </c>
      <c r="E176" s="110">
        <v>-2.11</v>
      </c>
      <c r="F176" s="73">
        <v>1</v>
      </c>
      <c r="G176" s="73">
        <v>65001</v>
      </c>
    </row>
    <row r="177" spans="1:7" ht="15" customHeight="1">
      <c r="A177" t="s">
        <v>372</v>
      </c>
      <c r="B177" s="73">
        <v>313087</v>
      </c>
      <c r="C177" s="110">
        <v>12.19</v>
      </c>
      <c r="D177" s="110">
        <v>4.74</v>
      </c>
      <c r="E177" s="110">
        <v>-1.2</v>
      </c>
      <c r="F177" s="73">
        <v>1</v>
      </c>
      <c r="G177" s="73">
        <v>301875</v>
      </c>
    </row>
    <row r="178" spans="1:7" ht="15" customHeight="1">
      <c r="A178" t="s">
        <v>373</v>
      </c>
      <c r="B178" s="73">
        <v>24220</v>
      </c>
      <c r="C178" s="110">
        <v>17.079999999999998</v>
      </c>
      <c r="D178" s="110">
        <v>3.98</v>
      </c>
      <c r="E178" s="110">
        <v>-1.81</v>
      </c>
      <c r="F178" s="73">
        <v>1</v>
      </c>
      <c r="G178" s="73">
        <v>24088</v>
      </c>
    </row>
    <row r="179" spans="1:7" ht="15" customHeight="1">
      <c r="A179" t="s">
        <v>374</v>
      </c>
      <c r="B179" s="73">
        <v>67988</v>
      </c>
      <c r="C179" s="110">
        <v>12.03</v>
      </c>
      <c r="D179" s="110">
        <v>2.66</v>
      </c>
      <c r="E179" s="110">
        <v>-1.97</v>
      </c>
      <c r="F179" s="73">
        <v>1</v>
      </c>
      <c r="G179" s="73">
        <v>56187</v>
      </c>
    </row>
    <row r="180" spans="1:7" ht="15" customHeight="1">
      <c r="A180" t="s">
        <v>375</v>
      </c>
      <c r="B180" s="73">
        <v>89001</v>
      </c>
      <c r="C180" s="110">
        <v>15.61</v>
      </c>
      <c r="D180" s="110">
        <v>1.91</v>
      </c>
      <c r="E180" s="110">
        <v>-3.09</v>
      </c>
      <c r="F180" s="73">
        <v>1</v>
      </c>
      <c r="G180" s="73">
        <v>89001</v>
      </c>
    </row>
    <row r="181" spans="1:7" ht="15" customHeight="1">
      <c r="A181" t="s">
        <v>376</v>
      </c>
      <c r="B181" s="73">
        <v>34156</v>
      </c>
      <c r="C181" s="110">
        <v>13.73</v>
      </c>
      <c r="D181" s="110">
        <v>1.75</v>
      </c>
      <c r="E181" s="110">
        <v>-2.52</v>
      </c>
      <c r="F181" s="73">
        <v>1</v>
      </c>
      <c r="G181" s="73">
        <v>34147</v>
      </c>
    </row>
    <row r="182" spans="1:7" ht="15" customHeight="1">
      <c r="A182" t="s">
        <v>377</v>
      </c>
      <c r="B182" s="73">
        <v>71420</v>
      </c>
      <c r="C182" s="110">
        <v>12.11</v>
      </c>
      <c r="D182" s="110">
        <v>1.66</v>
      </c>
      <c r="E182" s="110">
        <v>-2.83</v>
      </c>
      <c r="F182" s="73">
        <v>1</v>
      </c>
      <c r="G182" s="73">
        <v>71407</v>
      </c>
    </row>
    <row r="183" spans="1:7" ht="15" customHeight="1">
      <c r="A183" t="s">
        <v>378</v>
      </c>
      <c r="B183" s="73">
        <v>47475</v>
      </c>
      <c r="C183" s="110">
        <v>16.3</v>
      </c>
      <c r="D183" s="110">
        <v>0.28000000000000003</v>
      </c>
      <c r="E183" s="110">
        <v>-6.91</v>
      </c>
      <c r="F183" s="73">
        <v>1</v>
      </c>
      <c r="G183" s="73">
        <v>47331</v>
      </c>
    </row>
    <row r="184" spans="1:7" ht="15" customHeight="1">
      <c r="A184" t="s">
        <v>379</v>
      </c>
      <c r="B184" s="73">
        <v>42174</v>
      </c>
      <c r="C184" s="110">
        <v>15.18</v>
      </c>
      <c r="D184" s="110">
        <v>0</v>
      </c>
      <c r="E184" s="111" t="s">
        <v>229</v>
      </c>
      <c r="F184" s="73">
        <v>1</v>
      </c>
      <c r="G184" s="73">
        <v>41948</v>
      </c>
    </row>
    <row r="185" spans="1:7" ht="15" customHeight="1">
      <c r="A185" t="s">
        <v>380</v>
      </c>
      <c r="B185" s="73">
        <v>120040</v>
      </c>
      <c r="C185" s="110">
        <v>11.71</v>
      </c>
      <c r="D185" s="110">
        <v>3.78</v>
      </c>
      <c r="E185" s="110">
        <v>-1.41</v>
      </c>
      <c r="F185" s="73">
        <v>1</v>
      </c>
      <c r="G185" s="73">
        <v>115060</v>
      </c>
    </row>
    <row r="186" spans="1:7" ht="15" customHeight="1">
      <c r="A186" t="s">
        <v>381</v>
      </c>
      <c r="B186" s="73">
        <v>45973</v>
      </c>
      <c r="C186" s="110">
        <v>4.26</v>
      </c>
      <c r="D186" s="110">
        <v>2.4</v>
      </c>
      <c r="E186" s="110">
        <v>-0.85</v>
      </c>
      <c r="F186" s="73">
        <v>1</v>
      </c>
      <c r="G186" s="73">
        <v>20416</v>
      </c>
    </row>
    <row r="187" spans="1:7" ht="15" customHeight="1">
      <c r="A187" t="s">
        <v>382</v>
      </c>
      <c r="B187" s="73">
        <v>32999</v>
      </c>
      <c r="C187" s="110">
        <v>54.24</v>
      </c>
      <c r="D187" s="110">
        <v>18.57</v>
      </c>
      <c r="E187" s="110">
        <v>-1.61</v>
      </c>
      <c r="F187" s="73">
        <v>4</v>
      </c>
      <c r="G187" s="73">
        <v>9781</v>
      </c>
    </row>
    <row r="188" spans="1:7" ht="15" customHeight="1">
      <c r="A188" t="s">
        <v>383</v>
      </c>
      <c r="B188" s="73">
        <v>45890</v>
      </c>
      <c r="C188" s="110">
        <v>14.77</v>
      </c>
      <c r="D188" s="110">
        <v>1.55</v>
      </c>
      <c r="E188" s="110">
        <v>-2.5499999999999998</v>
      </c>
      <c r="F188" s="73">
        <v>1</v>
      </c>
      <c r="G188" s="73">
        <v>45590</v>
      </c>
    </row>
    <row r="189" spans="1:7" ht="15" customHeight="1">
      <c r="A189" t="s">
        <v>384</v>
      </c>
      <c r="B189" s="73">
        <v>58407</v>
      </c>
      <c r="C189" s="110">
        <v>10.77</v>
      </c>
      <c r="D189" s="110">
        <v>0.41</v>
      </c>
      <c r="E189" s="110">
        <v>-5.14</v>
      </c>
      <c r="F189" s="73">
        <v>1</v>
      </c>
      <c r="G189" s="73">
        <v>57897</v>
      </c>
    </row>
    <row r="190" spans="1:7" ht="15" customHeight="1">
      <c r="A190" t="s">
        <v>385</v>
      </c>
      <c r="B190" s="73">
        <v>71343</v>
      </c>
      <c r="C190" s="110">
        <v>12.06</v>
      </c>
      <c r="D190" s="110">
        <v>3.07</v>
      </c>
      <c r="E190" s="110">
        <v>-1.99</v>
      </c>
      <c r="F190" s="73">
        <v>1</v>
      </c>
      <c r="G190" s="73">
        <v>71073</v>
      </c>
    </row>
    <row r="191" spans="1:7" ht="15" customHeight="1">
      <c r="A191" t="s">
        <v>386</v>
      </c>
      <c r="B191" s="73">
        <v>49590</v>
      </c>
      <c r="C191" s="110">
        <v>12.38</v>
      </c>
      <c r="D191" s="110">
        <v>3.56</v>
      </c>
      <c r="E191" s="110">
        <v>-1.72</v>
      </c>
      <c r="F191" s="73">
        <v>1</v>
      </c>
      <c r="G191" s="73">
        <v>14169</v>
      </c>
    </row>
    <row r="192" spans="1:7" ht="15" customHeight="1">
      <c r="A192" t="s">
        <v>387</v>
      </c>
      <c r="B192" s="73">
        <v>99997</v>
      </c>
      <c r="C192" s="110">
        <v>21.37</v>
      </c>
      <c r="D192" s="110">
        <v>8.49</v>
      </c>
      <c r="E192" s="110">
        <v>-1.2</v>
      </c>
      <c r="F192" s="73">
        <v>2</v>
      </c>
      <c r="G192" s="73">
        <v>75493</v>
      </c>
    </row>
    <row r="193" spans="1:7" ht="15" customHeight="1">
      <c r="A193" t="s">
        <v>388</v>
      </c>
      <c r="B193" s="73">
        <v>138363</v>
      </c>
      <c r="C193" s="110">
        <v>24.24</v>
      </c>
      <c r="D193" s="110">
        <v>8.24</v>
      </c>
      <c r="E193" s="110">
        <v>-1.7</v>
      </c>
      <c r="F193" s="73">
        <v>2</v>
      </c>
      <c r="G193" s="73">
        <v>119714</v>
      </c>
    </row>
    <row r="194" spans="1:7" ht="15" customHeight="1">
      <c r="A194" t="s">
        <v>389</v>
      </c>
      <c r="B194" s="73">
        <v>39698</v>
      </c>
      <c r="C194" s="110">
        <v>24.24</v>
      </c>
      <c r="D194" s="110">
        <v>7.51</v>
      </c>
      <c r="E194" s="110">
        <v>-1.81</v>
      </c>
      <c r="F194" s="73">
        <v>2</v>
      </c>
      <c r="G194" s="73">
        <v>10598</v>
      </c>
    </row>
    <row r="195" spans="1:7" ht="15" customHeight="1">
      <c r="A195" t="s">
        <v>390</v>
      </c>
      <c r="B195" s="73">
        <v>203932</v>
      </c>
      <c r="C195" s="110">
        <v>9.8800000000000008</v>
      </c>
      <c r="D195" s="110">
        <v>1.76</v>
      </c>
      <c r="E195" s="110">
        <v>-1.7</v>
      </c>
      <c r="F195" s="73">
        <v>1</v>
      </c>
      <c r="G195" s="73">
        <v>195176</v>
      </c>
    </row>
    <row r="196" spans="1:7" ht="15" customHeight="1">
      <c r="A196" t="s">
        <v>391</v>
      </c>
      <c r="B196" s="73">
        <v>62881</v>
      </c>
      <c r="C196" s="110">
        <v>16.690000000000001</v>
      </c>
      <c r="D196" s="110">
        <v>1.1399999999999999</v>
      </c>
      <c r="E196" s="110">
        <v>-3.64</v>
      </c>
      <c r="F196" s="73">
        <v>1</v>
      </c>
      <c r="G196" s="73">
        <v>62766</v>
      </c>
    </row>
    <row r="197" spans="1:7" ht="15" customHeight="1">
      <c r="A197" t="s">
        <v>392</v>
      </c>
      <c r="B197" s="73">
        <v>69752</v>
      </c>
      <c r="C197" s="110">
        <v>7.62</v>
      </c>
      <c r="D197" s="110">
        <v>1.57</v>
      </c>
      <c r="E197" s="110">
        <v>-1.92</v>
      </c>
      <c r="F197" s="73">
        <v>1</v>
      </c>
      <c r="G197" s="73">
        <v>51231</v>
      </c>
    </row>
    <row r="198" spans="1:7" ht="15" customHeight="1">
      <c r="A198" t="s">
        <v>393</v>
      </c>
      <c r="B198" s="73">
        <v>146174</v>
      </c>
      <c r="C198" s="110">
        <v>11.21</v>
      </c>
      <c r="D198" s="110">
        <v>3.62</v>
      </c>
      <c r="E198" s="110">
        <v>-1.41</v>
      </c>
      <c r="F198" s="73">
        <v>1</v>
      </c>
      <c r="G198" s="73">
        <v>139664</v>
      </c>
    </row>
    <row r="199" spans="1:7" ht="15" customHeight="1">
      <c r="A199" t="s">
        <v>394</v>
      </c>
      <c r="B199" s="73">
        <v>556273</v>
      </c>
      <c r="C199" s="110">
        <v>12.96</v>
      </c>
      <c r="D199" s="110">
        <v>4.37</v>
      </c>
      <c r="E199" s="110">
        <v>-1.47</v>
      </c>
      <c r="F199" s="73">
        <v>1</v>
      </c>
      <c r="G199" s="73">
        <v>494077</v>
      </c>
    </row>
    <row r="200" spans="1:7" ht="15" customHeight="1">
      <c r="A200" t="s">
        <v>395</v>
      </c>
      <c r="B200" s="73">
        <v>792254</v>
      </c>
      <c r="C200" s="110">
        <v>11.74</v>
      </c>
      <c r="D200" s="110">
        <v>4.9800000000000004</v>
      </c>
      <c r="E200" s="110">
        <v>-1.3</v>
      </c>
      <c r="F200" s="73">
        <v>1</v>
      </c>
      <c r="G200" s="73">
        <v>754711</v>
      </c>
    </row>
    <row r="201" spans="1:7" ht="15" customHeight="1">
      <c r="A201" t="s">
        <v>396</v>
      </c>
      <c r="B201" s="73">
        <v>112922</v>
      </c>
      <c r="C201" s="110">
        <v>12.83</v>
      </c>
      <c r="D201" s="110">
        <v>3.66</v>
      </c>
      <c r="E201" s="110">
        <v>-1.58</v>
      </c>
      <c r="F201" s="73">
        <v>1</v>
      </c>
      <c r="G201" s="73">
        <v>112439</v>
      </c>
    </row>
    <row r="202" spans="1:7" ht="15" customHeight="1">
      <c r="A202" t="s">
        <v>397</v>
      </c>
      <c r="B202" s="73">
        <v>151271</v>
      </c>
      <c r="C202" s="110">
        <v>7.7</v>
      </c>
      <c r="D202" s="110">
        <v>0.79</v>
      </c>
      <c r="E202" s="110">
        <v>-2.52</v>
      </c>
      <c r="F202" s="73">
        <v>1</v>
      </c>
      <c r="G202" s="73">
        <v>135267</v>
      </c>
    </row>
    <row r="203" spans="1:7" ht="15" customHeight="1">
      <c r="A203" t="s">
        <v>398</v>
      </c>
      <c r="B203" s="73">
        <v>71768</v>
      </c>
      <c r="C203" s="110">
        <v>16.97</v>
      </c>
      <c r="D203" s="110">
        <v>4.03</v>
      </c>
      <c r="E203" s="110">
        <v>-2.0499999999999998</v>
      </c>
      <c r="F203" s="73">
        <v>1</v>
      </c>
      <c r="G203" s="73">
        <v>71511</v>
      </c>
    </row>
    <row r="204" spans="1:7" ht="15" customHeight="1">
      <c r="A204" t="s">
        <v>399</v>
      </c>
      <c r="B204" s="73">
        <v>72238</v>
      </c>
      <c r="C204" s="110">
        <v>8.82</v>
      </c>
      <c r="D204" s="110">
        <v>3.63</v>
      </c>
      <c r="E204" s="110">
        <v>-1.1299999999999999</v>
      </c>
      <c r="F204" s="73">
        <v>1</v>
      </c>
      <c r="G204" s="73">
        <v>62712</v>
      </c>
    </row>
    <row r="205" spans="1:7" ht="15" customHeight="1">
      <c r="A205" t="s">
        <v>400</v>
      </c>
      <c r="B205" s="73">
        <v>161398</v>
      </c>
      <c r="C205" s="110">
        <v>11.44</v>
      </c>
      <c r="D205" s="110">
        <v>2.78</v>
      </c>
      <c r="E205" s="110">
        <v>-1.92</v>
      </c>
      <c r="F205" s="73">
        <v>1</v>
      </c>
      <c r="G205" s="73">
        <v>127621</v>
      </c>
    </row>
    <row r="206" spans="1:7" ht="15" customHeight="1">
      <c r="A206" t="s">
        <v>401</v>
      </c>
      <c r="B206" s="73">
        <v>289526</v>
      </c>
      <c r="C206" s="110">
        <v>10.199999999999999</v>
      </c>
      <c r="D206" s="110">
        <v>2.79</v>
      </c>
      <c r="E206" s="110">
        <v>-1.39</v>
      </c>
      <c r="F206" s="73">
        <v>1</v>
      </c>
      <c r="G206" s="73">
        <v>224099</v>
      </c>
    </row>
    <row r="207" spans="1:7" ht="15" customHeight="1">
      <c r="A207" t="s">
        <v>402</v>
      </c>
      <c r="B207" s="73">
        <v>120986</v>
      </c>
      <c r="C207" s="110">
        <v>11.75</v>
      </c>
      <c r="D207" s="110">
        <v>2.78</v>
      </c>
      <c r="E207" s="110">
        <v>-1.45</v>
      </c>
      <c r="F207" s="73">
        <v>1</v>
      </c>
      <c r="G207" s="73">
        <v>115652</v>
      </c>
    </row>
    <row r="208" spans="1:7" ht="15" customHeight="1">
      <c r="A208" t="s">
        <v>403</v>
      </c>
      <c r="B208" s="73">
        <v>29066</v>
      </c>
      <c r="C208" s="110">
        <v>15.09</v>
      </c>
      <c r="D208" s="110">
        <v>1.0900000000000001</v>
      </c>
      <c r="E208" s="110">
        <v>-3.59</v>
      </c>
      <c r="F208" s="73">
        <v>1</v>
      </c>
      <c r="G208" s="73">
        <v>28975</v>
      </c>
    </row>
    <row r="209" spans="1:7" ht="15" customHeight="1">
      <c r="A209" t="s">
        <v>404</v>
      </c>
      <c r="B209" s="73">
        <v>668221</v>
      </c>
      <c r="C209" s="110">
        <v>11.04</v>
      </c>
      <c r="D209" s="110">
        <v>3.96</v>
      </c>
      <c r="E209" s="110">
        <v>-1.53</v>
      </c>
      <c r="F209" s="73">
        <v>1</v>
      </c>
      <c r="G209" s="73">
        <v>556975</v>
      </c>
    </row>
    <row r="210" spans="1:7" ht="15" customHeight="1">
      <c r="A210" t="s">
        <v>405</v>
      </c>
      <c r="B210" s="73">
        <v>55886</v>
      </c>
      <c r="C210" s="110">
        <v>9.3699999999999992</v>
      </c>
      <c r="D210" s="110">
        <v>1.95</v>
      </c>
      <c r="E210" s="110">
        <v>-2.69</v>
      </c>
      <c r="F210" s="73">
        <v>1</v>
      </c>
      <c r="G210" s="73">
        <v>37536</v>
      </c>
    </row>
    <row r="211" spans="1:7" ht="15" customHeight="1">
      <c r="A211" t="s">
        <v>406</v>
      </c>
      <c r="B211" s="73">
        <v>25793</v>
      </c>
      <c r="C211" s="110">
        <v>13.5</v>
      </c>
      <c r="D211" s="110">
        <v>4.66</v>
      </c>
      <c r="E211" s="110">
        <v>-1.53</v>
      </c>
      <c r="F211" s="73">
        <v>1</v>
      </c>
      <c r="G211" s="73">
        <v>25702</v>
      </c>
    </row>
    <row r="212" spans="1:7" ht="15" customHeight="1">
      <c r="A212" t="s">
        <v>407</v>
      </c>
      <c r="B212" s="73">
        <v>153760</v>
      </c>
      <c r="C212" s="110">
        <v>8.6</v>
      </c>
      <c r="D212" s="110">
        <v>3.66</v>
      </c>
      <c r="E212" s="110">
        <v>-1.21</v>
      </c>
      <c r="F212" s="73">
        <v>1</v>
      </c>
      <c r="G212" s="73">
        <v>143866</v>
      </c>
    </row>
    <row r="213" spans="1:7" ht="15" customHeight="1">
      <c r="A213" t="s">
        <v>408</v>
      </c>
      <c r="B213" s="73">
        <v>397375</v>
      </c>
      <c r="C213" s="110">
        <v>10.16</v>
      </c>
      <c r="D213" s="110">
        <v>3.8</v>
      </c>
      <c r="E213" s="110">
        <v>-1.43</v>
      </c>
      <c r="F213" s="73">
        <v>1</v>
      </c>
      <c r="G213" s="73">
        <v>381835</v>
      </c>
    </row>
    <row r="214" spans="1:7" ht="15" customHeight="1">
      <c r="A214" t="s">
        <v>409</v>
      </c>
      <c r="B214" s="73">
        <v>42003</v>
      </c>
      <c r="C214" s="110">
        <v>19.920000000000002</v>
      </c>
      <c r="D214" s="110">
        <v>0.16</v>
      </c>
      <c r="E214" s="110">
        <v>-6.69</v>
      </c>
      <c r="F214" s="73">
        <v>2</v>
      </c>
      <c r="G214" s="73">
        <v>41607</v>
      </c>
    </row>
    <row r="215" spans="1:7" ht="15" customHeight="1">
      <c r="A215" t="s">
        <v>410</v>
      </c>
      <c r="B215" s="73">
        <v>333331</v>
      </c>
      <c r="C215" s="110">
        <v>7.35</v>
      </c>
      <c r="D215" s="110">
        <v>2.7</v>
      </c>
      <c r="E215" s="110">
        <v>-1.69</v>
      </c>
      <c r="F215" s="73">
        <v>1</v>
      </c>
      <c r="G215" s="73">
        <v>321451</v>
      </c>
    </row>
    <row r="216" spans="1:7" ht="15" customHeight="1">
      <c r="A216" t="s">
        <v>411</v>
      </c>
      <c r="B216" s="73">
        <v>181572</v>
      </c>
      <c r="C216" s="110">
        <v>13.6</v>
      </c>
      <c r="D216" s="110">
        <v>3.6</v>
      </c>
      <c r="E216" s="110">
        <v>-1.97</v>
      </c>
      <c r="F216" s="73">
        <v>1</v>
      </c>
      <c r="G216" s="73">
        <v>159132</v>
      </c>
    </row>
    <row r="217" spans="1:7" ht="15" customHeight="1">
      <c r="A217" t="s">
        <v>412</v>
      </c>
      <c r="B217" s="73">
        <v>122738</v>
      </c>
      <c r="C217" s="110">
        <v>8.25</v>
      </c>
      <c r="D217" s="110">
        <v>1.8</v>
      </c>
      <c r="E217" s="110">
        <v>-1.94</v>
      </c>
      <c r="F217" s="73">
        <v>1</v>
      </c>
      <c r="G217" s="73">
        <v>113615</v>
      </c>
    </row>
    <row r="218" spans="1:7" ht="15" customHeight="1">
      <c r="A218" t="s">
        <v>413</v>
      </c>
      <c r="B218" s="73">
        <v>150083</v>
      </c>
      <c r="C218" s="110">
        <v>17.07</v>
      </c>
      <c r="D218" s="110">
        <v>1.21</v>
      </c>
      <c r="E218" s="110">
        <v>-2.62</v>
      </c>
      <c r="F218" s="73">
        <v>1</v>
      </c>
      <c r="G218" s="73">
        <v>112812</v>
      </c>
    </row>
    <row r="219" spans="1:7" ht="15" customHeight="1">
      <c r="A219" t="s">
        <v>414</v>
      </c>
      <c r="B219" s="73">
        <v>62811</v>
      </c>
      <c r="C219" s="110">
        <v>7.38</v>
      </c>
      <c r="D219" s="110">
        <v>0.76</v>
      </c>
      <c r="E219" s="110">
        <v>-2.5099999999999998</v>
      </c>
      <c r="F219" s="73">
        <v>1</v>
      </c>
      <c r="G219" s="73">
        <v>51518</v>
      </c>
    </row>
    <row r="220" spans="1:7" ht="15" customHeight="1">
      <c r="A220" t="s">
        <v>415</v>
      </c>
      <c r="B220" s="73">
        <v>39258</v>
      </c>
      <c r="C220" s="110">
        <v>11.26</v>
      </c>
      <c r="D220" s="110">
        <v>3.35</v>
      </c>
      <c r="E220" s="110">
        <v>-1.67</v>
      </c>
      <c r="F220" s="73">
        <v>1</v>
      </c>
      <c r="G220" s="73">
        <v>17093</v>
      </c>
    </row>
    <row r="221" spans="1:7" ht="15" customHeight="1">
      <c r="A221" t="s">
        <v>416</v>
      </c>
      <c r="B221" s="73">
        <v>129592</v>
      </c>
      <c r="C221" s="110">
        <v>11.28</v>
      </c>
      <c r="D221" s="110">
        <v>3.85</v>
      </c>
      <c r="E221" s="110">
        <v>-1.38</v>
      </c>
      <c r="F221" s="73">
        <v>1</v>
      </c>
      <c r="G221" s="73">
        <v>119857</v>
      </c>
    </row>
    <row r="222" spans="1:7" ht="15" customHeight="1">
      <c r="A222" t="s">
        <v>417</v>
      </c>
      <c r="B222" s="73">
        <v>24399</v>
      </c>
      <c r="C222" s="110">
        <v>9.8699999999999992</v>
      </c>
      <c r="D222" s="110">
        <v>2.91</v>
      </c>
      <c r="E222" s="110">
        <v>-1.27</v>
      </c>
      <c r="F222" s="73">
        <v>1</v>
      </c>
      <c r="G222" s="73">
        <v>24265</v>
      </c>
    </row>
    <row r="223" spans="1:7" ht="15" customHeight="1">
      <c r="A223" t="s">
        <v>418</v>
      </c>
      <c r="B223" s="73">
        <v>125918</v>
      </c>
      <c r="C223" s="110">
        <v>13.47</v>
      </c>
      <c r="D223" s="110">
        <v>3.85</v>
      </c>
      <c r="E223" s="110">
        <v>-1.58</v>
      </c>
      <c r="F223" s="73">
        <v>1</v>
      </c>
      <c r="G223" s="73">
        <v>125070</v>
      </c>
    </row>
    <row r="224" spans="1:7" ht="15" customHeight="1">
      <c r="A224" t="s">
        <v>419</v>
      </c>
      <c r="B224" s="73">
        <v>22079</v>
      </c>
      <c r="C224" s="110">
        <v>13.29</v>
      </c>
      <c r="D224" s="110">
        <v>3.6</v>
      </c>
      <c r="E224" s="110">
        <v>-1.86</v>
      </c>
      <c r="F224" s="73">
        <v>1</v>
      </c>
      <c r="G224" s="73">
        <v>22073</v>
      </c>
    </row>
    <row r="225" spans="1:7" ht="15" customHeight="1">
      <c r="A225" t="s">
        <v>420</v>
      </c>
      <c r="B225" s="73">
        <v>46749</v>
      </c>
      <c r="C225" s="110">
        <v>11.57</v>
      </c>
      <c r="D225" s="110">
        <v>4.09</v>
      </c>
      <c r="E225" s="110">
        <v>-1.9</v>
      </c>
      <c r="F225" s="73">
        <v>1</v>
      </c>
      <c r="G225" s="73">
        <v>46731</v>
      </c>
    </row>
    <row r="226" spans="1:7" ht="15" customHeight="1">
      <c r="A226" t="s">
        <v>421</v>
      </c>
      <c r="B226" s="73">
        <v>171998</v>
      </c>
      <c r="C226" s="110">
        <v>20.86</v>
      </c>
      <c r="D226" s="110">
        <v>6.88</v>
      </c>
      <c r="E226" s="110">
        <v>-1.52</v>
      </c>
      <c r="F226" s="73">
        <v>2</v>
      </c>
      <c r="G226" s="73">
        <v>168002</v>
      </c>
    </row>
    <row r="227" spans="1:7" ht="15" customHeight="1">
      <c r="A227" t="s">
        <v>422</v>
      </c>
      <c r="B227" s="73">
        <v>29361</v>
      </c>
      <c r="C227" s="110">
        <v>21.8</v>
      </c>
      <c r="D227" s="110">
        <v>0</v>
      </c>
      <c r="E227" s="111" t="s">
        <v>229</v>
      </c>
      <c r="F227" s="73">
        <v>2</v>
      </c>
      <c r="G227" s="73">
        <v>29301</v>
      </c>
    </row>
    <row r="228" spans="1:7" ht="15" customHeight="1">
      <c r="A228" t="s">
        <v>423</v>
      </c>
      <c r="B228" s="73">
        <v>48156</v>
      </c>
      <c r="C228" s="110">
        <v>9.1999999999999993</v>
      </c>
      <c r="D228" s="110">
        <v>0.03</v>
      </c>
      <c r="E228" s="110">
        <v>-6.72</v>
      </c>
      <c r="F228" s="73">
        <v>1</v>
      </c>
      <c r="G228" s="73">
        <v>48022</v>
      </c>
    </row>
    <row r="229" spans="1:7" ht="15" customHeight="1">
      <c r="A229" t="s">
        <v>424</v>
      </c>
      <c r="B229" s="73">
        <v>170486</v>
      </c>
      <c r="C229" s="110">
        <v>7.34</v>
      </c>
      <c r="D229" s="110">
        <v>1.04</v>
      </c>
      <c r="E229" s="110">
        <v>-2.16</v>
      </c>
      <c r="F229" s="73">
        <v>1</v>
      </c>
      <c r="G229" s="73">
        <v>165058</v>
      </c>
    </row>
    <row r="230" spans="1:7" ht="15" customHeight="1">
      <c r="A230" t="s">
        <v>425</v>
      </c>
      <c r="B230" s="73">
        <v>34257</v>
      </c>
      <c r="C230" s="110">
        <v>15.27</v>
      </c>
      <c r="D230" s="110">
        <v>4.53</v>
      </c>
      <c r="E230" s="110">
        <v>-1.56</v>
      </c>
      <c r="F230" s="73">
        <v>1</v>
      </c>
      <c r="G230" s="73">
        <v>13381</v>
      </c>
    </row>
    <row r="231" spans="1:7" ht="15" customHeight="1">
      <c r="A231" t="s">
        <v>426</v>
      </c>
      <c r="B231" s="73">
        <v>92316</v>
      </c>
      <c r="C231" s="110">
        <v>15.55</v>
      </c>
      <c r="D231" s="110">
        <v>5.49</v>
      </c>
      <c r="E231" s="110">
        <v>-1.36</v>
      </c>
      <c r="F231" s="73">
        <v>1</v>
      </c>
      <c r="G231" s="73">
        <v>83515</v>
      </c>
    </row>
    <row r="232" spans="1:7" ht="15" customHeight="1">
      <c r="A232" t="s">
        <v>427</v>
      </c>
      <c r="B232" s="73">
        <v>35702</v>
      </c>
      <c r="C232" s="110">
        <v>11.06</v>
      </c>
      <c r="D232" s="110">
        <v>0.19</v>
      </c>
      <c r="E232" s="110">
        <v>-3.58</v>
      </c>
      <c r="F232" s="73">
        <v>1</v>
      </c>
      <c r="G232" s="73">
        <v>35366</v>
      </c>
    </row>
    <row r="233" spans="1:7" ht="15" customHeight="1">
      <c r="A233" t="s">
        <v>428</v>
      </c>
      <c r="B233" s="73">
        <v>36894</v>
      </c>
      <c r="C233" s="110">
        <v>12.35</v>
      </c>
      <c r="D233" s="110">
        <v>5.35</v>
      </c>
      <c r="E233" s="110">
        <v>-1.03</v>
      </c>
      <c r="F233" s="73">
        <v>1</v>
      </c>
      <c r="G233" s="73">
        <v>36372</v>
      </c>
    </row>
    <row r="234" spans="1:7" ht="15" customHeight="1">
      <c r="A234" t="s">
        <v>429</v>
      </c>
      <c r="B234" s="73">
        <v>69898</v>
      </c>
      <c r="C234" s="110">
        <v>6.34</v>
      </c>
      <c r="D234" s="110">
        <v>0.5</v>
      </c>
      <c r="E234" s="110">
        <v>-3.16</v>
      </c>
      <c r="F234" s="73">
        <v>1</v>
      </c>
      <c r="G234" s="73">
        <v>66776</v>
      </c>
    </row>
    <row r="235" spans="1:7" ht="15" customHeight="1">
      <c r="A235" t="s">
        <v>430</v>
      </c>
      <c r="B235" s="73">
        <v>206570</v>
      </c>
      <c r="C235" s="110">
        <v>22.69</v>
      </c>
      <c r="D235" s="110">
        <v>8.27</v>
      </c>
      <c r="E235" s="110">
        <v>-1.65</v>
      </c>
      <c r="F235" s="73">
        <v>2</v>
      </c>
      <c r="G235" s="73">
        <v>205927</v>
      </c>
    </row>
    <row r="236" spans="1:7" ht="15" customHeight="1">
      <c r="A236" t="s">
        <v>431</v>
      </c>
      <c r="B236" s="73">
        <v>25472</v>
      </c>
      <c r="C236" s="110">
        <v>22.14</v>
      </c>
      <c r="D236" s="110">
        <v>6.58</v>
      </c>
      <c r="E236" s="110">
        <v>-1.53</v>
      </c>
      <c r="F236" s="73">
        <v>2</v>
      </c>
      <c r="G236" s="73">
        <v>25361</v>
      </c>
    </row>
    <row r="237" spans="1:7" ht="15" customHeight="1">
      <c r="A237" t="s">
        <v>432</v>
      </c>
      <c r="B237" s="73">
        <v>21145</v>
      </c>
      <c r="C237" s="110">
        <v>15.89</v>
      </c>
      <c r="D237" s="110">
        <v>4.37</v>
      </c>
      <c r="E237" s="110">
        <v>-1.1399999999999999</v>
      </c>
      <c r="F237" s="73">
        <v>1</v>
      </c>
      <c r="G237" s="73">
        <v>20054</v>
      </c>
    </row>
    <row r="238" spans="1:7" ht="15" customHeight="1">
      <c r="A238" t="s">
        <v>433</v>
      </c>
      <c r="B238" s="73">
        <v>99575</v>
      </c>
      <c r="C238" s="110">
        <v>5.15</v>
      </c>
      <c r="D238" s="110">
        <v>1.22</v>
      </c>
      <c r="E238" s="110">
        <v>-1.7</v>
      </c>
      <c r="F238" s="73">
        <v>1</v>
      </c>
      <c r="G238" s="73">
        <v>91726</v>
      </c>
    </row>
    <row r="239" spans="1:7" ht="15" customHeight="1">
      <c r="A239" t="s">
        <v>434</v>
      </c>
      <c r="B239" s="73">
        <v>82703</v>
      </c>
      <c r="C239" s="110">
        <v>8.2100000000000009</v>
      </c>
      <c r="D239" s="110">
        <v>2.5299999999999998</v>
      </c>
      <c r="E239" s="110">
        <v>-1.76</v>
      </c>
      <c r="F239" s="73">
        <v>1</v>
      </c>
      <c r="G239" s="73">
        <v>77339</v>
      </c>
    </row>
    <row r="240" spans="1:7" ht="15" customHeight="1">
      <c r="A240" t="s">
        <v>435</v>
      </c>
      <c r="B240" s="73">
        <v>20339</v>
      </c>
      <c r="C240" s="110">
        <v>9.07</v>
      </c>
      <c r="D240" s="110">
        <v>2.5099999999999998</v>
      </c>
      <c r="E240" s="110">
        <v>-2.4</v>
      </c>
      <c r="F240" s="73">
        <v>1</v>
      </c>
      <c r="G240" s="73">
        <v>17986</v>
      </c>
    </row>
    <row r="241" spans="1:7" ht="15" customHeight="1">
      <c r="A241" t="s">
        <v>436</v>
      </c>
      <c r="B241" s="73">
        <v>183489</v>
      </c>
      <c r="C241" s="110">
        <v>12.44</v>
      </c>
      <c r="D241" s="110">
        <v>5.0199999999999996</v>
      </c>
      <c r="E241" s="110">
        <v>-1.33</v>
      </c>
      <c r="F241" s="73">
        <v>1</v>
      </c>
      <c r="G241" s="73">
        <v>175142</v>
      </c>
    </row>
    <row r="242" spans="1:7" ht="15" customHeight="1">
      <c r="A242" t="s">
        <v>437</v>
      </c>
      <c r="B242" s="73">
        <v>61089</v>
      </c>
      <c r="C242" s="110">
        <v>6.3</v>
      </c>
      <c r="D242" s="110">
        <v>2.2400000000000002</v>
      </c>
      <c r="E242" s="110">
        <v>-1.55</v>
      </c>
      <c r="F242" s="73">
        <v>1</v>
      </c>
      <c r="G242" s="73">
        <v>58113</v>
      </c>
    </row>
    <row r="243" spans="1:7" ht="15" customHeight="1">
      <c r="A243" t="s">
        <v>438</v>
      </c>
      <c r="B243" s="73">
        <v>154910</v>
      </c>
      <c r="C243" s="110">
        <v>11.13</v>
      </c>
      <c r="D243" s="110">
        <v>4.87</v>
      </c>
      <c r="E243" s="110">
        <v>-1.29</v>
      </c>
      <c r="F243" s="73">
        <v>1</v>
      </c>
      <c r="G243" s="73">
        <v>154192</v>
      </c>
    </row>
    <row r="244" spans="1:7" ht="15" customHeight="1">
      <c r="A244" t="s">
        <v>439</v>
      </c>
      <c r="B244" s="73">
        <v>41142</v>
      </c>
      <c r="C244" s="110">
        <v>31.65</v>
      </c>
      <c r="D244" s="110">
        <v>10.210000000000001</v>
      </c>
      <c r="E244" s="110">
        <v>-1.75</v>
      </c>
      <c r="F244" s="73">
        <v>3</v>
      </c>
      <c r="G244" s="73">
        <v>9807</v>
      </c>
    </row>
    <row r="245" spans="1:7" ht="15" customHeight="1">
      <c r="A245" t="s">
        <v>440</v>
      </c>
      <c r="B245" s="73">
        <v>57890</v>
      </c>
      <c r="C245" s="110">
        <v>17.07</v>
      </c>
      <c r="D245" s="110">
        <v>4.54</v>
      </c>
      <c r="E245" s="110">
        <v>-1.79</v>
      </c>
      <c r="F245" s="73">
        <v>1</v>
      </c>
      <c r="G245" s="73">
        <v>57804</v>
      </c>
    </row>
    <row r="246" spans="1:7" ht="15" customHeight="1">
      <c r="A246" t="s">
        <v>441</v>
      </c>
      <c r="B246" s="73">
        <v>24390</v>
      </c>
      <c r="C246" s="110">
        <v>16.690000000000001</v>
      </c>
      <c r="D246" s="110">
        <v>5.39</v>
      </c>
      <c r="E246" s="110">
        <v>-1.45</v>
      </c>
      <c r="F246" s="73">
        <v>1</v>
      </c>
      <c r="G246" s="73">
        <v>24292</v>
      </c>
    </row>
    <row r="247" spans="1:7" ht="15" customHeight="1">
      <c r="A247" t="s">
        <v>442</v>
      </c>
      <c r="B247" s="73">
        <v>80893</v>
      </c>
      <c r="C247" s="110">
        <v>19.05</v>
      </c>
      <c r="D247" s="110">
        <v>5.57</v>
      </c>
      <c r="E247" s="110">
        <v>-1.52</v>
      </c>
      <c r="F247" s="73">
        <v>2</v>
      </c>
      <c r="G247" s="73">
        <v>79688</v>
      </c>
    </row>
    <row r="248" spans="1:7" ht="15" customHeight="1">
      <c r="A248" t="s">
        <v>443</v>
      </c>
      <c r="B248" s="73">
        <v>80686</v>
      </c>
      <c r="C248" s="110">
        <v>8.81</v>
      </c>
      <c r="D248" s="110">
        <v>0.87</v>
      </c>
      <c r="E248" s="110">
        <v>-3.69</v>
      </c>
      <c r="F248" s="73">
        <v>1</v>
      </c>
      <c r="G248" s="73">
        <v>77526</v>
      </c>
    </row>
    <row r="249" spans="1:7" ht="15" customHeight="1">
      <c r="A249" s="63" t="s">
        <v>444</v>
      </c>
      <c r="B249" s="112">
        <v>131341</v>
      </c>
      <c r="C249" s="113">
        <v>7.28</v>
      </c>
      <c r="D249" s="113">
        <v>1.86</v>
      </c>
      <c r="E249" s="113">
        <v>-1.46</v>
      </c>
      <c r="F249" s="112">
        <v>1</v>
      </c>
      <c r="G249" s="112">
        <v>114804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4"/>
  <sheetViews>
    <sheetView workbookViewId="0">
      <selection activeCell="B11" sqref="B11"/>
    </sheetView>
  </sheetViews>
  <sheetFormatPr defaultColWidth="11.42578125" defaultRowHeight="15" customHeight="1"/>
  <cols>
    <col min="1" max="1" width="17.85546875" customWidth="1"/>
    <col min="2" max="3" width="9.85546875" style="73" customWidth="1"/>
    <col min="4" max="4" width="11" style="73" customWidth="1"/>
    <col min="5" max="5" width="17.140625" style="73" customWidth="1"/>
    <col min="6" max="6" width="13" style="73" customWidth="1"/>
    <col min="7" max="7" width="12.140625" style="73" customWidth="1"/>
  </cols>
  <sheetData>
    <row r="1" spans="1:7" ht="15" customHeight="1">
      <c r="A1" s="114" t="s">
        <v>445</v>
      </c>
    </row>
    <row r="3" spans="1:7" ht="15" customHeight="1">
      <c r="A3" s="7" t="s">
        <v>191</v>
      </c>
      <c r="B3" s="74" t="s">
        <v>192</v>
      </c>
      <c r="C3" s="74" t="s">
        <v>193</v>
      </c>
      <c r="D3" s="74" t="s">
        <v>194</v>
      </c>
      <c r="E3" s="74" t="s">
        <v>195</v>
      </c>
      <c r="F3" s="74" t="s">
        <v>196</v>
      </c>
      <c r="G3" s="74" t="s">
        <v>197</v>
      </c>
    </row>
    <row r="4" spans="1:7" ht="15" customHeight="1">
      <c r="A4" t="s">
        <v>446</v>
      </c>
      <c r="B4" s="73">
        <v>506659</v>
      </c>
      <c r="C4" s="110">
        <v>14.97</v>
      </c>
      <c r="D4" s="110">
        <v>3.57</v>
      </c>
      <c r="E4" s="110">
        <v>-1.89</v>
      </c>
      <c r="F4" s="73">
        <v>1</v>
      </c>
      <c r="G4" s="73">
        <v>439027</v>
      </c>
    </row>
    <row r="5" spans="1:7" ht="15" customHeight="1">
      <c r="A5" t="s">
        <v>447</v>
      </c>
      <c r="B5" s="73">
        <v>389262</v>
      </c>
      <c r="C5" s="110">
        <v>10.4</v>
      </c>
      <c r="D5" s="110">
        <v>3.14</v>
      </c>
      <c r="E5" s="110">
        <v>-1.47</v>
      </c>
      <c r="F5" s="73">
        <v>1</v>
      </c>
      <c r="G5" s="73">
        <v>336132</v>
      </c>
    </row>
    <row r="6" spans="1:7" ht="15" customHeight="1">
      <c r="A6" t="s">
        <v>448</v>
      </c>
      <c r="B6" s="73">
        <v>511433</v>
      </c>
      <c r="C6" s="110">
        <v>19.04</v>
      </c>
      <c r="D6" s="110">
        <v>4.6100000000000003</v>
      </c>
      <c r="E6" s="110">
        <v>-1.93</v>
      </c>
      <c r="F6" s="73">
        <v>2</v>
      </c>
      <c r="G6" s="73">
        <v>466742</v>
      </c>
    </row>
    <row r="7" spans="1:7" ht="15" customHeight="1">
      <c r="A7" t="s">
        <v>449</v>
      </c>
      <c r="B7" s="73">
        <v>959593</v>
      </c>
      <c r="C7" s="110">
        <v>15.7</v>
      </c>
      <c r="D7" s="110">
        <v>4.18</v>
      </c>
      <c r="E7" s="110">
        <v>-1.73</v>
      </c>
      <c r="F7" s="73">
        <v>1</v>
      </c>
      <c r="G7" s="73">
        <v>892942</v>
      </c>
    </row>
    <row r="8" spans="1:7" ht="15" customHeight="1">
      <c r="A8" t="s">
        <v>450</v>
      </c>
      <c r="B8" s="73">
        <v>530858</v>
      </c>
      <c r="C8" s="110">
        <v>20.23</v>
      </c>
      <c r="D8" s="110">
        <v>4.7300000000000004</v>
      </c>
      <c r="E8" s="110">
        <v>-2.11</v>
      </c>
      <c r="F8" s="73">
        <v>2</v>
      </c>
      <c r="G8" s="73">
        <v>430388</v>
      </c>
    </row>
    <row r="9" spans="1:7" ht="15" customHeight="1">
      <c r="A9" t="s">
        <v>451</v>
      </c>
      <c r="B9" s="73">
        <v>630106</v>
      </c>
      <c r="C9" s="110">
        <v>18.190000000000001</v>
      </c>
      <c r="D9" s="110">
        <v>4.12</v>
      </c>
      <c r="E9" s="110">
        <v>-1.89</v>
      </c>
      <c r="F9" s="73">
        <v>2</v>
      </c>
      <c r="G9" s="73">
        <v>556736</v>
      </c>
    </row>
    <row r="10" spans="1:7" ht="15" customHeight="1">
      <c r="A10" t="s">
        <v>452</v>
      </c>
      <c r="B10" s="73">
        <v>348171</v>
      </c>
      <c r="C10" s="110">
        <v>18.11</v>
      </c>
      <c r="D10" s="110">
        <v>4.4800000000000004</v>
      </c>
      <c r="E10" s="110">
        <v>-1.71</v>
      </c>
      <c r="F10" s="73">
        <v>2</v>
      </c>
      <c r="G10" s="73">
        <v>324751</v>
      </c>
    </row>
    <row r="11" spans="1:7" ht="15" customHeight="1">
      <c r="A11" t="s">
        <v>453</v>
      </c>
      <c r="B11" s="73">
        <v>723953</v>
      </c>
      <c r="C11" s="110">
        <v>11.82</v>
      </c>
      <c r="D11" s="110">
        <v>4.2300000000000004</v>
      </c>
      <c r="E11" s="110">
        <v>-1.32</v>
      </c>
      <c r="F11" s="73">
        <v>1</v>
      </c>
      <c r="G11" s="73">
        <v>635183</v>
      </c>
    </row>
    <row r="12" spans="1:7" ht="15" customHeight="1">
      <c r="A12" t="s">
        <v>454</v>
      </c>
      <c r="B12" s="73">
        <v>188651</v>
      </c>
      <c r="C12" s="110">
        <v>17.8</v>
      </c>
      <c r="D12" s="110">
        <v>5.26</v>
      </c>
      <c r="E12" s="110">
        <v>-1.79</v>
      </c>
      <c r="F12" s="73">
        <v>1</v>
      </c>
      <c r="G12" s="73">
        <v>170891</v>
      </c>
    </row>
    <row r="13" spans="1:7" ht="15" customHeight="1">
      <c r="A13" t="s">
        <v>455</v>
      </c>
      <c r="B13" s="73">
        <v>272274</v>
      </c>
      <c r="C13" s="110">
        <v>14.79</v>
      </c>
      <c r="D13" s="110">
        <v>3.36</v>
      </c>
      <c r="E13" s="110">
        <v>-2.11</v>
      </c>
      <c r="F13" s="73">
        <v>1</v>
      </c>
      <c r="G13" s="73">
        <v>216605</v>
      </c>
    </row>
    <row r="14" spans="1:7" ht="15" customHeight="1">
      <c r="A14" t="s">
        <v>456</v>
      </c>
      <c r="B14" s="73">
        <v>233669</v>
      </c>
      <c r="C14" s="110">
        <v>15.46</v>
      </c>
      <c r="D14" s="110">
        <v>3.93</v>
      </c>
      <c r="E14" s="110">
        <v>-1.4</v>
      </c>
      <c r="F14" s="73">
        <v>1</v>
      </c>
      <c r="G14" s="73">
        <v>190658</v>
      </c>
    </row>
    <row r="15" spans="1:7" ht="15" customHeight="1">
      <c r="A15" t="s">
        <v>457</v>
      </c>
      <c r="B15" s="73">
        <v>345576</v>
      </c>
      <c r="C15" s="110">
        <v>10.28</v>
      </c>
      <c r="D15" s="110">
        <v>3.48</v>
      </c>
      <c r="E15" s="110">
        <v>-1.4</v>
      </c>
      <c r="F15" s="73">
        <v>1</v>
      </c>
      <c r="G15" s="73">
        <v>326351</v>
      </c>
    </row>
    <row r="16" spans="1:7" ht="15" customHeight="1">
      <c r="A16" t="s">
        <v>458</v>
      </c>
      <c r="B16" s="73">
        <v>238367</v>
      </c>
      <c r="C16" s="110">
        <v>19.54</v>
      </c>
      <c r="D16" s="110">
        <v>7.82</v>
      </c>
      <c r="E16" s="110">
        <v>-1.21</v>
      </c>
      <c r="F16" s="73">
        <v>2</v>
      </c>
      <c r="G16" s="73">
        <v>228316</v>
      </c>
    </row>
    <row r="17" spans="1:7" ht="15" customHeight="1">
      <c r="A17" t="s">
        <v>459</v>
      </c>
      <c r="B17" s="73">
        <v>330156</v>
      </c>
      <c r="C17" s="110">
        <v>14.24</v>
      </c>
      <c r="D17" s="110">
        <v>3.74</v>
      </c>
      <c r="E17" s="110">
        <v>-1.93</v>
      </c>
      <c r="F17" s="73">
        <v>1</v>
      </c>
      <c r="G17" s="73">
        <v>257899</v>
      </c>
    </row>
    <row r="18" spans="1:7" ht="15" customHeight="1">
      <c r="A18" t="s">
        <v>460</v>
      </c>
      <c r="B18" s="73">
        <v>109731</v>
      </c>
      <c r="C18" s="110">
        <v>9.2799999999999994</v>
      </c>
      <c r="D18" s="110">
        <v>2.04</v>
      </c>
      <c r="E18" s="110">
        <v>-1.88</v>
      </c>
      <c r="F18" s="73">
        <v>1</v>
      </c>
      <c r="G18" s="73">
        <v>89764</v>
      </c>
    </row>
    <row r="19" spans="1:7" ht="15" customHeight="1">
      <c r="A19" t="s">
        <v>461</v>
      </c>
      <c r="B19" s="73">
        <v>103043</v>
      </c>
      <c r="C19" s="110">
        <v>10.96</v>
      </c>
      <c r="D19" s="110">
        <v>3.68</v>
      </c>
      <c r="E19" s="110">
        <v>-1.31</v>
      </c>
      <c r="F19" s="73">
        <v>1</v>
      </c>
      <c r="G19" s="73">
        <v>84407</v>
      </c>
    </row>
    <row r="20" spans="1:7" ht="15" customHeight="1">
      <c r="A20" t="s">
        <v>462</v>
      </c>
      <c r="B20" s="73">
        <v>93868</v>
      </c>
      <c r="C20" s="110">
        <v>8.3000000000000007</v>
      </c>
      <c r="D20" s="110">
        <v>3.36</v>
      </c>
      <c r="E20" s="110">
        <v>-1.1299999999999999</v>
      </c>
      <c r="F20" s="73">
        <v>1</v>
      </c>
      <c r="G20" s="73">
        <v>92515</v>
      </c>
    </row>
    <row r="21" spans="1:7" ht="15" customHeight="1">
      <c r="A21" t="s">
        <v>463</v>
      </c>
      <c r="B21" s="73">
        <v>181448</v>
      </c>
      <c r="C21" s="110">
        <v>21.25</v>
      </c>
      <c r="D21" s="110">
        <v>7.7</v>
      </c>
      <c r="E21" s="110">
        <v>-1.56</v>
      </c>
      <c r="F21" s="73">
        <v>2</v>
      </c>
      <c r="G21" s="73">
        <v>177410</v>
      </c>
    </row>
    <row r="22" spans="1:7" ht="15" customHeight="1">
      <c r="A22" t="s">
        <v>464</v>
      </c>
      <c r="B22" s="73">
        <v>59730</v>
      </c>
      <c r="C22" s="110">
        <v>10.66</v>
      </c>
      <c r="D22" s="110">
        <v>4.71</v>
      </c>
      <c r="E22" s="110">
        <v>-1.25</v>
      </c>
      <c r="F22" s="73">
        <v>1</v>
      </c>
      <c r="G22" s="73">
        <v>52775</v>
      </c>
    </row>
    <row r="23" spans="1:7" ht="15" customHeight="1">
      <c r="A23" t="s">
        <v>465</v>
      </c>
      <c r="B23" s="73">
        <v>41158</v>
      </c>
      <c r="C23" s="110">
        <v>10.039999999999999</v>
      </c>
      <c r="D23" s="110">
        <v>2.4500000000000002</v>
      </c>
      <c r="E23" s="110">
        <v>-1.96</v>
      </c>
      <c r="F23" s="73">
        <v>1</v>
      </c>
      <c r="G23" s="73">
        <v>40781</v>
      </c>
    </row>
    <row r="24" spans="1:7" ht="15" customHeight="1">
      <c r="A24" t="s">
        <v>466</v>
      </c>
      <c r="B24" s="73">
        <v>301251</v>
      </c>
      <c r="C24" s="110">
        <v>9.08</v>
      </c>
      <c r="D24" s="110">
        <v>3.65</v>
      </c>
      <c r="E24" s="110">
        <v>-1.47</v>
      </c>
      <c r="F24" s="73">
        <v>1</v>
      </c>
      <c r="G24" s="73">
        <v>244803</v>
      </c>
    </row>
    <row r="25" spans="1:7" ht="15" customHeight="1">
      <c r="A25" t="s">
        <v>467</v>
      </c>
      <c r="B25" s="73">
        <v>46386</v>
      </c>
      <c r="C25" s="110">
        <v>10.29</v>
      </c>
      <c r="D25" s="110">
        <v>1.99</v>
      </c>
      <c r="E25" s="110">
        <v>-2.36</v>
      </c>
      <c r="F25" s="73">
        <v>1</v>
      </c>
      <c r="G25" s="73">
        <v>42732</v>
      </c>
    </row>
    <row r="26" spans="1:7" ht="15" customHeight="1">
      <c r="A26" t="s">
        <v>468</v>
      </c>
      <c r="B26" s="73">
        <v>245614</v>
      </c>
      <c r="C26" s="110">
        <v>11.68</v>
      </c>
      <c r="D26" s="110">
        <v>4.3600000000000003</v>
      </c>
      <c r="E26" s="110">
        <v>-1.32</v>
      </c>
      <c r="F26" s="73">
        <v>1</v>
      </c>
      <c r="G26" s="73">
        <v>220580</v>
      </c>
    </row>
    <row r="27" spans="1:7" ht="15" customHeight="1">
      <c r="A27" t="s">
        <v>469</v>
      </c>
      <c r="B27" s="73">
        <v>537963</v>
      </c>
      <c r="C27" s="110">
        <v>10.02</v>
      </c>
      <c r="D27" s="110">
        <v>3.6</v>
      </c>
      <c r="E27" s="110">
        <v>-1.28</v>
      </c>
      <c r="F27" s="73">
        <v>1</v>
      </c>
      <c r="G27" s="73">
        <v>513059</v>
      </c>
    </row>
    <row r="28" spans="1:7" ht="15" customHeight="1">
      <c r="A28" t="s">
        <v>470</v>
      </c>
      <c r="B28" s="73">
        <v>76346</v>
      </c>
      <c r="C28" s="110">
        <v>18.600000000000001</v>
      </c>
      <c r="D28" s="110">
        <v>6.53</v>
      </c>
      <c r="E28" s="110">
        <v>-1.45</v>
      </c>
      <c r="F28" s="73">
        <v>2</v>
      </c>
      <c r="G28" s="73">
        <v>76290</v>
      </c>
    </row>
    <row r="29" spans="1:7" ht="15" customHeight="1">
      <c r="A29" t="s">
        <v>471</v>
      </c>
      <c r="B29" s="73">
        <v>76596</v>
      </c>
      <c r="C29" s="110">
        <v>10.68</v>
      </c>
      <c r="D29" s="110">
        <v>0.91</v>
      </c>
      <c r="E29" s="110">
        <v>-3.44</v>
      </c>
      <c r="F29" s="73">
        <v>1</v>
      </c>
      <c r="G29" s="73">
        <v>76153</v>
      </c>
    </row>
    <row r="30" spans="1:7" ht="15" customHeight="1">
      <c r="A30" t="s">
        <v>472</v>
      </c>
      <c r="B30" s="73">
        <v>45716</v>
      </c>
      <c r="C30" s="110">
        <v>14.03</v>
      </c>
      <c r="D30" s="110">
        <v>1.97</v>
      </c>
      <c r="E30" s="110">
        <v>-2.73</v>
      </c>
      <c r="F30" s="73">
        <v>1</v>
      </c>
      <c r="G30" s="73">
        <v>45560</v>
      </c>
    </row>
    <row r="31" spans="1:7" ht="15" customHeight="1">
      <c r="A31" t="s">
        <v>473</v>
      </c>
      <c r="B31" s="73">
        <v>83855</v>
      </c>
      <c r="C31" s="110">
        <v>6.29</v>
      </c>
      <c r="D31" s="110">
        <v>1.76</v>
      </c>
      <c r="E31" s="110">
        <v>-1.47</v>
      </c>
      <c r="F31" s="73">
        <v>1</v>
      </c>
      <c r="G31" s="73">
        <v>73842</v>
      </c>
    </row>
    <row r="32" spans="1:7" ht="15" customHeight="1">
      <c r="A32" t="s">
        <v>474</v>
      </c>
      <c r="B32" s="73">
        <v>62088</v>
      </c>
      <c r="C32" s="110">
        <v>12.11</v>
      </c>
      <c r="D32" s="110">
        <v>2.91</v>
      </c>
      <c r="E32" s="110">
        <v>-1.97</v>
      </c>
      <c r="F32" s="73">
        <v>1</v>
      </c>
      <c r="G32" s="73">
        <v>60559</v>
      </c>
    </row>
    <row r="33" spans="1:7" ht="15" customHeight="1">
      <c r="A33" t="s">
        <v>475</v>
      </c>
      <c r="B33" s="73">
        <v>45285</v>
      </c>
      <c r="C33" s="110">
        <v>19.16</v>
      </c>
      <c r="D33" s="110">
        <v>0.28000000000000003</v>
      </c>
      <c r="E33" s="110">
        <v>-8.2799999999999994</v>
      </c>
      <c r="F33" s="73">
        <v>2</v>
      </c>
      <c r="G33" s="73">
        <v>43983</v>
      </c>
    </row>
    <row r="34" spans="1:7" ht="15" customHeight="1">
      <c r="A34" t="s">
        <v>476</v>
      </c>
      <c r="B34" s="73">
        <v>47110</v>
      </c>
      <c r="C34" s="110">
        <v>27.01</v>
      </c>
      <c r="D34" s="110">
        <v>2.31</v>
      </c>
      <c r="E34" s="110">
        <v>-6.39</v>
      </c>
      <c r="F34" s="73">
        <v>2</v>
      </c>
      <c r="G34" s="73">
        <v>46546</v>
      </c>
    </row>
    <row r="35" spans="1:7" ht="15" customHeight="1">
      <c r="A35" t="s">
        <v>477</v>
      </c>
      <c r="B35" s="73">
        <v>56678</v>
      </c>
      <c r="C35" s="110">
        <v>19.54</v>
      </c>
      <c r="D35" s="110">
        <v>7.58</v>
      </c>
      <c r="E35" s="110">
        <v>-1.17</v>
      </c>
      <c r="F35" s="73">
        <v>2</v>
      </c>
      <c r="G35" s="73">
        <v>40081</v>
      </c>
    </row>
    <row r="36" spans="1:7" ht="15" customHeight="1">
      <c r="A36" t="s">
        <v>478</v>
      </c>
      <c r="B36" s="73">
        <v>66603</v>
      </c>
      <c r="C36" s="110">
        <v>10.91</v>
      </c>
      <c r="D36" s="110">
        <v>1.44</v>
      </c>
      <c r="E36" s="110">
        <v>-2.92</v>
      </c>
      <c r="F36" s="73">
        <v>1</v>
      </c>
      <c r="G36" s="73">
        <v>64585</v>
      </c>
    </row>
    <row r="37" spans="1:7" ht="15" customHeight="1">
      <c r="A37" t="s">
        <v>479</v>
      </c>
      <c r="B37" s="73">
        <v>104039</v>
      </c>
      <c r="C37" s="110">
        <v>7.75</v>
      </c>
      <c r="D37" s="110">
        <v>2.15</v>
      </c>
      <c r="E37" s="110">
        <v>-1.78</v>
      </c>
      <c r="F37" s="73">
        <v>1</v>
      </c>
      <c r="G37" s="73">
        <v>94875</v>
      </c>
    </row>
    <row r="38" spans="1:7" ht="15" customHeight="1">
      <c r="A38" t="s">
        <v>480</v>
      </c>
      <c r="B38" s="73">
        <v>588452</v>
      </c>
      <c r="C38" s="110">
        <v>18.510000000000002</v>
      </c>
      <c r="D38" s="110">
        <v>3.97</v>
      </c>
      <c r="E38" s="110">
        <v>-2.17</v>
      </c>
      <c r="F38" s="73">
        <v>2</v>
      </c>
      <c r="G38" s="73">
        <v>554891</v>
      </c>
    </row>
    <row r="39" spans="1:7" ht="15" customHeight="1">
      <c r="A39" t="s">
        <v>481</v>
      </c>
      <c r="B39" s="73">
        <v>349296</v>
      </c>
      <c r="C39" s="110">
        <v>18.5</v>
      </c>
      <c r="D39" s="110">
        <v>4.3600000000000003</v>
      </c>
      <c r="E39" s="110">
        <v>-1.81</v>
      </c>
      <c r="F39" s="73">
        <v>2</v>
      </c>
      <c r="G39" s="73">
        <v>312703</v>
      </c>
    </row>
    <row r="40" spans="1:7" ht="15" customHeight="1">
      <c r="A40" t="s">
        <v>482</v>
      </c>
      <c r="B40" s="73">
        <v>69576</v>
      </c>
      <c r="C40" s="110">
        <v>13.75</v>
      </c>
      <c r="D40" s="110">
        <v>4.83</v>
      </c>
      <c r="E40" s="110">
        <v>-1.42</v>
      </c>
      <c r="F40" s="73">
        <v>1</v>
      </c>
      <c r="G40" s="73">
        <v>69327</v>
      </c>
    </row>
    <row r="41" spans="1:7" ht="15" customHeight="1">
      <c r="A41" t="s">
        <v>483</v>
      </c>
      <c r="B41" s="73">
        <v>56972</v>
      </c>
      <c r="C41" s="110">
        <v>17.899999999999999</v>
      </c>
      <c r="D41" s="110">
        <v>5.66</v>
      </c>
      <c r="E41" s="110">
        <v>-1.38</v>
      </c>
      <c r="F41" s="73">
        <v>1</v>
      </c>
      <c r="G41" s="73">
        <v>56915</v>
      </c>
    </row>
    <row r="42" spans="1:7" ht="15" customHeight="1">
      <c r="A42" t="s">
        <v>484</v>
      </c>
      <c r="B42" s="73">
        <v>173055</v>
      </c>
      <c r="C42" s="110">
        <v>9.08</v>
      </c>
      <c r="D42" s="110">
        <v>2.5099999999999998</v>
      </c>
      <c r="E42" s="110">
        <v>-1.35</v>
      </c>
      <c r="F42" s="73">
        <v>1</v>
      </c>
      <c r="G42" s="73">
        <v>172179</v>
      </c>
    </row>
    <row r="43" spans="1:7" ht="15" customHeight="1">
      <c r="A43" t="s">
        <v>485</v>
      </c>
      <c r="B43" s="73">
        <v>113798</v>
      </c>
      <c r="C43" s="110">
        <v>9.48</v>
      </c>
      <c r="D43" s="110">
        <v>1.1200000000000001</v>
      </c>
      <c r="E43" s="110">
        <v>-2.78</v>
      </c>
      <c r="F43" s="73">
        <v>1</v>
      </c>
      <c r="G43" s="73">
        <v>90148</v>
      </c>
    </row>
    <row r="44" spans="1:7" ht="15" customHeight="1">
      <c r="A44" t="s">
        <v>486</v>
      </c>
      <c r="B44" s="73">
        <v>50687</v>
      </c>
      <c r="C44" s="110">
        <v>13.42</v>
      </c>
      <c r="D44" s="110">
        <v>2.5</v>
      </c>
      <c r="E44" s="110">
        <v>-2.2599999999999998</v>
      </c>
      <c r="F44" s="73">
        <v>1</v>
      </c>
      <c r="G44" s="73">
        <v>36369</v>
      </c>
    </row>
    <row r="45" spans="1:7" ht="15" customHeight="1">
      <c r="A45" t="s">
        <v>487</v>
      </c>
      <c r="B45" s="73">
        <v>26936</v>
      </c>
      <c r="C45" s="110">
        <v>9.84</v>
      </c>
      <c r="D45" s="110">
        <v>0.1</v>
      </c>
      <c r="E45" s="111" t="s">
        <v>229</v>
      </c>
      <c r="F45" s="73">
        <v>1</v>
      </c>
      <c r="G45" s="73">
        <v>26561</v>
      </c>
    </row>
    <row r="46" spans="1:7" ht="15" customHeight="1">
      <c r="A46" t="s">
        <v>488</v>
      </c>
      <c r="B46" s="73">
        <v>143875</v>
      </c>
      <c r="C46" s="110">
        <v>18.43</v>
      </c>
      <c r="D46" s="110">
        <v>1.27</v>
      </c>
      <c r="E46" s="110">
        <v>-3.5</v>
      </c>
      <c r="F46" s="73">
        <v>2</v>
      </c>
      <c r="G46" s="73">
        <v>142898</v>
      </c>
    </row>
    <row r="47" spans="1:7" ht="15" customHeight="1">
      <c r="A47" t="s">
        <v>489</v>
      </c>
      <c r="B47" s="73">
        <v>863408</v>
      </c>
      <c r="C47" s="110">
        <v>9.84</v>
      </c>
      <c r="D47" s="110">
        <v>2.38</v>
      </c>
      <c r="E47" s="110">
        <v>-1.78</v>
      </c>
      <c r="F47" s="73">
        <v>1</v>
      </c>
      <c r="G47" s="73">
        <v>765587</v>
      </c>
    </row>
    <row r="48" spans="1:7" ht="15" customHeight="1">
      <c r="A48" t="s">
        <v>490</v>
      </c>
      <c r="B48" s="73">
        <v>395683</v>
      </c>
      <c r="C48" s="110">
        <v>18.91</v>
      </c>
      <c r="D48" s="110">
        <v>3.92</v>
      </c>
      <c r="E48" s="110">
        <v>-2.17</v>
      </c>
      <c r="F48" s="73">
        <v>2</v>
      </c>
      <c r="G48" s="73">
        <v>375292</v>
      </c>
    </row>
    <row r="49" spans="1:7" ht="15" customHeight="1">
      <c r="A49" t="s">
        <v>491</v>
      </c>
      <c r="B49" s="73">
        <v>53302</v>
      </c>
      <c r="C49" s="110">
        <v>23.51</v>
      </c>
      <c r="D49" s="110">
        <v>0</v>
      </c>
      <c r="E49" s="111" t="s">
        <v>229</v>
      </c>
      <c r="F49" s="73">
        <v>2</v>
      </c>
      <c r="G49" s="73">
        <v>43768</v>
      </c>
    </row>
    <row r="50" spans="1:7" ht="15" customHeight="1">
      <c r="A50" t="s">
        <v>492</v>
      </c>
      <c r="B50" s="73">
        <v>134867</v>
      </c>
      <c r="C50" s="110">
        <v>9.32</v>
      </c>
      <c r="D50" s="110">
        <v>4.17</v>
      </c>
      <c r="E50" s="110">
        <v>-1.72</v>
      </c>
      <c r="F50" s="73">
        <v>1</v>
      </c>
      <c r="G50" s="73">
        <v>117640</v>
      </c>
    </row>
    <row r="51" spans="1:7" ht="15" customHeight="1">
      <c r="A51" t="s">
        <v>493</v>
      </c>
      <c r="B51" s="73">
        <v>118239</v>
      </c>
      <c r="C51" s="110">
        <v>11.89</v>
      </c>
      <c r="D51" s="110">
        <v>6.53</v>
      </c>
      <c r="E51" s="110">
        <v>-1.1200000000000001</v>
      </c>
      <c r="F51" s="73">
        <v>1</v>
      </c>
      <c r="G51" s="73">
        <v>112759</v>
      </c>
    </row>
    <row r="52" spans="1:7" ht="15" customHeight="1">
      <c r="A52" t="s">
        <v>494</v>
      </c>
      <c r="B52" s="73">
        <v>165652</v>
      </c>
      <c r="C52" s="110">
        <v>11.32</v>
      </c>
      <c r="D52" s="110">
        <v>1.85</v>
      </c>
      <c r="E52" s="110">
        <v>-2.2799999999999998</v>
      </c>
      <c r="F52" s="73">
        <v>1</v>
      </c>
      <c r="G52" s="73">
        <v>130380</v>
      </c>
    </row>
    <row r="53" spans="1:7" ht="15" customHeight="1">
      <c r="A53" t="s">
        <v>495</v>
      </c>
      <c r="B53" s="73">
        <v>345765</v>
      </c>
      <c r="C53" s="110">
        <v>11.66</v>
      </c>
      <c r="D53" s="110">
        <v>4.25</v>
      </c>
      <c r="E53" s="110">
        <v>-1.23</v>
      </c>
      <c r="F53" s="73">
        <v>1</v>
      </c>
      <c r="G53" s="73">
        <v>286763</v>
      </c>
    </row>
    <row r="54" spans="1:7" ht="15" customHeight="1">
      <c r="A54" t="s">
        <v>496</v>
      </c>
      <c r="B54" s="73">
        <v>40670</v>
      </c>
      <c r="C54" s="110">
        <v>10.45</v>
      </c>
      <c r="D54" s="110">
        <v>5.54</v>
      </c>
      <c r="E54" s="110">
        <v>-1.36</v>
      </c>
      <c r="F54" s="73">
        <v>1</v>
      </c>
      <c r="G54" s="73">
        <v>38905</v>
      </c>
    </row>
    <row r="55" spans="1:7" ht="15" customHeight="1">
      <c r="A55" t="s">
        <v>497</v>
      </c>
      <c r="B55" s="73">
        <v>111335</v>
      </c>
      <c r="C55" s="110">
        <v>18.149999999999999</v>
      </c>
      <c r="D55" s="110">
        <v>6</v>
      </c>
      <c r="E55" s="110">
        <v>-1.52</v>
      </c>
      <c r="F55" s="73">
        <v>2</v>
      </c>
      <c r="G55" s="73">
        <v>110588</v>
      </c>
    </row>
    <row r="56" spans="1:7" ht="15" customHeight="1">
      <c r="A56" t="s">
        <v>498</v>
      </c>
      <c r="B56" s="73">
        <v>479384</v>
      </c>
      <c r="C56" s="110">
        <v>12.82</v>
      </c>
      <c r="D56" s="110">
        <v>4.55</v>
      </c>
      <c r="E56" s="110">
        <v>-1.38</v>
      </c>
      <c r="F56" s="73">
        <v>1</v>
      </c>
      <c r="G56" s="73">
        <v>457533</v>
      </c>
    </row>
    <row r="57" spans="1:7" ht="15" customHeight="1">
      <c r="A57" t="s">
        <v>499</v>
      </c>
      <c r="B57" s="73">
        <v>29202</v>
      </c>
      <c r="C57" s="110">
        <v>7.76</v>
      </c>
      <c r="D57" s="110">
        <v>1.33</v>
      </c>
      <c r="E57" s="110">
        <v>-2.14</v>
      </c>
      <c r="F57" s="73">
        <v>1</v>
      </c>
      <c r="G57" s="73">
        <v>29164</v>
      </c>
    </row>
    <row r="58" spans="1:7" ht="15" customHeight="1">
      <c r="A58" t="s">
        <v>500</v>
      </c>
      <c r="B58" s="73">
        <v>73828</v>
      </c>
      <c r="C58" s="110">
        <v>12.42</v>
      </c>
      <c r="D58" s="110">
        <v>0.8</v>
      </c>
      <c r="E58" s="110">
        <v>-3.38</v>
      </c>
      <c r="F58" s="73">
        <v>1</v>
      </c>
      <c r="G58" s="73">
        <v>73766</v>
      </c>
    </row>
    <row r="59" spans="1:7" ht="15" customHeight="1">
      <c r="A59" t="s">
        <v>501</v>
      </c>
      <c r="B59" s="73">
        <v>125211</v>
      </c>
      <c r="C59" s="110">
        <v>7.93</v>
      </c>
      <c r="D59" s="110">
        <v>2.14</v>
      </c>
      <c r="E59" s="110">
        <v>-1.66</v>
      </c>
      <c r="F59" s="73">
        <v>1</v>
      </c>
      <c r="G59" s="73">
        <v>112712</v>
      </c>
    </row>
    <row r="60" spans="1:7" ht="15" customHeight="1">
      <c r="A60" t="s">
        <v>502</v>
      </c>
      <c r="B60" s="73">
        <v>114170</v>
      </c>
      <c r="C60" s="110">
        <v>16.45</v>
      </c>
      <c r="D60" s="110">
        <v>7.37</v>
      </c>
      <c r="E60" s="110">
        <v>-1.3</v>
      </c>
      <c r="F60" s="73">
        <v>1</v>
      </c>
      <c r="G60" s="73">
        <v>112551</v>
      </c>
    </row>
    <row r="61" spans="1:7" ht="15" customHeight="1">
      <c r="A61" t="s">
        <v>503</v>
      </c>
      <c r="B61" s="73">
        <v>249280</v>
      </c>
      <c r="C61" s="110">
        <v>8.75</v>
      </c>
      <c r="D61" s="110">
        <v>1.98</v>
      </c>
      <c r="E61" s="110">
        <v>-1.87</v>
      </c>
      <c r="F61" s="73">
        <v>1</v>
      </c>
      <c r="G61" s="73">
        <v>218150</v>
      </c>
    </row>
    <row r="62" spans="1:7" ht="15" customHeight="1">
      <c r="A62" t="s">
        <v>504</v>
      </c>
      <c r="B62" s="73">
        <v>529520</v>
      </c>
      <c r="C62" s="110">
        <v>9.98</v>
      </c>
      <c r="D62" s="110">
        <v>3.62</v>
      </c>
      <c r="E62" s="110">
        <v>-1.37</v>
      </c>
      <c r="F62" s="73">
        <v>1</v>
      </c>
      <c r="G62" s="73">
        <v>470391</v>
      </c>
    </row>
    <row r="63" spans="1:7" ht="15" customHeight="1">
      <c r="A63" t="s">
        <v>505</v>
      </c>
      <c r="B63" s="73">
        <v>158577</v>
      </c>
      <c r="C63" s="110">
        <v>6.46</v>
      </c>
      <c r="D63" s="110">
        <v>0.74</v>
      </c>
      <c r="E63" s="110">
        <v>-2.0699999999999998</v>
      </c>
      <c r="F63" s="73">
        <v>1</v>
      </c>
      <c r="G63" s="73">
        <v>119080</v>
      </c>
    </row>
    <row r="64" spans="1:7" ht="15" customHeight="1">
      <c r="A64" t="s">
        <v>506</v>
      </c>
      <c r="B64" s="73">
        <v>137594</v>
      </c>
      <c r="C64" s="110">
        <v>18.79</v>
      </c>
      <c r="D64" s="110">
        <v>4.71</v>
      </c>
      <c r="E64" s="110">
        <v>-1.52</v>
      </c>
      <c r="F64" s="73">
        <v>2</v>
      </c>
      <c r="G64" s="73">
        <v>131886</v>
      </c>
    </row>
    <row r="65" spans="1:7" ht="15" customHeight="1">
      <c r="A65" t="s">
        <v>507</v>
      </c>
      <c r="B65" s="73">
        <v>208705</v>
      </c>
      <c r="C65" s="110">
        <v>15.05</v>
      </c>
      <c r="D65" s="110">
        <v>1.44</v>
      </c>
      <c r="E65" s="110">
        <v>-3.16</v>
      </c>
      <c r="F65" s="73">
        <v>1</v>
      </c>
      <c r="G65" s="73">
        <v>202337</v>
      </c>
    </row>
    <row r="66" spans="1:7" ht="15" customHeight="1">
      <c r="A66" t="s">
        <v>508</v>
      </c>
      <c r="B66" s="73">
        <v>783933</v>
      </c>
      <c r="C66" s="110">
        <v>16.829999999999998</v>
      </c>
      <c r="D66" s="110">
        <v>4.4800000000000004</v>
      </c>
      <c r="E66" s="110">
        <v>-1.61</v>
      </c>
      <c r="F66" s="73">
        <v>1</v>
      </c>
      <c r="G66" s="73">
        <v>697003</v>
      </c>
    </row>
    <row r="67" spans="1:7" ht="15" customHeight="1">
      <c r="A67" t="s">
        <v>509</v>
      </c>
      <c r="B67" s="73">
        <v>323691</v>
      </c>
      <c r="C67" s="110">
        <v>12.8</v>
      </c>
      <c r="D67" s="110">
        <v>3.73</v>
      </c>
      <c r="E67" s="110">
        <v>-1.67</v>
      </c>
      <c r="F67" s="73">
        <v>1</v>
      </c>
      <c r="G67" s="73">
        <v>308031</v>
      </c>
    </row>
    <row r="68" spans="1:7" ht="15" customHeight="1">
      <c r="A68" t="s">
        <v>510</v>
      </c>
      <c r="B68" s="73">
        <v>28136</v>
      </c>
      <c r="C68" s="110">
        <v>55.96</v>
      </c>
      <c r="D68" s="110">
        <v>17.38</v>
      </c>
      <c r="E68" s="110">
        <v>-1.62</v>
      </c>
      <c r="F68" s="73">
        <v>5</v>
      </c>
      <c r="G68" s="73">
        <v>9780</v>
      </c>
    </row>
    <row r="69" spans="1:7" ht="15" customHeight="1">
      <c r="A69" t="s">
        <v>511</v>
      </c>
      <c r="B69" s="73">
        <v>88778</v>
      </c>
      <c r="C69" s="110">
        <v>14.16</v>
      </c>
      <c r="D69" s="110">
        <v>2.89</v>
      </c>
      <c r="E69" s="110">
        <v>-2.19</v>
      </c>
      <c r="F69" s="73">
        <v>1</v>
      </c>
      <c r="G69" s="73">
        <v>88719</v>
      </c>
    </row>
    <row r="70" spans="1:7" ht="15" customHeight="1">
      <c r="A70" t="s">
        <v>512</v>
      </c>
      <c r="B70" s="73">
        <v>52731</v>
      </c>
      <c r="C70" s="110">
        <v>12.57</v>
      </c>
      <c r="D70" s="110">
        <v>1.61</v>
      </c>
      <c r="E70" s="110">
        <v>-3.22</v>
      </c>
      <c r="F70" s="73">
        <v>1</v>
      </c>
      <c r="G70" s="73">
        <v>52608</v>
      </c>
    </row>
    <row r="71" spans="1:7" ht="15" customHeight="1">
      <c r="A71" t="s">
        <v>513</v>
      </c>
      <c r="B71" s="73">
        <v>157086</v>
      </c>
      <c r="C71" s="110">
        <v>9.85</v>
      </c>
      <c r="D71" s="110">
        <v>3.34</v>
      </c>
      <c r="E71" s="110">
        <v>-1.47</v>
      </c>
      <c r="F71" s="73">
        <v>1</v>
      </c>
      <c r="G71" s="73">
        <v>117000</v>
      </c>
    </row>
    <row r="72" spans="1:7" ht="15" customHeight="1">
      <c r="A72" t="s">
        <v>514</v>
      </c>
      <c r="B72" s="73">
        <v>359785</v>
      </c>
      <c r="C72" s="110">
        <v>20.77</v>
      </c>
      <c r="D72" s="110">
        <v>4.47</v>
      </c>
      <c r="E72" s="110">
        <v>-1.95</v>
      </c>
      <c r="F72" s="73">
        <v>2</v>
      </c>
      <c r="G72" s="73">
        <v>343803</v>
      </c>
    </row>
    <row r="73" spans="1:7" ht="15" customHeight="1">
      <c r="A73" t="s">
        <v>515</v>
      </c>
      <c r="B73" s="73">
        <v>146591</v>
      </c>
      <c r="C73" s="110">
        <v>15.97</v>
      </c>
      <c r="D73" s="110">
        <v>5.88</v>
      </c>
      <c r="E73" s="110">
        <v>-1.4</v>
      </c>
      <c r="F73" s="73">
        <v>1</v>
      </c>
      <c r="G73" s="73">
        <v>142445</v>
      </c>
    </row>
    <row r="74" spans="1:7" ht="15" customHeight="1">
      <c r="A74" t="s">
        <v>516</v>
      </c>
      <c r="B74" s="73">
        <v>156069</v>
      </c>
      <c r="C74" s="110">
        <v>11</v>
      </c>
      <c r="D74" s="110">
        <v>5.1100000000000003</v>
      </c>
      <c r="E74" s="110">
        <v>-1.06</v>
      </c>
      <c r="F74" s="73">
        <v>1</v>
      </c>
      <c r="G74" s="73">
        <v>143168</v>
      </c>
    </row>
    <row r="75" spans="1:7" ht="15" customHeight="1">
      <c r="A75" t="s">
        <v>517</v>
      </c>
      <c r="B75" s="73">
        <v>53978</v>
      </c>
      <c r="C75" s="110">
        <v>10.84</v>
      </c>
      <c r="D75" s="110">
        <v>0.2</v>
      </c>
      <c r="E75" s="110">
        <v>-6.07</v>
      </c>
      <c r="F75" s="73">
        <v>1</v>
      </c>
      <c r="G75" s="73">
        <v>52765</v>
      </c>
    </row>
    <row r="76" spans="1:7" ht="15" customHeight="1">
      <c r="A76" t="s">
        <v>518</v>
      </c>
      <c r="B76" s="73">
        <v>84091</v>
      </c>
      <c r="C76" s="110">
        <v>6.79</v>
      </c>
      <c r="D76" s="110">
        <v>3.04</v>
      </c>
      <c r="E76" s="110">
        <v>-0.95</v>
      </c>
      <c r="F76" s="73">
        <v>1</v>
      </c>
      <c r="G76" s="73">
        <v>50389</v>
      </c>
    </row>
    <row r="77" spans="1:7" ht="15" customHeight="1">
      <c r="A77" t="s">
        <v>519</v>
      </c>
      <c r="B77" s="73">
        <v>187749</v>
      </c>
      <c r="C77" s="110">
        <v>17.760000000000002</v>
      </c>
      <c r="D77" s="110">
        <v>6.42</v>
      </c>
      <c r="E77" s="110">
        <v>-1.45</v>
      </c>
      <c r="F77" s="73">
        <v>1</v>
      </c>
      <c r="G77" s="73">
        <v>187199</v>
      </c>
    </row>
    <row r="78" spans="1:7" ht="15" customHeight="1">
      <c r="A78" t="s">
        <v>520</v>
      </c>
      <c r="B78" s="73">
        <v>25559</v>
      </c>
      <c r="C78" s="110">
        <v>10.62</v>
      </c>
      <c r="D78" s="110">
        <v>1.95</v>
      </c>
      <c r="E78" s="110">
        <v>-2.31</v>
      </c>
      <c r="F78" s="73">
        <v>1</v>
      </c>
      <c r="G78" s="73">
        <v>20923</v>
      </c>
    </row>
    <row r="79" spans="1:7" ht="15" customHeight="1">
      <c r="A79" t="s">
        <v>521</v>
      </c>
      <c r="B79" s="73">
        <v>131654</v>
      </c>
      <c r="C79" s="110">
        <v>18.23</v>
      </c>
      <c r="D79" s="110">
        <v>6.15</v>
      </c>
      <c r="E79" s="110">
        <v>-1.33</v>
      </c>
      <c r="F79" s="73">
        <v>2</v>
      </c>
      <c r="G79" s="73">
        <v>120411</v>
      </c>
    </row>
    <row r="80" spans="1:7" ht="15" customHeight="1">
      <c r="A80" t="s">
        <v>522</v>
      </c>
      <c r="B80" s="73">
        <v>85040</v>
      </c>
      <c r="C80" s="110">
        <v>17.64</v>
      </c>
      <c r="D80" s="110">
        <v>1.17</v>
      </c>
      <c r="E80" s="110">
        <v>-2.15</v>
      </c>
      <c r="F80" s="73">
        <v>1</v>
      </c>
      <c r="G80" s="73">
        <v>55559</v>
      </c>
    </row>
    <row r="81" spans="1:7" ht="15" customHeight="1">
      <c r="A81" t="s">
        <v>523</v>
      </c>
      <c r="B81" s="73">
        <v>35742</v>
      </c>
      <c r="C81" s="110">
        <v>72.5</v>
      </c>
      <c r="D81" s="110">
        <v>24.08</v>
      </c>
      <c r="E81" s="110">
        <v>-1.7</v>
      </c>
      <c r="F81" s="73">
        <v>6</v>
      </c>
      <c r="G81" s="73">
        <v>5284</v>
      </c>
    </row>
    <row r="82" spans="1:7" ht="15" customHeight="1">
      <c r="A82" t="s">
        <v>524</v>
      </c>
      <c r="B82" s="73">
        <v>68869</v>
      </c>
      <c r="C82" s="110">
        <v>29.07</v>
      </c>
      <c r="D82" s="110">
        <v>0.93</v>
      </c>
      <c r="E82" s="110">
        <v>-5.01</v>
      </c>
      <c r="F82" s="73">
        <v>2</v>
      </c>
      <c r="G82" s="73">
        <v>68751</v>
      </c>
    </row>
    <row r="83" spans="1:7" ht="15" customHeight="1">
      <c r="A83" t="s">
        <v>525</v>
      </c>
      <c r="B83" s="73">
        <v>110420</v>
      </c>
      <c r="C83" s="110">
        <v>6.83</v>
      </c>
      <c r="D83" s="110">
        <v>1.3</v>
      </c>
      <c r="E83" s="110">
        <v>-1.52</v>
      </c>
      <c r="F83" s="73">
        <v>1</v>
      </c>
      <c r="G83" s="73">
        <v>73166</v>
      </c>
    </row>
    <row r="84" spans="1:7" ht="15" customHeight="1">
      <c r="A84" t="s">
        <v>526</v>
      </c>
      <c r="B84" s="73">
        <v>114491</v>
      </c>
      <c r="C84" s="110">
        <v>15.57</v>
      </c>
      <c r="D84" s="110">
        <v>6.11</v>
      </c>
      <c r="E84" s="110">
        <v>-1.34</v>
      </c>
      <c r="F84" s="73">
        <v>1</v>
      </c>
      <c r="G84" s="73">
        <v>110204</v>
      </c>
    </row>
    <row r="85" spans="1:7" ht="15" customHeight="1">
      <c r="A85" t="s">
        <v>527</v>
      </c>
      <c r="B85" s="73">
        <v>121265</v>
      </c>
      <c r="C85" s="110">
        <v>14.49</v>
      </c>
      <c r="D85" s="110">
        <v>5.24</v>
      </c>
      <c r="E85" s="110">
        <v>-1.39</v>
      </c>
      <c r="F85" s="73">
        <v>1</v>
      </c>
      <c r="G85" s="73">
        <v>120904</v>
      </c>
    </row>
    <row r="86" spans="1:7" ht="15" customHeight="1">
      <c r="A86" t="s">
        <v>528</v>
      </c>
      <c r="B86" s="73">
        <v>471295</v>
      </c>
      <c r="C86" s="110">
        <v>11.51</v>
      </c>
      <c r="D86" s="110">
        <v>3.46</v>
      </c>
      <c r="E86" s="110">
        <v>-1.55</v>
      </c>
      <c r="F86" s="73">
        <v>1</v>
      </c>
      <c r="G86" s="73">
        <v>410147</v>
      </c>
    </row>
    <row r="87" spans="1:7" ht="15" customHeight="1">
      <c r="A87" t="s">
        <v>529</v>
      </c>
      <c r="B87" s="73">
        <v>110818</v>
      </c>
      <c r="C87" s="110">
        <v>16.37</v>
      </c>
      <c r="D87" s="110">
        <v>6.04</v>
      </c>
      <c r="E87" s="110">
        <v>-1.37</v>
      </c>
      <c r="F87" s="73">
        <v>1</v>
      </c>
      <c r="G87" s="73">
        <v>109437</v>
      </c>
    </row>
    <row r="88" spans="1:7" ht="15" customHeight="1">
      <c r="A88" t="s">
        <v>530</v>
      </c>
      <c r="B88" s="73">
        <v>38473</v>
      </c>
      <c r="C88" s="110">
        <v>32.42</v>
      </c>
      <c r="D88" s="110">
        <v>12.04</v>
      </c>
      <c r="E88" s="110">
        <v>-1.58</v>
      </c>
      <c r="F88" s="73">
        <v>3</v>
      </c>
      <c r="G88" s="73">
        <v>14139</v>
      </c>
    </row>
    <row r="89" spans="1:7" ht="15" customHeight="1">
      <c r="A89" t="s">
        <v>531</v>
      </c>
      <c r="B89" s="73">
        <v>63655</v>
      </c>
      <c r="C89" s="110">
        <v>19.45</v>
      </c>
      <c r="D89" s="110">
        <v>1.65</v>
      </c>
      <c r="E89" s="110">
        <v>-2.39</v>
      </c>
      <c r="F89" s="73">
        <v>2</v>
      </c>
      <c r="G89" s="73">
        <v>63595</v>
      </c>
    </row>
    <row r="90" spans="1:7" ht="15" customHeight="1">
      <c r="A90" t="s">
        <v>532</v>
      </c>
      <c r="B90" s="73">
        <v>94093</v>
      </c>
      <c r="C90" s="110">
        <v>25.39</v>
      </c>
      <c r="D90" s="110">
        <v>10.65</v>
      </c>
      <c r="E90" s="110">
        <v>-1.17</v>
      </c>
      <c r="F90" s="73">
        <v>2</v>
      </c>
      <c r="G90" s="73">
        <v>92753</v>
      </c>
    </row>
    <row r="91" spans="1:7" ht="15" customHeight="1">
      <c r="A91" t="s">
        <v>533</v>
      </c>
      <c r="B91" s="73">
        <v>98662</v>
      </c>
      <c r="C91" s="110">
        <v>13.01</v>
      </c>
      <c r="D91" s="110">
        <v>3.05</v>
      </c>
      <c r="E91" s="110">
        <v>-2.0099999999999998</v>
      </c>
      <c r="F91" s="73">
        <v>1</v>
      </c>
      <c r="G91" s="73">
        <v>96436</v>
      </c>
    </row>
    <row r="92" spans="1:7" ht="15" customHeight="1">
      <c r="A92" t="s">
        <v>534</v>
      </c>
      <c r="B92" s="73">
        <v>174258</v>
      </c>
      <c r="C92" s="110">
        <v>22.83</v>
      </c>
      <c r="D92" s="110">
        <v>8.76</v>
      </c>
      <c r="E92" s="110">
        <v>-1.33</v>
      </c>
      <c r="F92" s="73">
        <v>2</v>
      </c>
      <c r="G92" s="73">
        <v>173685</v>
      </c>
    </row>
    <row r="93" spans="1:7" ht="15" customHeight="1">
      <c r="A93" t="s">
        <v>535</v>
      </c>
      <c r="B93" s="73">
        <v>156184</v>
      </c>
      <c r="C93" s="110">
        <v>10.17</v>
      </c>
      <c r="D93" s="110">
        <v>2.6</v>
      </c>
      <c r="E93" s="110">
        <v>-1.66</v>
      </c>
      <c r="F93" s="73">
        <v>1</v>
      </c>
      <c r="G93" s="73">
        <v>125123</v>
      </c>
    </row>
    <row r="94" spans="1:7" ht="15" customHeight="1">
      <c r="A94" t="s">
        <v>536</v>
      </c>
      <c r="B94" s="73">
        <v>61287</v>
      </c>
      <c r="C94" s="110">
        <v>13.24</v>
      </c>
      <c r="D94" s="110">
        <v>5.0999999999999996</v>
      </c>
      <c r="E94" s="110">
        <v>-1.44</v>
      </c>
      <c r="F94" s="73">
        <v>1</v>
      </c>
      <c r="G94" s="73">
        <v>61102</v>
      </c>
    </row>
    <row r="95" spans="1:7" ht="15" customHeight="1">
      <c r="A95" t="s">
        <v>537</v>
      </c>
      <c r="B95" s="73">
        <v>36183</v>
      </c>
      <c r="C95" s="110">
        <v>13.89</v>
      </c>
      <c r="D95" s="110">
        <v>5.46</v>
      </c>
      <c r="E95" s="110">
        <v>-1.56</v>
      </c>
      <c r="F95" s="73">
        <v>1</v>
      </c>
      <c r="G95" s="73">
        <v>25523</v>
      </c>
    </row>
    <row r="96" spans="1:7" ht="15" customHeight="1">
      <c r="A96" t="s">
        <v>538</v>
      </c>
      <c r="B96" s="73">
        <v>105741</v>
      </c>
      <c r="C96" s="110">
        <v>12.49</v>
      </c>
      <c r="D96" s="110">
        <v>2.35</v>
      </c>
      <c r="E96" s="110">
        <v>-2.3199999999999998</v>
      </c>
      <c r="F96" s="73">
        <v>1</v>
      </c>
      <c r="G96" s="73">
        <v>92299</v>
      </c>
    </row>
    <row r="97" spans="1:7" ht="15" customHeight="1">
      <c r="A97" t="s">
        <v>539</v>
      </c>
      <c r="B97" s="73">
        <v>49407</v>
      </c>
      <c r="C97" s="110">
        <v>6.95</v>
      </c>
      <c r="D97" s="110">
        <v>1.96</v>
      </c>
      <c r="E97" s="110">
        <v>-1.6</v>
      </c>
      <c r="F97" s="73">
        <v>1</v>
      </c>
      <c r="G97" s="73">
        <v>10646</v>
      </c>
    </row>
    <row r="98" spans="1:7" ht="15" customHeight="1">
      <c r="A98" t="s">
        <v>540</v>
      </c>
      <c r="B98" s="73">
        <v>76401</v>
      </c>
      <c r="C98" s="110">
        <v>16.68</v>
      </c>
      <c r="D98" s="110">
        <v>4.99</v>
      </c>
      <c r="E98" s="110">
        <v>-1.62</v>
      </c>
      <c r="F98" s="73">
        <v>1</v>
      </c>
      <c r="G98" s="73">
        <v>76343</v>
      </c>
    </row>
    <row r="99" spans="1:7" ht="15" customHeight="1">
      <c r="A99" t="s">
        <v>541</v>
      </c>
      <c r="B99" s="73">
        <v>87223</v>
      </c>
      <c r="C99" s="110">
        <v>13.14</v>
      </c>
      <c r="D99" s="110">
        <v>4.04</v>
      </c>
      <c r="E99" s="110">
        <v>-1.5</v>
      </c>
      <c r="F99" s="73">
        <v>1</v>
      </c>
      <c r="G99" s="73">
        <v>87183</v>
      </c>
    </row>
    <row r="100" spans="1:7" ht="15" customHeight="1">
      <c r="A100" t="s">
        <v>542</v>
      </c>
      <c r="B100" s="73">
        <v>33325</v>
      </c>
      <c r="C100" s="110">
        <v>15.78</v>
      </c>
      <c r="D100" s="110">
        <v>0.32</v>
      </c>
      <c r="E100" s="110">
        <v>-6.74</v>
      </c>
      <c r="F100" s="73">
        <v>1</v>
      </c>
      <c r="G100" s="73">
        <v>33224</v>
      </c>
    </row>
    <row r="101" spans="1:7" ht="15" customHeight="1">
      <c r="A101" t="s">
        <v>543</v>
      </c>
      <c r="B101" s="73">
        <v>88074</v>
      </c>
      <c r="C101" s="110">
        <v>14.02</v>
      </c>
      <c r="D101" s="110">
        <v>4.6399999999999997</v>
      </c>
      <c r="E101" s="110">
        <v>-1.42</v>
      </c>
      <c r="F101" s="73">
        <v>1</v>
      </c>
      <c r="G101" s="73">
        <v>88055</v>
      </c>
    </row>
    <row r="102" spans="1:7" ht="15" customHeight="1">
      <c r="A102" t="s">
        <v>544</v>
      </c>
      <c r="B102" s="73">
        <v>104503</v>
      </c>
      <c r="C102" s="110">
        <v>16.13</v>
      </c>
      <c r="D102" s="110">
        <v>6.96</v>
      </c>
      <c r="E102" s="110">
        <v>-1.56</v>
      </c>
      <c r="F102" s="73">
        <v>1</v>
      </c>
      <c r="G102" s="73">
        <v>104207</v>
      </c>
    </row>
    <row r="103" spans="1:7" ht="15" customHeight="1">
      <c r="A103" t="s">
        <v>545</v>
      </c>
      <c r="B103" s="73">
        <v>91819</v>
      </c>
      <c r="C103" s="110">
        <v>13.63</v>
      </c>
      <c r="D103" s="110">
        <v>4.8899999999999997</v>
      </c>
      <c r="E103" s="110">
        <v>-1.41</v>
      </c>
      <c r="F103" s="73">
        <v>1</v>
      </c>
      <c r="G103" s="73">
        <v>91506</v>
      </c>
    </row>
    <row r="104" spans="1:7" ht="15" customHeight="1">
      <c r="A104" t="s">
        <v>546</v>
      </c>
      <c r="B104" s="73">
        <v>37398</v>
      </c>
      <c r="C104" s="110">
        <v>16.46</v>
      </c>
      <c r="D104" s="110">
        <v>5.66</v>
      </c>
      <c r="E104" s="110">
        <v>-1.57</v>
      </c>
      <c r="F104" s="73">
        <v>1</v>
      </c>
      <c r="G104" s="73">
        <v>37291</v>
      </c>
    </row>
    <row r="105" spans="1:7" ht="15" customHeight="1">
      <c r="A105" t="s">
        <v>547</v>
      </c>
      <c r="B105" s="73">
        <v>76221</v>
      </c>
      <c r="C105" s="110">
        <v>11.73</v>
      </c>
      <c r="D105" s="110">
        <v>4.75</v>
      </c>
      <c r="E105" s="110">
        <v>-1.41</v>
      </c>
      <c r="F105" s="73">
        <v>1</v>
      </c>
      <c r="G105" s="73">
        <v>76119</v>
      </c>
    </row>
    <row r="106" spans="1:7" ht="15" customHeight="1">
      <c r="A106" t="s">
        <v>548</v>
      </c>
      <c r="B106" s="73">
        <v>30554</v>
      </c>
      <c r="C106" s="110">
        <v>21.45</v>
      </c>
      <c r="D106" s="110">
        <v>1.82</v>
      </c>
      <c r="E106" s="110">
        <v>-3.72</v>
      </c>
      <c r="F106" s="73">
        <v>2</v>
      </c>
      <c r="G106" s="73">
        <v>29249</v>
      </c>
    </row>
    <row r="107" spans="1:7" ht="15" customHeight="1">
      <c r="A107" t="s">
        <v>549</v>
      </c>
      <c r="B107" s="73">
        <v>60416</v>
      </c>
      <c r="C107" s="110">
        <v>18.7</v>
      </c>
      <c r="D107" s="110">
        <v>8.81</v>
      </c>
      <c r="E107" s="110">
        <v>-1.45</v>
      </c>
      <c r="F107" s="73">
        <v>2</v>
      </c>
      <c r="G107" s="73">
        <v>59956</v>
      </c>
    </row>
    <row r="108" spans="1:7" ht="15" customHeight="1">
      <c r="A108" t="s">
        <v>550</v>
      </c>
      <c r="B108" s="73">
        <v>122869</v>
      </c>
      <c r="C108" s="110">
        <v>14.01</v>
      </c>
      <c r="D108" s="110">
        <v>4.07</v>
      </c>
      <c r="E108" s="110">
        <v>-1.42</v>
      </c>
      <c r="F108" s="73">
        <v>1</v>
      </c>
      <c r="G108" s="73">
        <v>102187</v>
      </c>
    </row>
    <row r="109" spans="1:7" ht="15" customHeight="1">
      <c r="A109" t="s">
        <v>551</v>
      </c>
      <c r="B109" s="73">
        <v>38656</v>
      </c>
      <c r="C109" s="110">
        <v>16.649999999999999</v>
      </c>
      <c r="D109" s="110">
        <v>5.85</v>
      </c>
      <c r="E109" s="110">
        <v>-1.45</v>
      </c>
      <c r="F109" s="73">
        <v>1</v>
      </c>
      <c r="G109" s="73">
        <v>38623</v>
      </c>
    </row>
    <row r="110" spans="1:7" ht="15" customHeight="1">
      <c r="A110" t="s">
        <v>552</v>
      </c>
      <c r="B110" s="73">
        <v>60554</v>
      </c>
      <c r="C110" s="110">
        <v>11.04</v>
      </c>
      <c r="D110" s="110">
        <v>4.76</v>
      </c>
      <c r="E110" s="110">
        <v>-1.4</v>
      </c>
      <c r="F110" s="73">
        <v>1</v>
      </c>
      <c r="G110" s="73">
        <v>60515</v>
      </c>
    </row>
    <row r="111" spans="1:7" ht="15" customHeight="1">
      <c r="A111" t="s">
        <v>553</v>
      </c>
      <c r="B111" s="73">
        <v>55840</v>
      </c>
      <c r="C111" s="110">
        <v>14.96</v>
      </c>
      <c r="D111" s="110">
        <v>6.71</v>
      </c>
      <c r="E111" s="110">
        <v>-1.1399999999999999</v>
      </c>
      <c r="F111" s="73">
        <v>1</v>
      </c>
      <c r="G111" s="73">
        <v>55092</v>
      </c>
    </row>
    <row r="112" spans="1:7" ht="15" customHeight="1">
      <c r="A112" t="s">
        <v>554</v>
      </c>
      <c r="B112" s="73">
        <v>77811</v>
      </c>
      <c r="C112" s="110">
        <v>17.440000000000001</v>
      </c>
      <c r="D112" s="110">
        <v>6.53</v>
      </c>
      <c r="E112" s="110">
        <v>-1.41</v>
      </c>
      <c r="F112" s="73">
        <v>1</v>
      </c>
      <c r="G112" s="73">
        <v>77441</v>
      </c>
    </row>
    <row r="113" spans="1:7" ht="15" customHeight="1">
      <c r="A113" t="s">
        <v>555</v>
      </c>
      <c r="B113" s="73">
        <v>38282</v>
      </c>
      <c r="C113" s="110">
        <v>12.82</v>
      </c>
      <c r="D113" s="110">
        <v>0</v>
      </c>
      <c r="E113" s="111" t="s">
        <v>229</v>
      </c>
      <c r="F113" s="73">
        <v>1</v>
      </c>
      <c r="G113" s="73">
        <v>37520</v>
      </c>
    </row>
    <row r="114" spans="1:7" ht="15" customHeight="1">
      <c r="A114" t="s">
        <v>556</v>
      </c>
      <c r="B114" s="73">
        <v>33853</v>
      </c>
      <c r="C114" s="110">
        <v>9.8000000000000007</v>
      </c>
      <c r="D114" s="110">
        <v>3.84</v>
      </c>
      <c r="E114" s="110">
        <v>-1.35</v>
      </c>
      <c r="F114" s="73">
        <v>1</v>
      </c>
      <c r="G114" s="73">
        <v>33759</v>
      </c>
    </row>
    <row r="115" spans="1:7" ht="15" customHeight="1">
      <c r="A115" t="s">
        <v>557</v>
      </c>
      <c r="B115" s="73">
        <v>41955</v>
      </c>
      <c r="C115" s="110">
        <v>23.23</v>
      </c>
      <c r="D115" s="110">
        <v>2.97</v>
      </c>
      <c r="E115" s="110">
        <v>-2.66</v>
      </c>
      <c r="F115" s="73">
        <v>2</v>
      </c>
      <c r="G115" s="73">
        <v>41647</v>
      </c>
    </row>
    <row r="116" spans="1:7" ht="15" customHeight="1">
      <c r="A116" t="s">
        <v>558</v>
      </c>
      <c r="B116" s="73">
        <v>35084</v>
      </c>
      <c r="C116" s="110">
        <v>14.38</v>
      </c>
      <c r="D116" s="110">
        <v>5.45</v>
      </c>
      <c r="E116" s="110">
        <v>-1.46</v>
      </c>
      <c r="F116" s="73">
        <v>1</v>
      </c>
      <c r="G116" s="73">
        <v>35062</v>
      </c>
    </row>
    <row r="117" spans="1:7" ht="15" customHeight="1">
      <c r="A117" t="s">
        <v>559</v>
      </c>
      <c r="B117" s="73">
        <v>37985</v>
      </c>
      <c r="C117" s="110">
        <v>19.03</v>
      </c>
      <c r="D117" s="110">
        <v>5.49</v>
      </c>
      <c r="E117" s="110">
        <v>-1.68</v>
      </c>
      <c r="F117" s="73">
        <v>2</v>
      </c>
      <c r="G117" s="73">
        <v>35537</v>
      </c>
    </row>
    <row r="118" spans="1:7" ht="15" customHeight="1">
      <c r="A118" t="s">
        <v>560</v>
      </c>
      <c r="B118" s="73">
        <v>62435</v>
      </c>
      <c r="C118" s="110">
        <v>12.27</v>
      </c>
      <c r="D118" s="110">
        <v>5.4</v>
      </c>
      <c r="E118" s="110">
        <v>-1.31</v>
      </c>
      <c r="F118" s="73">
        <v>1</v>
      </c>
      <c r="G118" s="73">
        <v>48370</v>
      </c>
    </row>
    <row r="119" spans="1:7" ht="15" customHeight="1">
      <c r="A119" t="s">
        <v>561</v>
      </c>
      <c r="B119" s="73">
        <v>36577</v>
      </c>
      <c r="C119" s="110">
        <v>6.83</v>
      </c>
      <c r="D119" s="110">
        <v>2.58</v>
      </c>
      <c r="E119" s="110">
        <v>-1.44</v>
      </c>
      <c r="F119" s="73">
        <v>1</v>
      </c>
      <c r="G119" s="73">
        <v>36550</v>
      </c>
    </row>
    <row r="120" spans="1:7" ht="15" customHeight="1">
      <c r="A120" t="s">
        <v>562</v>
      </c>
      <c r="B120" s="73">
        <v>35237</v>
      </c>
      <c r="C120" s="110">
        <v>18.75</v>
      </c>
      <c r="D120" s="110">
        <v>0</v>
      </c>
      <c r="E120" s="111" t="s">
        <v>229</v>
      </c>
      <c r="F120" s="73">
        <v>2</v>
      </c>
      <c r="G120" s="73">
        <v>34815</v>
      </c>
    </row>
    <row r="121" spans="1:7" ht="15" customHeight="1">
      <c r="A121" t="s">
        <v>563</v>
      </c>
      <c r="B121" s="73">
        <v>40563</v>
      </c>
      <c r="C121" s="110">
        <v>27.9</v>
      </c>
      <c r="D121" s="110">
        <v>0.35</v>
      </c>
      <c r="E121" s="110">
        <v>-4.9000000000000004</v>
      </c>
      <c r="F121" s="73">
        <v>2</v>
      </c>
      <c r="G121" s="73">
        <v>40375</v>
      </c>
    </row>
    <row r="122" spans="1:7" ht="15" customHeight="1">
      <c r="A122" t="s">
        <v>564</v>
      </c>
      <c r="B122" s="73">
        <v>31279</v>
      </c>
      <c r="C122" s="110">
        <v>19.39</v>
      </c>
      <c r="D122" s="110">
        <v>7.17</v>
      </c>
      <c r="E122" s="110">
        <v>-1.34</v>
      </c>
      <c r="F122" s="73">
        <v>2</v>
      </c>
      <c r="G122" s="73">
        <v>31266</v>
      </c>
    </row>
    <row r="123" spans="1:7" ht="15" customHeight="1">
      <c r="A123" t="s">
        <v>565</v>
      </c>
      <c r="B123" s="73">
        <v>38115</v>
      </c>
      <c r="C123" s="110">
        <v>8.2200000000000006</v>
      </c>
      <c r="D123" s="110">
        <v>1.96</v>
      </c>
      <c r="E123" s="110">
        <v>-1.94</v>
      </c>
      <c r="F123" s="73">
        <v>1</v>
      </c>
      <c r="G123" s="73">
        <v>36407</v>
      </c>
    </row>
    <row r="124" spans="1:7" ht="15" customHeight="1">
      <c r="A124" t="s">
        <v>566</v>
      </c>
      <c r="B124" s="73">
        <v>70084</v>
      </c>
      <c r="C124" s="110">
        <v>16.84</v>
      </c>
      <c r="D124" s="110">
        <v>0.01</v>
      </c>
      <c r="E124" s="110">
        <v>-6.55</v>
      </c>
      <c r="F124" s="73">
        <v>1</v>
      </c>
      <c r="G124" s="73">
        <v>60524</v>
      </c>
    </row>
    <row r="125" spans="1:7" ht="15" customHeight="1">
      <c r="A125" t="s">
        <v>567</v>
      </c>
      <c r="B125" s="73">
        <v>1009159</v>
      </c>
      <c r="C125" s="110">
        <v>13.01</v>
      </c>
      <c r="D125" s="110">
        <v>2.91</v>
      </c>
      <c r="E125" s="110">
        <v>-2.09</v>
      </c>
      <c r="F125" s="73">
        <v>1</v>
      </c>
      <c r="G125" s="73">
        <v>776930</v>
      </c>
    </row>
    <row r="126" spans="1:7" ht="15" customHeight="1">
      <c r="A126" t="s">
        <v>568</v>
      </c>
      <c r="B126" s="73">
        <v>899377</v>
      </c>
      <c r="C126" s="110">
        <v>20.53</v>
      </c>
      <c r="D126" s="110">
        <v>6.44</v>
      </c>
      <c r="E126" s="110">
        <v>-1.51</v>
      </c>
      <c r="F126" s="73">
        <v>2</v>
      </c>
      <c r="G126" s="73">
        <v>792226</v>
      </c>
    </row>
    <row r="127" spans="1:7" ht="15" customHeight="1">
      <c r="A127" t="s">
        <v>569</v>
      </c>
      <c r="B127" s="73">
        <v>566345</v>
      </c>
      <c r="C127" s="110">
        <v>10.23</v>
      </c>
      <c r="D127" s="110">
        <v>3.11</v>
      </c>
      <c r="E127" s="110">
        <v>-1.56</v>
      </c>
      <c r="F127" s="73">
        <v>1</v>
      </c>
      <c r="G127" s="73">
        <v>478693</v>
      </c>
    </row>
    <row r="128" spans="1:7" ht="15" customHeight="1">
      <c r="A128" t="s">
        <v>570</v>
      </c>
      <c r="B128" s="73">
        <v>46930</v>
      </c>
      <c r="C128" s="110">
        <v>8.31</v>
      </c>
      <c r="D128" s="110">
        <v>2.96</v>
      </c>
      <c r="E128" s="110">
        <v>-1.55</v>
      </c>
      <c r="F128" s="73">
        <v>1</v>
      </c>
      <c r="G128" s="73">
        <v>46314</v>
      </c>
    </row>
    <row r="129" spans="1:7" ht="15" customHeight="1">
      <c r="A129" t="s">
        <v>571</v>
      </c>
      <c r="B129" s="73">
        <v>318731</v>
      </c>
      <c r="C129" s="110">
        <v>17.16</v>
      </c>
      <c r="D129" s="110">
        <v>4.9800000000000004</v>
      </c>
      <c r="E129" s="110">
        <v>-1.52</v>
      </c>
      <c r="F129" s="73">
        <v>1</v>
      </c>
      <c r="G129" s="73">
        <v>295122</v>
      </c>
    </row>
    <row r="130" spans="1:7" ht="15" customHeight="1">
      <c r="A130" t="s">
        <v>572</v>
      </c>
      <c r="B130" s="73">
        <v>92292</v>
      </c>
      <c r="C130" s="110">
        <v>9.48</v>
      </c>
      <c r="D130" s="110">
        <v>3.21</v>
      </c>
      <c r="E130" s="110">
        <v>-1.25</v>
      </c>
      <c r="F130" s="73">
        <v>1</v>
      </c>
      <c r="G130" s="73">
        <v>81448</v>
      </c>
    </row>
    <row r="131" spans="1:7" ht="15" customHeight="1">
      <c r="A131" t="s">
        <v>573</v>
      </c>
      <c r="B131" s="73">
        <v>85125</v>
      </c>
      <c r="C131" s="110">
        <v>7.77</v>
      </c>
      <c r="D131" s="110">
        <v>1.63</v>
      </c>
      <c r="E131" s="110">
        <v>-2.04</v>
      </c>
      <c r="F131" s="73">
        <v>1</v>
      </c>
      <c r="G131" s="73">
        <v>75797</v>
      </c>
    </row>
    <row r="132" spans="1:7" ht="15" customHeight="1">
      <c r="A132" t="s">
        <v>574</v>
      </c>
      <c r="B132" s="73">
        <v>449380</v>
      </c>
      <c r="C132" s="110">
        <v>9.02</v>
      </c>
      <c r="D132" s="110">
        <v>2.27</v>
      </c>
      <c r="E132" s="110">
        <v>-1.71</v>
      </c>
      <c r="F132" s="73">
        <v>1</v>
      </c>
      <c r="G132" s="73">
        <v>402886</v>
      </c>
    </row>
    <row r="133" spans="1:7" ht="15" customHeight="1">
      <c r="A133" t="s">
        <v>293</v>
      </c>
      <c r="B133" s="73">
        <v>421980</v>
      </c>
      <c r="C133" s="110">
        <v>13.86</v>
      </c>
      <c r="D133" s="110">
        <v>2.65</v>
      </c>
      <c r="E133" s="110">
        <v>-2.2799999999999998</v>
      </c>
      <c r="F133" s="73">
        <v>1</v>
      </c>
      <c r="G133" s="73">
        <v>333846</v>
      </c>
    </row>
    <row r="134" spans="1:7" ht="15" customHeight="1">
      <c r="A134" t="s">
        <v>575</v>
      </c>
      <c r="B134" s="73">
        <v>337239</v>
      </c>
      <c r="C134" s="110">
        <v>19.47</v>
      </c>
      <c r="D134" s="110">
        <v>5.42</v>
      </c>
      <c r="E134" s="110">
        <v>-1.65</v>
      </c>
      <c r="F134" s="73">
        <v>2</v>
      </c>
      <c r="G134" s="73">
        <v>273395</v>
      </c>
    </row>
    <row r="135" spans="1:7" ht="15" customHeight="1">
      <c r="A135" t="s">
        <v>298</v>
      </c>
      <c r="B135" s="73">
        <v>777619</v>
      </c>
      <c r="C135" s="110">
        <v>12.77</v>
      </c>
      <c r="D135" s="110">
        <v>4.62</v>
      </c>
      <c r="E135" s="110">
        <v>-1.5</v>
      </c>
      <c r="F135" s="73">
        <v>1</v>
      </c>
      <c r="G135" s="73">
        <v>709457</v>
      </c>
    </row>
    <row r="136" spans="1:7" ht="15" customHeight="1">
      <c r="A136" t="s">
        <v>576</v>
      </c>
      <c r="B136" s="73">
        <v>129317</v>
      </c>
      <c r="C136" s="110">
        <v>1.52</v>
      </c>
      <c r="D136" s="110">
        <v>0.47</v>
      </c>
      <c r="E136" s="110">
        <v>-1.46</v>
      </c>
      <c r="F136" s="73">
        <v>1</v>
      </c>
      <c r="G136" s="73">
        <v>24515</v>
      </c>
    </row>
    <row r="137" spans="1:7" ht="15" customHeight="1">
      <c r="A137" t="s">
        <v>577</v>
      </c>
      <c r="B137" s="73">
        <v>160889</v>
      </c>
      <c r="C137" s="110">
        <v>9.7799999999999994</v>
      </c>
      <c r="D137" s="110">
        <v>4.87</v>
      </c>
      <c r="E137" s="110">
        <v>-0.8</v>
      </c>
      <c r="F137" s="73">
        <v>1</v>
      </c>
      <c r="G137" s="73">
        <v>153185</v>
      </c>
    </row>
    <row r="138" spans="1:7" ht="15" customHeight="1">
      <c r="A138" t="s">
        <v>578</v>
      </c>
      <c r="B138" s="73">
        <v>365189</v>
      </c>
      <c r="C138" s="110">
        <v>12.98</v>
      </c>
      <c r="D138" s="110">
        <v>4.3899999999999997</v>
      </c>
      <c r="E138" s="110">
        <v>-1.41</v>
      </c>
      <c r="F138" s="73">
        <v>1</v>
      </c>
      <c r="G138" s="73">
        <v>353429</v>
      </c>
    </row>
    <row r="139" spans="1:7" ht="15" customHeight="1">
      <c r="A139" t="s">
        <v>308</v>
      </c>
      <c r="B139" s="73">
        <v>69513</v>
      </c>
      <c r="C139" s="110">
        <v>8.02</v>
      </c>
      <c r="D139" s="110">
        <v>2.34</v>
      </c>
      <c r="E139" s="110">
        <v>-1.86</v>
      </c>
      <c r="F139" s="73">
        <v>1</v>
      </c>
      <c r="G139" s="73">
        <v>62983</v>
      </c>
    </row>
    <row r="140" spans="1:7" ht="15" customHeight="1">
      <c r="A140" t="s">
        <v>579</v>
      </c>
      <c r="B140" s="73">
        <v>55614</v>
      </c>
      <c r="C140" s="110">
        <v>16.68</v>
      </c>
      <c r="D140" s="110">
        <v>7.46</v>
      </c>
      <c r="E140" s="110">
        <v>-1.21</v>
      </c>
      <c r="F140" s="73">
        <v>1</v>
      </c>
      <c r="G140" s="73">
        <v>35171</v>
      </c>
    </row>
    <row r="141" spans="1:7" ht="15" customHeight="1">
      <c r="A141" t="s">
        <v>580</v>
      </c>
      <c r="B141" s="73">
        <v>52085</v>
      </c>
      <c r="C141" s="110">
        <v>17.420000000000002</v>
      </c>
      <c r="D141" s="110">
        <v>1.79</v>
      </c>
      <c r="E141" s="110">
        <v>-3.5</v>
      </c>
      <c r="F141" s="73">
        <v>1</v>
      </c>
      <c r="G141" s="73">
        <v>51607</v>
      </c>
    </row>
    <row r="142" spans="1:7" ht="15" customHeight="1">
      <c r="A142" t="s">
        <v>317</v>
      </c>
      <c r="B142" s="73">
        <v>150543</v>
      </c>
      <c r="C142" s="110">
        <v>19.75</v>
      </c>
      <c r="D142" s="110">
        <v>7.39</v>
      </c>
      <c r="E142" s="110">
        <v>-1.58</v>
      </c>
      <c r="F142" s="73">
        <v>2</v>
      </c>
      <c r="G142" s="73">
        <v>41783</v>
      </c>
    </row>
    <row r="143" spans="1:7" ht="15" customHeight="1">
      <c r="A143" t="s">
        <v>318</v>
      </c>
      <c r="B143" s="73">
        <v>809613</v>
      </c>
      <c r="C143" s="110">
        <v>10.96</v>
      </c>
      <c r="D143" s="110">
        <v>3.98</v>
      </c>
      <c r="E143" s="110">
        <v>-1.37</v>
      </c>
      <c r="F143" s="73">
        <v>1</v>
      </c>
      <c r="G143" s="73">
        <v>757283</v>
      </c>
    </row>
    <row r="144" spans="1:7" ht="15" customHeight="1">
      <c r="A144" t="s">
        <v>581</v>
      </c>
      <c r="B144" s="73">
        <v>244873</v>
      </c>
      <c r="C144" s="110">
        <v>10.29</v>
      </c>
      <c r="D144" s="110">
        <v>3.75</v>
      </c>
      <c r="E144" s="110">
        <v>-1.52</v>
      </c>
      <c r="F144" s="73">
        <v>1</v>
      </c>
      <c r="G144" s="73">
        <v>217398</v>
      </c>
    </row>
    <row r="145" spans="1:7" ht="15" customHeight="1">
      <c r="A145" t="s">
        <v>320</v>
      </c>
      <c r="B145" s="73">
        <v>81610</v>
      </c>
      <c r="C145" s="110">
        <v>9.3000000000000007</v>
      </c>
      <c r="D145" s="110">
        <v>4.4400000000000004</v>
      </c>
      <c r="E145" s="110">
        <v>-1.07</v>
      </c>
      <c r="F145" s="73">
        <v>1</v>
      </c>
      <c r="G145" s="73">
        <v>72762</v>
      </c>
    </row>
    <row r="146" spans="1:7" ht="15" customHeight="1">
      <c r="A146" t="s">
        <v>582</v>
      </c>
      <c r="B146" s="73">
        <v>128373</v>
      </c>
      <c r="C146" s="110">
        <v>19.84</v>
      </c>
      <c r="D146" s="110">
        <v>6.29</v>
      </c>
      <c r="E146" s="110">
        <v>-1.46</v>
      </c>
      <c r="F146" s="73">
        <v>2</v>
      </c>
      <c r="G146" s="73">
        <v>125465</v>
      </c>
    </row>
    <row r="147" spans="1:7" ht="15" customHeight="1">
      <c r="A147" t="s">
        <v>583</v>
      </c>
      <c r="B147" s="73">
        <v>74597</v>
      </c>
      <c r="C147" s="110">
        <v>6.48</v>
      </c>
      <c r="D147" s="110">
        <v>1.61</v>
      </c>
      <c r="E147" s="110">
        <v>-1.71</v>
      </c>
      <c r="F147" s="73">
        <v>1</v>
      </c>
      <c r="G147" s="73">
        <v>51085</v>
      </c>
    </row>
    <row r="148" spans="1:7" ht="15" customHeight="1">
      <c r="A148" t="s">
        <v>584</v>
      </c>
      <c r="B148" s="73">
        <v>318407</v>
      </c>
      <c r="C148" s="110">
        <v>12.31</v>
      </c>
      <c r="D148" s="110">
        <v>3.06</v>
      </c>
      <c r="E148" s="110">
        <v>-1.71</v>
      </c>
      <c r="F148" s="73">
        <v>1</v>
      </c>
      <c r="G148" s="73">
        <v>311731</v>
      </c>
    </row>
    <row r="149" spans="1:7" ht="15" customHeight="1">
      <c r="A149" t="s">
        <v>585</v>
      </c>
      <c r="B149" s="73">
        <v>283536</v>
      </c>
      <c r="C149" s="110">
        <v>10.86</v>
      </c>
      <c r="D149" s="110">
        <v>3.6</v>
      </c>
      <c r="E149" s="110">
        <v>-1.56</v>
      </c>
      <c r="F149" s="73">
        <v>1</v>
      </c>
      <c r="G149" s="73">
        <v>255121</v>
      </c>
    </row>
    <row r="150" spans="1:7" ht="15" customHeight="1">
      <c r="A150" t="s">
        <v>586</v>
      </c>
      <c r="B150" s="73">
        <v>172571</v>
      </c>
      <c r="C150" s="110">
        <v>15.92</v>
      </c>
      <c r="D150" s="110">
        <v>1.04</v>
      </c>
      <c r="E150" s="110">
        <v>-3.62</v>
      </c>
      <c r="F150" s="73">
        <v>1</v>
      </c>
      <c r="G150" s="73">
        <v>164661</v>
      </c>
    </row>
    <row r="151" spans="1:7" ht="15" customHeight="1">
      <c r="A151" t="s">
        <v>587</v>
      </c>
      <c r="B151" s="73">
        <v>87553</v>
      </c>
      <c r="C151" s="110">
        <v>13.25</v>
      </c>
      <c r="D151" s="110">
        <v>0.91</v>
      </c>
      <c r="E151" s="110">
        <v>-3.9</v>
      </c>
      <c r="F151" s="73">
        <v>1</v>
      </c>
      <c r="G151" s="73">
        <v>87490</v>
      </c>
    </row>
    <row r="152" spans="1:7" ht="15" customHeight="1">
      <c r="A152" t="s">
        <v>588</v>
      </c>
      <c r="B152" s="73">
        <v>358969</v>
      </c>
      <c r="C152" s="110">
        <v>12.83</v>
      </c>
      <c r="D152" s="110">
        <v>6.15</v>
      </c>
      <c r="E152" s="110">
        <v>-1.01</v>
      </c>
      <c r="F152" s="73">
        <v>1</v>
      </c>
      <c r="G152" s="73">
        <v>275877</v>
      </c>
    </row>
    <row r="153" spans="1:7" ht="15" customHeight="1">
      <c r="A153" t="s">
        <v>333</v>
      </c>
      <c r="B153" s="73">
        <v>84169</v>
      </c>
      <c r="C153" s="110">
        <v>5.96</v>
      </c>
      <c r="D153" s="110">
        <v>1.3</v>
      </c>
      <c r="E153" s="110">
        <v>-1.38</v>
      </c>
      <c r="F153" s="73">
        <v>1</v>
      </c>
      <c r="G153" s="73">
        <v>78621</v>
      </c>
    </row>
    <row r="154" spans="1:7" ht="15" customHeight="1">
      <c r="A154" t="s">
        <v>589</v>
      </c>
      <c r="B154" s="73">
        <v>172605</v>
      </c>
      <c r="C154" s="110">
        <v>18.05</v>
      </c>
      <c r="D154" s="110">
        <v>3.29</v>
      </c>
      <c r="E154" s="110">
        <v>-1.88</v>
      </c>
      <c r="F154" s="73">
        <v>2</v>
      </c>
      <c r="G154" s="73">
        <v>165754</v>
      </c>
    </row>
    <row r="155" spans="1:7" ht="15" customHeight="1">
      <c r="A155" t="s">
        <v>338</v>
      </c>
      <c r="B155" s="73">
        <v>98720</v>
      </c>
      <c r="C155" s="110">
        <v>17</v>
      </c>
      <c r="D155" s="110">
        <v>3.12</v>
      </c>
      <c r="E155" s="110">
        <v>-1.44</v>
      </c>
      <c r="F155" s="73">
        <v>1</v>
      </c>
      <c r="G155" s="73">
        <v>98560</v>
      </c>
    </row>
    <row r="156" spans="1:7" ht="15" customHeight="1">
      <c r="A156" t="s">
        <v>339</v>
      </c>
      <c r="B156" s="73">
        <v>169678</v>
      </c>
      <c r="C156" s="110">
        <v>9.56</v>
      </c>
      <c r="D156" s="110">
        <v>4.01</v>
      </c>
      <c r="E156" s="110">
        <v>-1.01</v>
      </c>
      <c r="F156" s="73">
        <v>1</v>
      </c>
      <c r="G156" s="73">
        <v>164726</v>
      </c>
    </row>
    <row r="157" spans="1:7" ht="15" customHeight="1">
      <c r="A157" t="s">
        <v>340</v>
      </c>
      <c r="B157" s="73">
        <v>63514</v>
      </c>
      <c r="C157" s="110">
        <v>8.35</v>
      </c>
      <c r="D157" s="110">
        <v>3.11</v>
      </c>
      <c r="E157" s="110">
        <v>-2.16</v>
      </c>
      <c r="F157" s="73">
        <v>1</v>
      </c>
      <c r="G157" s="73">
        <v>63298</v>
      </c>
    </row>
    <row r="158" spans="1:7" ht="15" customHeight="1">
      <c r="A158" t="s">
        <v>343</v>
      </c>
      <c r="B158" s="73">
        <v>216374</v>
      </c>
      <c r="C158" s="110">
        <v>11.05</v>
      </c>
      <c r="D158" s="110">
        <v>4.3899999999999997</v>
      </c>
      <c r="E158" s="110">
        <v>-1.46</v>
      </c>
      <c r="F158" s="73">
        <v>1</v>
      </c>
      <c r="G158" s="73">
        <v>206668</v>
      </c>
    </row>
    <row r="159" spans="1:7" ht="15" customHeight="1">
      <c r="A159" t="s">
        <v>590</v>
      </c>
      <c r="B159" s="73">
        <v>112882</v>
      </c>
      <c r="C159" s="110">
        <v>12.06</v>
      </c>
      <c r="D159" s="110">
        <v>1.76</v>
      </c>
      <c r="E159" s="110">
        <v>-1.56</v>
      </c>
      <c r="F159" s="73">
        <v>1</v>
      </c>
      <c r="G159" s="73">
        <v>78896</v>
      </c>
    </row>
    <row r="160" spans="1:7" ht="15" customHeight="1">
      <c r="A160" t="s">
        <v>591</v>
      </c>
      <c r="B160" s="73">
        <v>81000</v>
      </c>
      <c r="C160" s="110">
        <v>14.57</v>
      </c>
      <c r="D160" s="110">
        <v>1.83</v>
      </c>
      <c r="E160" s="110">
        <v>-2.44</v>
      </c>
      <c r="F160" s="73">
        <v>1</v>
      </c>
      <c r="G160" s="73">
        <v>80804</v>
      </c>
    </row>
    <row r="161" spans="1:7" ht="15" customHeight="1">
      <c r="A161" t="s">
        <v>592</v>
      </c>
      <c r="B161" s="73">
        <v>181468</v>
      </c>
      <c r="C161" s="110">
        <v>11.98</v>
      </c>
      <c r="D161" s="110">
        <v>0.76</v>
      </c>
      <c r="E161" s="110">
        <v>-3.31</v>
      </c>
      <c r="F161" s="73">
        <v>1</v>
      </c>
      <c r="G161" s="73">
        <v>129194</v>
      </c>
    </row>
    <row r="162" spans="1:7" ht="15" customHeight="1">
      <c r="A162" t="s">
        <v>348</v>
      </c>
      <c r="B162" s="73">
        <v>80151</v>
      </c>
      <c r="C162" s="110">
        <v>16.27</v>
      </c>
      <c r="D162" s="110">
        <v>3.8</v>
      </c>
      <c r="E162" s="110">
        <v>-1.54</v>
      </c>
      <c r="F162" s="73">
        <v>1</v>
      </c>
      <c r="G162" s="73">
        <v>77628</v>
      </c>
    </row>
    <row r="163" spans="1:7" ht="15" customHeight="1">
      <c r="A163" t="s">
        <v>593</v>
      </c>
      <c r="B163" s="73">
        <v>220086</v>
      </c>
      <c r="C163" s="110">
        <v>8.36</v>
      </c>
      <c r="D163" s="110">
        <v>2.4300000000000002</v>
      </c>
      <c r="E163" s="110">
        <v>-1.47</v>
      </c>
      <c r="F163" s="73">
        <v>1</v>
      </c>
      <c r="G163" s="73">
        <v>198105</v>
      </c>
    </row>
    <row r="164" spans="1:7" ht="15" customHeight="1">
      <c r="A164" t="s">
        <v>594</v>
      </c>
      <c r="B164" s="73">
        <v>76529</v>
      </c>
      <c r="C164" s="110">
        <v>17.89</v>
      </c>
      <c r="D164" s="110">
        <v>6.53</v>
      </c>
      <c r="E164" s="110">
        <v>-1.45</v>
      </c>
      <c r="F164" s="73">
        <v>1</v>
      </c>
      <c r="G164" s="73">
        <v>76486</v>
      </c>
    </row>
    <row r="165" spans="1:7" ht="15" customHeight="1">
      <c r="A165" t="s">
        <v>355</v>
      </c>
      <c r="B165" s="73">
        <v>81728</v>
      </c>
      <c r="C165" s="110">
        <v>10.55</v>
      </c>
      <c r="D165" s="110">
        <v>3.45</v>
      </c>
      <c r="E165" s="110">
        <v>-1.61</v>
      </c>
      <c r="F165" s="73">
        <v>1</v>
      </c>
      <c r="G165" s="73">
        <v>73257</v>
      </c>
    </row>
    <row r="166" spans="1:7" ht="15" customHeight="1">
      <c r="A166" t="s">
        <v>356</v>
      </c>
      <c r="B166" s="73">
        <v>61317</v>
      </c>
      <c r="C166" s="110">
        <v>6.57</v>
      </c>
      <c r="D166" s="110">
        <v>0.48</v>
      </c>
      <c r="E166" s="110">
        <v>-2.35</v>
      </c>
      <c r="F166" s="73">
        <v>1</v>
      </c>
      <c r="G166" s="73">
        <v>59105</v>
      </c>
    </row>
    <row r="167" spans="1:7" ht="15" customHeight="1">
      <c r="A167" t="s">
        <v>360</v>
      </c>
      <c r="B167" s="73">
        <v>88589</v>
      </c>
      <c r="C167" s="110">
        <v>20.54</v>
      </c>
      <c r="D167" s="110">
        <v>1.47</v>
      </c>
      <c r="E167" s="110">
        <v>-3.57</v>
      </c>
      <c r="F167" s="73">
        <v>2</v>
      </c>
      <c r="G167" s="73">
        <v>87629</v>
      </c>
    </row>
    <row r="168" spans="1:7" ht="15" customHeight="1">
      <c r="A168" t="s">
        <v>363</v>
      </c>
      <c r="B168" s="73">
        <v>42419</v>
      </c>
      <c r="C168" s="110">
        <v>13.79</v>
      </c>
      <c r="D168" s="110">
        <v>3.28</v>
      </c>
      <c r="E168" s="110">
        <v>-1.56</v>
      </c>
      <c r="F168" s="73">
        <v>1</v>
      </c>
      <c r="G168" s="73">
        <v>42339</v>
      </c>
    </row>
    <row r="169" spans="1:7" ht="15" customHeight="1">
      <c r="A169" t="s">
        <v>595</v>
      </c>
      <c r="B169" s="73">
        <v>78460</v>
      </c>
      <c r="C169" s="110">
        <v>10.36</v>
      </c>
      <c r="D169" s="110">
        <v>3.54</v>
      </c>
      <c r="E169" s="110">
        <v>-1.56</v>
      </c>
      <c r="F169" s="73">
        <v>1</v>
      </c>
      <c r="G169" s="73">
        <v>74970</v>
      </c>
    </row>
    <row r="170" spans="1:7" ht="15" customHeight="1">
      <c r="A170" t="s">
        <v>364</v>
      </c>
      <c r="B170" s="73">
        <v>46715</v>
      </c>
      <c r="C170" s="110">
        <v>7.77</v>
      </c>
      <c r="D170" s="110">
        <v>1.01</v>
      </c>
      <c r="E170" s="110">
        <v>-2.85</v>
      </c>
      <c r="F170" s="73">
        <v>1</v>
      </c>
      <c r="G170" s="73">
        <v>46497</v>
      </c>
    </row>
    <row r="171" spans="1:7" ht="15" customHeight="1">
      <c r="A171" t="s">
        <v>365</v>
      </c>
      <c r="B171" s="73">
        <v>24933</v>
      </c>
      <c r="C171" s="110">
        <v>15.82</v>
      </c>
      <c r="D171" s="110">
        <v>0.51</v>
      </c>
      <c r="E171" s="110">
        <v>-4.99</v>
      </c>
      <c r="F171" s="73">
        <v>1</v>
      </c>
      <c r="G171" s="73">
        <v>24902</v>
      </c>
    </row>
    <row r="172" spans="1:7" ht="15" customHeight="1">
      <c r="A172" t="s">
        <v>367</v>
      </c>
      <c r="B172" s="73">
        <v>30575</v>
      </c>
      <c r="C172" s="110">
        <v>6.98</v>
      </c>
      <c r="D172" s="110">
        <v>1.98</v>
      </c>
      <c r="E172" s="110">
        <v>-1.71</v>
      </c>
      <c r="F172" s="73">
        <v>1</v>
      </c>
      <c r="G172" s="73">
        <v>30433</v>
      </c>
    </row>
    <row r="173" spans="1:7" ht="15" customHeight="1">
      <c r="A173" t="s">
        <v>596</v>
      </c>
      <c r="B173" s="73">
        <v>26402</v>
      </c>
      <c r="C173" s="110">
        <v>11.8</v>
      </c>
      <c r="D173" s="110">
        <v>3.3</v>
      </c>
      <c r="E173" s="110">
        <v>-1.45</v>
      </c>
      <c r="F173" s="73">
        <v>1</v>
      </c>
      <c r="G173" s="73">
        <v>26297</v>
      </c>
    </row>
    <row r="174" spans="1:7" ht="15" customHeight="1">
      <c r="A174" t="s">
        <v>597</v>
      </c>
      <c r="B174" s="73">
        <v>71972</v>
      </c>
      <c r="C174" s="110">
        <v>40.090000000000003</v>
      </c>
      <c r="D174" s="110">
        <v>0.14000000000000001</v>
      </c>
      <c r="E174" s="110">
        <v>-4.68</v>
      </c>
      <c r="F174" s="73">
        <v>3</v>
      </c>
      <c r="G174" s="73">
        <v>69088</v>
      </c>
    </row>
    <row r="175" spans="1:7" ht="15" customHeight="1">
      <c r="A175" t="s">
        <v>598</v>
      </c>
      <c r="B175" s="73">
        <v>133314</v>
      </c>
      <c r="C175" s="110">
        <v>21.54</v>
      </c>
      <c r="D175" s="110">
        <v>2.2799999999999998</v>
      </c>
      <c r="E175" s="110">
        <v>-3.49</v>
      </c>
      <c r="F175" s="73">
        <v>2</v>
      </c>
      <c r="G175" s="73">
        <v>132638</v>
      </c>
    </row>
    <row r="176" spans="1:7" ht="15" customHeight="1">
      <c r="A176" t="s">
        <v>599</v>
      </c>
      <c r="B176" s="73">
        <v>85353</v>
      </c>
      <c r="C176" s="110">
        <v>18.46</v>
      </c>
      <c r="D176" s="110">
        <v>6.69</v>
      </c>
      <c r="E176" s="110">
        <v>-1.29</v>
      </c>
      <c r="F176" s="73">
        <v>2</v>
      </c>
      <c r="G176" s="73">
        <v>84901</v>
      </c>
    </row>
    <row r="177" spans="1:7" ht="15" customHeight="1">
      <c r="A177" t="s">
        <v>600</v>
      </c>
      <c r="B177" s="73">
        <v>158133</v>
      </c>
      <c r="C177" s="110">
        <v>10.07</v>
      </c>
      <c r="D177" s="110">
        <v>2.94</v>
      </c>
      <c r="E177" s="110">
        <v>-1.53</v>
      </c>
      <c r="F177" s="73">
        <v>1</v>
      </c>
      <c r="G177" s="73">
        <v>143701</v>
      </c>
    </row>
    <row r="178" spans="1:7" ht="15" customHeight="1">
      <c r="A178" t="s">
        <v>601</v>
      </c>
      <c r="B178" s="73">
        <v>289206</v>
      </c>
      <c r="C178" s="110">
        <v>21.62</v>
      </c>
      <c r="D178" s="110">
        <v>9.2799999999999994</v>
      </c>
      <c r="E178" s="110">
        <v>-1.1399999999999999</v>
      </c>
      <c r="F178" s="73">
        <v>2</v>
      </c>
      <c r="G178" s="73">
        <v>189532</v>
      </c>
    </row>
    <row r="179" spans="1:7" ht="15" customHeight="1">
      <c r="A179" t="s">
        <v>602</v>
      </c>
      <c r="B179" s="73">
        <v>41735</v>
      </c>
      <c r="C179" s="110">
        <v>10.5</v>
      </c>
      <c r="D179" s="110">
        <v>0.66</v>
      </c>
      <c r="E179" s="110">
        <v>-2.84</v>
      </c>
      <c r="F179" s="73">
        <v>1</v>
      </c>
      <c r="G179" s="73">
        <v>40241</v>
      </c>
    </row>
    <row r="180" spans="1:7" ht="15" customHeight="1">
      <c r="A180" t="s">
        <v>603</v>
      </c>
      <c r="B180" s="73">
        <v>37545</v>
      </c>
      <c r="C180" s="110">
        <v>9.39</v>
      </c>
      <c r="D180" s="110">
        <v>0.49</v>
      </c>
      <c r="E180" s="110">
        <v>-3.47</v>
      </c>
      <c r="F180" s="73">
        <v>1</v>
      </c>
      <c r="G180" s="73">
        <v>37293</v>
      </c>
    </row>
    <row r="181" spans="1:7" ht="15" customHeight="1">
      <c r="A181" t="s">
        <v>604</v>
      </c>
      <c r="B181" s="73">
        <v>20527</v>
      </c>
      <c r="C181" s="110">
        <v>1.92</v>
      </c>
      <c r="D181" s="110">
        <v>0.76</v>
      </c>
      <c r="E181" s="110">
        <v>-1.35</v>
      </c>
      <c r="F181" s="73">
        <v>1</v>
      </c>
      <c r="G181" s="73">
        <v>2974</v>
      </c>
    </row>
    <row r="182" spans="1:7" ht="15" customHeight="1">
      <c r="A182" t="s">
        <v>605</v>
      </c>
      <c r="B182" s="73">
        <v>533348</v>
      </c>
      <c r="C182" s="110">
        <v>18.7</v>
      </c>
      <c r="D182" s="110">
        <v>4.95</v>
      </c>
      <c r="E182" s="110">
        <v>-1.79</v>
      </c>
      <c r="F182" s="73">
        <v>2</v>
      </c>
      <c r="G182" s="73">
        <v>482436</v>
      </c>
    </row>
    <row r="183" spans="1:7" ht="15" customHeight="1">
      <c r="A183" t="s">
        <v>606</v>
      </c>
      <c r="B183" s="73">
        <v>36268</v>
      </c>
      <c r="C183" s="110">
        <v>12.21</v>
      </c>
      <c r="D183" s="110">
        <v>3.1</v>
      </c>
      <c r="E183" s="110">
        <v>-1.88</v>
      </c>
      <c r="F183" s="73">
        <v>1</v>
      </c>
      <c r="G183" s="73">
        <v>36127</v>
      </c>
    </row>
    <row r="184" spans="1:7" ht="15" customHeight="1">
      <c r="A184" t="s">
        <v>607</v>
      </c>
      <c r="B184" s="73">
        <v>259820</v>
      </c>
      <c r="C184" s="110">
        <v>9.75</v>
      </c>
      <c r="D184" s="110">
        <v>3.24</v>
      </c>
      <c r="E184" s="110">
        <v>-1.33</v>
      </c>
      <c r="F184" s="73">
        <v>1</v>
      </c>
      <c r="G184" s="73">
        <v>249372</v>
      </c>
    </row>
    <row r="185" spans="1:7" ht="15" customHeight="1">
      <c r="A185" t="s">
        <v>608</v>
      </c>
      <c r="B185" s="73">
        <v>72248</v>
      </c>
      <c r="C185" s="110">
        <v>10.53</v>
      </c>
      <c r="D185" s="110">
        <v>2.38</v>
      </c>
      <c r="E185" s="110">
        <v>-1.74</v>
      </c>
      <c r="F185" s="73">
        <v>1</v>
      </c>
      <c r="G185" s="73">
        <v>69299</v>
      </c>
    </row>
    <row r="186" spans="1:7" ht="15" customHeight="1">
      <c r="A186" t="s">
        <v>609</v>
      </c>
      <c r="B186" s="73">
        <v>117113</v>
      </c>
      <c r="C186" s="110">
        <v>19.57</v>
      </c>
      <c r="D186" s="110">
        <v>4.79</v>
      </c>
      <c r="E186" s="110">
        <v>-1.78</v>
      </c>
      <c r="F186" s="73">
        <v>2</v>
      </c>
      <c r="G186" s="73">
        <v>113318</v>
      </c>
    </row>
    <row r="187" spans="1:7" ht="15" customHeight="1">
      <c r="A187" t="s">
        <v>610</v>
      </c>
      <c r="B187" s="73">
        <v>62894</v>
      </c>
      <c r="C187" s="110">
        <v>7.15</v>
      </c>
      <c r="D187" s="110">
        <v>0.44</v>
      </c>
      <c r="E187" s="110">
        <v>-3.22</v>
      </c>
      <c r="F187" s="73">
        <v>1</v>
      </c>
      <c r="G187" s="73">
        <v>62429</v>
      </c>
    </row>
    <row r="188" spans="1:7" ht="15" customHeight="1">
      <c r="A188" t="s">
        <v>611</v>
      </c>
      <c r="B188" s="73">
        <v>70090</v>
      </c>
      <c r="C188" s="110">
        <v>10.43</v>
      </c>
      <c r="D188" s="110">
        <v>4.7699999999999996</v>
      </c>
      <c r="E188" s="110">
        <v>-1.19</v>
      </c>
      <c r="F188" s="73">
        <v>1</v>
      </c>
      <c r="G188" s="73">
        <v>65131</v>
      </c>
    </row>
    <row r="189" spans="1:7" ht="15" customHeight="1">
      <c r="A189" t="s">
        <v>612</v>
      </c>
      <c r="B189" s="73">
        <v>123853</v>
      </c>
      <c r="C189" s="110">
        <v>19.22</v>
      </c>
      <c r="D189" s="110">
        <v>1.99</v>
      </c>
      <c r="E189" s="110">
        <v>-2.77</v>
      </c>
      <c r="F189" s="73">
        <v>2</v>
      </c>
      <c r="G189" s="73">
        <v>120116</v>
      </c>
    </row>
    <row r="190" spans="1:7" ht="15" customHeight="1">
      <c r="A190" t="s">
        <v>613</v>
      </c>
      <c r="B190" s="73">
        <v>121088</v>
      </c>
      <c r="C190" s="110">
        <v>7.78</v>
      </c>
      <c r="D190" s="110">
        <v>1.73</v>
      </c>
      <c r="E190" s="110">
        <v>-1.62</v>
      </c>
      <c r="F190" s="73">
        <v>1</v>
      </c>
      <c r="G190" s="73">
        <v>74808</v>
      </c>
    </row>
    <row r="191" spans="1:7" ht="15" customHeight="1">
      <c r="A191" t="s">
        <v>614</v>
      </c>
      <c r="B191" s="73">
        <v>108413</v>
      </c>
      <c r="C191" s="110">
        <v>17.02</v>
      </c>
      <c r="D191" s="110">
        <v>5.51</v>
      </c>
      <c r="E191" s="110">
        <v>-1.39</v>
      </c>
      <c r="F191" s="73">
        <v>1</v>
      </c>
      <c r="G191" s="73">
        <v>108365</v>
      </c>
    </row>
    <row r="192" spans="1:7" ht="15" customHeight="1">
      <c r="A192" t="s">
        <v>615</v>
      </c>
      <c r="B192" s="73">
        <v>118549</v>
      </c>
      <c r="C192" s="110">
        <v>9.11</v>
      </c>
      <c r="D192" s="110">
        <v>1.91</v>
      </c>
      <c r="E192" s="110">
        <v>-1.66</v>
      </c>
      <c r="F192" s="73">
        <v>1</v>
      </c>
      <c r="G192" s="73">
        <v>94861</v>
      </c>
    </row>
    <row r="193" spans="1:7" ht="15" customHeight="1">
      <c r="A193" t="s">
        <v>616</v>
      </c>
      <c r="B193" s="73">
        <v>41536</v>
      </c>
      <c r="C193" s="110">
        <v>6.02</v>
      </c>
      <c r="D193" s="110">
        <v>2.0299999999999998</v>
      </c>
      <c r="E193" s="110">
        <v>-1.41</v>
      </c>
      <c r="F193" s="73">
        <v>1</v>
      </c>
      <c r="G193" s="73">
        <v>8295</v>
      </c>
    </row>
    <row r="194" spans="1:7" ht="15" customHeight="1">
      <c r="A194" t="s">
        <v>617</v>
      </c>
      <c r="B194" s="73">
        <v>64052</v>
      </c>
      <c r="C194" s="110">
        <v>9.81</v>
      </c>
      <c r="D194" s="110">
        <v>2.15</v>
      </c>
      <c r="E194" s="110">
        <v>-1.32</v>
      </c>
      <c r="F194" s="73">
        <v>1</v>
      </c>
      <c r="G194" s="73">
        <v>63932</v>
      </c>
    </row>
    <row r="195" spans="1:7" ht="15" customHeight="1">
      <c r="A195" t="s">
        <v>618</v>
      </c>
      <c r="B195" s="73">
        <v>47158</v>
      </c>
      <c r="C195" s="110">
        <v>11.16</v>
      </c>
      <c r="D195" s="110">
        <v>2.16</v>
      </c>
      <c r="E195" s="110">
        <v>-1.52</v>
      </c>
      <c r="F195" s="73">
        <v>1</v>
      </c>
      <c r="G195" s="73">
        <v>46176</v>
      </c>
    </row>
    <row r="196" spans="1:7" ht="15" customHeight="1">
      <c r="A196" t="s">
        <v>619</v>
      </c>
      <c r="B196" s="73">
        <v>116102</v>
      </c>
      <c r="C196" s="110">
        <v>7.74</v>
      </c>
      <c r="D196" s="110">
        <v>2.39</v>
      </c>
      <c r="E196" s="110">
        <v>-1.42</v>
      </c>
      <c r="F196" s="73">
        <v>1</v>
      </c>
      <c r="G196" s="73">
        <v>106088</v>
      </c>
    </row>
    <row r="197" spans="1:7" ht="15" customHeight="1">
      <c r="A197" t="s">
        <v>620</v>
      </c>
      <c r="B197" s="73">
        <v>83479</v>
      </c>
      <c r="C197" s="110">
        <v>23.66</v>
      </c>
      <c r="D197" s="110">
        <v>8.5299999999999994</v>
      </c>
      <c r="E197" s="110">
        <v>-1.36</v>
      </c>
      <c r="F197" s="73">
        <v>2</v>
      </c>
      <c r="G197" s="73">
        <v>83441</v>
      </c>
    </row>
    <row r="198" spans="1:7" ht="15" customHeight="1">
      <c r="A198" t="s">
        <v>621</v>
      </c>
      <c r="B198" s="73">
        <v>42351</v>
      </c>
      <c r="C198" s="110">
        <v>21.76</v>
      </c>
      <c r="D198" s="110">
        <v>0.46</v>
      </c>
      <c r="E198" s="110">
        <v>-4.5599999999999996</v>
      </c>
      <c r="F198" s="73">
        <v>2</v>
      </c>
      <c r="G198" s="73">
        <v>41618</v>
      </c>
    </row>
    <row r="199" spans="1:7" ht="15" customHeight="1">
      <c r="A199" t="s">
        <v>622</v>
      </c>
      <c r="B199" s="73">
        <v>35991</v>
      </c>
      <c r="C199" s="110">
        <v>8.64</v>
      </c>
      <c r="D199" s="110">
        <v>0.35</v>
      </c>
      <c r="E199" s="110">
        <v>-4.43</v>
      </c>
      <c r="F199" s="73">
        <v>1</v>
      </c>
      <c r="G199" s="73">
        <v>35686</v>
      </c>
    </row>
    <row r="200" spans="1:7" ht="15" customHeight="1">
      <c r="A200" t="s">
        <v>623</v>
      </c>
      <c r="B200" s="73">
        <v>36736</v>
      </c>
      <c r="C200" s="110">
        <v>21.78</v>
      </c>
      <c r="D200" s="110">
        <v>0.16</v>
      </c>
      <c r="E200" s="110">
        <v>-7.3</v>
      </c>
      <c r="F200" s="73">
        <v>2</v>
      </c>
      <c r="G200" s="73">
        <v>36593</v>
      </c>
    </row>
    <row r="201" spans="1:7" ht="15" customHeight="1">
      <c r="A201" t="s">
        <v>624</v>
      </c>
      <c r="B201" s="73">
        <v>37944</v>
      </c>
      <c r="C201" s="110">
        <v>14.54</v>
      </c>
      <c r="D201" s="110">
        <v>5.1100000000000003</v>
      </c>
      <c r="E201" s="110">
        <v>-1.53</v>
      </c>
      <c r="F201" s="73">
        <v>1</v>
      </c>
      <c r="G201" s="73">
        <v>27079</v>
      </c>
    </row>
    <row r="202" spans="1:7" ht="15" customHeight="1">
      <c r="A202" t="s">
        <v>625</v>
      </c>
      <c r="B202" s="73">
        <v>38575</v>
      </c>
      <c r="C202" s="110">
        <v>15.76</v>
      </c>
      <c r="D202" s="110">
        <v>6.05</v>
      </c>
      <c r="E202" s="110">
        <v>-1.41</v>
      </c>
      <c r="F202" s="73">
        <v>1</v>
      </c>
      <c r="G202" s="73">
        <v>38528</v>
      </c>
    </row>
    <row r="203" spans="1:7" ht="15" customHeight="1">
      <c r="A203" t="s">
        <v>626</v>
      </c>
      <c r="B203" s="73">
        <v>217319</v>
      </c>
      <c r="C203" s="110">
        <v>10.51</v>
      </c>
      <c r="D203" s="110">
        <v>2.7</v>
      </c>
      <c r="E203" s="110">
        <v>-1.66</v>
      </c>
      <c r="F203" s="73">
        <v>1</v>
      </c>
      <c r="G203" s="73">
        <v>197187</v>
      </c>
    </row>
    <row r="204" spans="1:7" ht="15" customHeight="1">
      <c r="A204" s="63" t="s">
        <v>627</v>
      </c>
      <c r="B204" s="112">
        <v>140294</v>
      </c>
      <c r="C204" s="113">
        <v>8.8000000000000007</v>
      </c>
      <c r="D204" s="113">
        <v>3.1</v>
      </c>
      <c r="E204" s="113">
        <v>-1.36</v>
      </c>
      <c r="F204" s="112">
        <v>1</v>
      </c>
      <c r="G204" s="112">
        <v>131987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Alison Nguyen</cp:lastModifiedBy>
  <cp:revision/>
  <dcterms:created xsi:type="dcterms:W3CDTF">2020-05-22T23:38:58Z</dcterms:created>
  <dcterms:modified xsi:type="dcterms:W3CDTF">2022-04-03T16:36:30Z</dcterms:modified>
  <cp:category/>
  <cp:contentStatus/>
</cp:coreProperties>
</file>