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himura\Desktop\モザイク変異論文2019\2022MAR30 Genome research\"/>
    </mc:Choice>
  </mc:AlternateContent>
  <xr:revisionPtr revIDLastSave="0" documentId="8_{176C6472-FBC4-4C07-A6FB-F9EA15265568}" xr6:coauthVersionLast="47" xr6:coauthVersionMax="47" xr10:uidLastSave="{00000000-0000-0000-0000-000000000000}"/>
  <bookViews>
    <workbookView xWindow="765" yWindow="165" windowWidth="25935" windowHeight="15435" tabRatio="704" xr2:uid="{00000000-000D-0000-FFFF-FFFF00000000}"/>
  </bookViews>
  <sheets>
    <sheet name="Mutations(ConB23)" sheetId="2" r:id="rId1"/>
    <sheet name="Mutations(ConC31)" sheetId="4" r:id="rId2"/>
    <sheet name="Mutations(ConD31)" sheetId="5" r:id="rId3"/>
    <sheet name="Mutations(ConE29)" sheetId="3" r:id="rId4"/>
    <sheet name="Mutations(ConJ12)" sheetId="8" r:id="rId5"/>
  </sheets>
  <definedNames>
    <definedName name="_xlnm._FilterDatabase" localSheetId="0" hidden="1">'Mutations(ConB23)'!$A$4:$CS$37</definedName>
    <definedName name="_xlnm._FilterDatabase" localSheetId="1" hidden="1">'Mutations(ConC31)'!$A$4:$BS$45</definedName>
    <definedName name="_xlnm._FilterDatabase" localSheetId="2" hidden="1">'Mutations(ConD31)'!$A$4:$BZ$41</definedName>
    <definedName name="_xlnm._FilterDatabase" localSheetId="3" hidden="1">'Mutations(ConE29)'!$A$4:$BC$32</definedName>
    <definedName name="_xlnm._FilterDatabase" localSheetId="4" hidden="1">'Mutations(ConJ12)'!$A$4:$CP$4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40" i="8" l="1"/>
  <c r="AP40" i="8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81" i="2"/>
  <c r="Z193" i="8"/>
  <c r="Z194" i="8"/>
  <c r="Z195" i="8"/>
  <c r="Z196" i="8"/>
  <c r="Z197" i="8"/>
  <c r="Z198" i="8"/>
  <c r="Z199" i="8"/>
  <c r="Z200" i="8"/>
  <c r="Z201" i="8"/>
  <c r="Z202" i="8"/>
  <c r="Z203" i="8"/>
  <c r="Z204" i="8"/>
  <c r="Z205" i="8"/>
  <c r="Z206" i="8"/>
  <c r="Z207" i="8"/>
  <c r="Z208" i="8"/>
  <c r="Z209" i="8"/>
  <c r="Z210" i="8"/>
  <c r="Z211" i="8"/>
  <c r="Z212" i="8"/>
  <c r="Z213" i="8"/>
  <c r="Z214" i="8"/>
  <c r="Z215" i="8"/>
  <c r="Z216" i="8"/>
  <c r="Z217" i="8"/>
  <c r="Z218" i="8"/>
  <c r="Z219" i="8"/>
  <c r="Z220" i="8"/>
  <c r="Z221" i="8"/>
  <c r="Z222" i="8"/>
  <c r="Z223" i="8"/>
  <c r="Z224" i="8"/>
  <c r="Z225" i="8"/>
  <c r="Z226" i="8"/>
  <c r="Z227" i="8"/>
  <c r="Z228" i="8"/>
  <c r="Z229" i="8"/>
  <c r="Z230" i="8"/>
  <c r="Z231" i="8"/>
  <c r="Z232" i="8"/>
  <c r="Z233" i="8"/>
  <c r="Z234" i="8"/>
  <c r="Z235" i="8"/>
  <c r="Z236" i="8"/>
  <c r="Z237" i="8"/>
  <c r="Z238" i="8"/>
  <c r="Z239" i="8"/>
  <c r="Z240" i="8"/>
  <c r="Z241" i="8"/>
  <c r="Z242" i="8"/>
  <c r="Z243" i="8"/>
  <c r="Z244" i="8"/>
  <c r="Z245" i="8"/>
  <c r="Z246" i="8"/>
  <c r="Z247" i="8"/>
  <c r="Z248" i="8"/>
  <c r="Z249" i="8"/>
  <c r="Z250" i="8"/>
  <c r="Z251" i="8"/>
  <c r="Z252" i="8"/>
  <c r="Z253" i="8"/>
  <c r="Z254" i="8"/>
  <c r="Z255" i="8"/>
  <c r="Z256" i="8"/>
  <c r="Z257" i="8"/>
  <c r="Z258" i="8"/>
  <c r="Z259" i="8"/>
  <c r="Z260" i="8"/>
  <c r="Z261" i="8"/>
  <c r="Z262" i="8"/>
  <c r="Z263" i="8"/>
  <c r="Z264" i="8"/>
  <c r="Z265" i="8"/>
  <c r="Z266" i="8"/>
  <c r="Z267" i="8"/>
  <c r="Z268" i="8"/>
  <c r="Z269" i="8"/>
  <c r="Z270" i="8"/>
  <c r="Z271" i="8"/>
  <c r="Z272" i="8"/>
  <c r="Z273" i="8"/>
  <c r="Z274" i="8"/>
  <c r="Z275" i="8"/>
  <c r="Z276" i="8"/>
  <c r="Z277" i="8"/>
  <c r="Z278" i="8"/>
  <c r="Z279" i="8"/>
  <c r="Z192" i="8"/>
  <c r="I73" i="4"/>
  <c r="BO100" i="8"/>
  <c r="BP100" i="8"/>
  <c r="AX35" i="8"/>
  <c r="AX6" i="8"/>
  <c r="AX7" i="8"/>
  <c r="AX8" i="8"/>
  <c r="AX9" i="8"/>
  <c r="AX10" i="8"/>
  <c r="AX11" i="8"/>
  <c r="AX12" i="8"/>
  <c r="AX13" i="8"/>
  <c r="AX14" i="8"/>
  <c r="AX15" i="8"/>
  <c r="AX16" i="8"/>
  <c r="AX17" i="8"/>
  <c r="AX18" i="8"/>
  <c r="AX19" i="8"/>
  <c r="AX20" i="8"/>
  <c r="AX21" i="8"/>
  <c r="AX22" i="8"/>
  <c r="AX23" i="8"/>
  <c r="AX24" i="8"/>
  <c r="AX25" i="8"/>
  <c r="AX26" i="8"/>
  <c r="AX27" i="8"/>
  <c r="AX28" i="8"/>
  <c r="AX29" i="8"/>
  <c r="AX30" i="8"/>
  <c r="AX31" i="8"/>
  <c r="AX32" i="8"/>
  <c r="AX33" i="8"/>
  <c r="AX34" i="8"/>
  <c r="AX36" i="8"/>
  <c r="AX37" i="8"/>
  <c r="AX38" i="8"/>
  <c r="AX39" i="8"/>
  <c r="AX41" i="8"/>
  <c r="AX42" i="8"/>
  <c r="AX43" i="8"/>
  <c r="AX44" i="8"/>
  <c r="AX45" i="8"/>
  <c r="AX46" i="8"/>
  <c r="AX47" i="8"/>
  <c r="AX48" i="8"/>
  <c r="AX49" i="8"/>
  <c r="AX50" i="8"/>
  <c r="AX51" i="8"/>
  <c r="AX52" i="8"/>
  <c r="AX53" i="8"/>
  <c r="AX54" i="8"/>
  <c r="AX55" i="8"/>
  <c r="AX56" i="8"/>
  <c r="AX57" i="8"/>
  <c r="AX58" i="8"/>
  <c r="AX59" i="8"/>
  <c r="AX60" i="8"/>
  <c r="AX61" i="8"/>
  <c r="AX62" i="8"/>
  <c r="AX63" i="8"/>
  <c r="AX64" i="8"/>
  <c r="AX65" i="8"/>
  <c r="AX66" i="8"/>
  <c r="AX67" i="8"/>
  <c r="AX68" i="8"/>
  <c r="AX69" i="8"/>
  <c r="AX70" i="8"/>
  <c r="AX71" i="8"/>
  <c r="AX72" i="8"/>
  <c r="AX73" i="8"/>
  <c r="AX74" i="8"/>
  <c r="AX75" i="8"/>
  <c r="AX76" i="8"/>
  <c r="AX77" i="8"/>
  <c r="AX78" i="8"/>
  <c r="AX79" i="8"/>
  <c r="AX80" i="8"/>
  <c r="AX81" i="8"/>
  <c r="AX82" i="8"/>
  <c r="AX84" i="8"/>
  <c r="AX85" i="8"/>
  <c r="AX86" i="8"/>
  <c r="AX87" i="8"/>
  <c r="AX88" i="8"/>
  <c r="AX89" i="8"/>
  <c r="AX90" i="8"/>
  <c r="AX91" i="8"/>
  <c r="AX92" i="8"/>
  <c r="AX5" i="8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5" i="2"/>
  <c r="AX6" i="4"/>
  <c r="AX7" i="4"/>
  <c r="AX8" i="4"/>
  <c r="AX9" i="4"/>
  <c r="AX10" i="4"/>
  <c r="AX11" i="4"/>
  <c r="AX12" i="4"/>
  <c r="AX13" i="4"/>
  <c r="AX14" i="4"/>
  <c r="AX15" i="4"/>
  <c r="AX16" i="4"/>
  <c r="AX17" i="4"/>
  <c r="AX18" i="4"/>
  <c r="AX19" i="4"/>
  <c r="AX20" i="4"/>
  <c r="AX21" i="4"/>
  <c r="AX22" i="4"/>
  <c r="AX23" i="4"/>
  <c r="AX24" i="4"/>
  <c r="AX25" i="4"/>
  <c r="AX26" i="4"/>
  <c r="AX27" i="4"/>
  <c r="AX28" i="4"/>
  <c r="AX29" i="4"/>
  <c r="AX30" i="4"/>
  <c r="AX31" i="4"/>
  <c r="AX32" i="4"/>
  <c r="AX33" i="4"/>
  <c r="AX34" i="4"/>
  <c r="AX35" i="4"/>
  <c r="AX36" i="4"/>
  <c r="AX37" i="4"/>
  <c r="AX38" i="4"/>
  <c r="AX39" i="4"/>
  <c r="AX40" i="4"/>
  <c r="AX41" i="4"/>
  <c r="AX42" i="4"/>
  <c r="AX43" i="4"/>
  <c r="AX44" i="4"/>
  <c r="AX5" i="4"/>
  <c r="AW6" i="5"/>
  <c r="AW7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5" i="5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5" i="3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P32" i="8"/>
  <c r="AP33" i="8"/>
  <c r="AP34" i="8"/>
  <c r="AP35" i="8"/>
  <c r="AP36" i="8"/>
  <c r="AP37" i="8"/>
  <c r="AP38" i="8"/>
  <c r="AP39" i="8"/>
  <c r="AP41" i="8"/>
  <c r="AP42" i="8"/>
  <c r="AP43" i="8"/>
  <c r="AP44" i="8"/>
  <c r="AP45" i="8"/>
  <c r="AP46" i="8"/>
  <c r="AP47" i="8"/>
  <c r="AP48" i="8"/>
  <c r="AP49" i="8"/>
  <c r="AP50" i="8"/>
  <c r="AP51" i="8"/>
  <c r="AP52" i="8"/>
  <c r="AP53" i="8"/>
  <c r="AP54" i="8"/>
  <c r="AP55" i="8"/>
  <c r="AP56" i="8"/>
  <c r="AP57" i="8"/>
  <c r="AP58" i="8"/>
  <c r="AP59" i="8"/>
  <c r="AP60" i="8"/>
  <c r="AP61" i="8"/>
  <c r="AP62" i="8"/>
  <c r="AP63" i="8"/>
  <c r="AP64" i="8"/>
  <c r="AP65" i="8"/>
  <c r="AP66" i="8"/>
  <c r="AP67" i="8"/>
  <c r="AP68" i="8"/>
  <c r="AP69" i="8"/>
  <c r="AP70" i="8"/>
  <c r="AP71" i="8"/>
  <c r="AP72" i="8"/>
  <c r="AP73" i="8"/>
  <c r="AP74" i="8"/>
  <c r="AP75" i="8"/>
  <c r="AP76" i="8"/>
  <c r="AP77" i="8"/>
  <c r="AP78" i="8"/>
  <c r="AP79" i="8"/>
  <c r="AP80" i="8"/>
  <c r="AP81" i="8"/>
  <c r="AP82" i="8"/>
  <c r="AP84" i="8"/>
  <c r="AP85" i="8"/>
  <c r="AP86" i="8"/>
  <c r="AP87" i="8"/>
  <c r="AP88" i="8"/>
  <c r="AP89" i="8"/>
  <c r="AP90" i="8"/>
  <c r="AP91" i="8"/>
  <c r="AP92" i="8"/>
  <c r="AP5" i="8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5" i="2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Q5" i="4"/>
  <c r="AP6" i="5"/>
  <c r="AP7" i="5"/>
  <c r="AP8" i="5"/>
  <c r="AP9" i="5"/>
  <c r="AP10" i="5"/>
  <c r="AP11" i="5"/>
  <c r="AP12" i="5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P26" i="5"/>
  <c r="AP27" i="5"/>
  <c r="AP28" i="5"/>
  <c r="AP29" i="5"/>
  <c r="AP30" i="5"/>
  <c r="AP31" i="5"/>
  <c r="AP32" i="5"/>
  <c r="AP33" i="5"/>
  <c r="AP34" i="5"/>
  <c r="AP35" i="5"/>
  <c r="AP36" i="5"/>
  <c r="AP37" i="5"/>
  <c r="AP38" i="5"/>
  <c r="AP39" i="5"/>
  <c r="AP40" i="5"/>
  <c r="AP5" i="5"/>
  <c r="AP6" i="3"/>
  <c r="AP7" i="3"/>
  <c r="AP8" i="3"/>
  <c r="AP9" i="3"/>
  <c r="AP10" i="3"/>
  <c r="AP11" i="3"/>
  <c r="AP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5" i="3"/>
  <c r="AL76" i="8"/>
  <c r="AM76" i="8"/>
  <c r="AL77" i="8"/>
  <c r="AM77" i="8"/>
  <c r="AL78" i="8"/>
  <c r="AM78" i="8"/>
  <c r="AL79" i="8"/>
  <c r="AM79" i="8"/>
  <c r="AL80" i="8"/>
  <c r="AM80" i="8"/>
  <c r="AL69" i="8"/>
  <c r="AM69" i="8"/>
  <c r="AL70" i="8"/>
  <c r="AM70" i="8"/>
  <c r="AL71" i="8"/>
  <c r="AM71" i="8"/>
  <c r="AL72" i="8"/>
  <c r="AM72" i="8"/>
  <c r="AL73" i="8"/>
  <c r="AM73" i="8"/>
  <c r="AL74" i="8"/>
  <c r="AM74" i="8"/>
  <c r="AL75" i="8"/>
  <c r="AM75" i="8"/>
  <c r="AM68" i="8"/>
  <c r="AL68" i="8"/>
  <c r="AL84" i="8"/>
  <c r="AM84" i="8"/>
  <c r="AL85" i="8"/>
  <c r="AM85" i="8"/>
  <c r="AL86" i="8"/>
  <c r="AM86" i="8"/>
  <c r="AL87" i="8"/>
  <c r="AM87" i="8"/>
  <c r="AL88" i="8"/>
  <c r="AM88" i="8"/>
  <c r="AL89" i="8"/>
  <c r="AM89" i="8"/>
  <c r="AL90" i="8"/>
  <c r="AM90" i="8"/>
  <c r="AL91" i="8"/>
  <c r="AM91" i="8"/>
  <c r="AL92" i="8"/>
  <c r="AM92" i="8"/>
  <c r="AM82" i="8"/>
  <c r="AL82" i="8"/>
  <c r="AN82" i="8"/>
  <c r="AN84" i="8"/>
  <c r="AN85" i="8"/>
  <c r="AN86" i="8"/>
  <c r="AN87" i="8"/>
  <c r="AN88" i="8"/>
  <c r="AN89" i="8"/>
  <c r="AN90" i="8"/>
  <c r="AN91" i="8"/>
  <c r="AN92" i="8"/>
  <c r="BP177" i="8"/>
  <c r="BO176" i="8"/>
  <c r="BP176" i="8"/>
  <c r="BO177" i="8"/>
  <c r="BO178" i="8"/>
  <c r="BP178" i="8"/>
  <c r="BO179" i="8"/>
  <c r="BP179" i="8"/>
  <c r="BO180" i="8"/>
  <c r="BP180" i="8"/>
  <c r="BO181" i="8"/>
  <c r="BP181" i="8"/>
  <c r="BO182" i="8"/>
  <c r="BP182" i="8"/>
  <c r="BO183" i="8"/>
  <c r="BP183" i="8"/>
  <c r="BO184" i="8"/>
  <c r="BP184" i="8"/>
  <c r="BO185" i="8"/>
  <c r="BP185" i="8"/>
  <c r="BO186" i="8"/>
  <c r="BP186" i="8"/>
  <c r="AA269" i="8"/>
  <c r="AA270" i="8"/>
  <c r="AA271" i="8"/>
  <c r="AA272" i="8"/>
  <c r="AA273" i="8"/>
  <c r="AA274" i="8"/>
  <c r="AA275" i="8"/>
  <c r="AA276" i="8"/>
  <c r="AA277" i="8"/>
  <c r="AA278" i="8"/>
  <c r="AA279" i="8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81" i="2"/>
  <c r="I27" i="4"/>
  <c r="BO65" i="3"/>
  <c r="BP65" i="3"/>
  <c r="BO47" i="3"/>
  <c r="BP47" i="3"/>
  <c r="AN6" i="3"/>
  <c r="AN7" i="3"/>
  <c r="AN8" i="3"/>
  <c r="AN9" i="3"/>
  <c r="AN10" i="3"/>
  <c r="AN11" i="3"/>
  <c r="AV11" i="3" s="1"/>
  <c r="AN12" i="3"/>
  <c r="AN13" i="3"/>
  <c r="AN14" i="3"/>
  <c r="AN15" i="3"/>
  <c r="AN16" i="3"/>
  <c r="AV16" i="3" s="1"/>
  <c r="AN17" i="3"/>
  <c r="AN18" i="3"/>
  <c r="AN19" i="3"/>
  <c r="AN20" i="3"/>
  <c r="AN21" i="3"/>
  <c r="AN22" i="3"/>
  <c r="AN23" i="3"/>
  <c r="AN24" i="3"/>
  <c r="AV24" i="3" s="1"/>
  <c r="AN25" i="3"/>
  <c r="AN26" i="3"/>
  <c r="AN27" i="3"/>
  <c r="AN28" i="3"/>
  <c r="AN29" i="3"/>
  <c r="AN30" i="3"/>
  <c r="AN31" i="3"/>
  <c r="AN5" i="3"/>
  <c r="AN5" i="5"/>
  <c r="AO5" i="4"/>
  <c r="AN5" i="8"/>
  <c r="AN5" i="2"/>
  <c r="AN6" i="5"/>
  <c r="AN7" i="5"/>
  <c r="AN8" i="5"/>
  <c r="AN9" i="5"/>
  <c r="AV9" i="5" s="1"/>
  <c r="AN10" i="5"/>
  <c r="AN11" i="5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5" i="5"/>
  <c r="AN26" i="5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43" i="4"/>
  <c r="AO44" i="4"/>
  <c r="AN6" i="8"/>
  <c r="AN7" i="8"/>
  <c r="AN8" i="8"/>
  <c r="AN9" i="8"/>
  <c r="AN10" i="8"/>
  <c r="AN11" i="8"/>
  <c r="AN12" i="8"/>
  <c r="AN13" i="8"/>
  <c r="AN14" i="8"/>
  <c r="AN15" i="8"/>
  <c r="AN16" i="8"/>
  <c r="AN17" i="8"/>
  <c r="AN18" i="8"/>
  <c r="AN19" i="8"/>
  <c r="AN20" i="8"/>
  <c r="AN21" i="8"/>
  <c r="AN22" i="8"/>
  <c r="AN23" i="8"/>
  <c r="AN24" i="8"/>
  <c r="AN25" i="8"/>
  <c r="AN26" i="8"/>
  <c r="AN27" i="8"/>
  <c r="AN28" i="8"/>
  <c r="AN29" i="8"/>
  <c r="AN30" i="8"/>
  <c r="AN31" i="8"/>
  <c r="AN32" i="8"/>
  <c r="AN33" i="8"/>
  <c r="AN34" i="8"/>
  <c r="AN35" i="8"/>
  <c r="AN36" i="8"/>
  <c r="AN37" i="8"/>
  <c r="AN38" i="8"/>
  <c r="AN39" i="8"/>
  <c r="AN41" i="8"/>
  <c r="AN42" i="8"/>
  <c r="AN43" i="8"/>
  <c r="AN44" i="8"/>
  <c r="AN45" i="8"/>
  <c r="AN46" i="8"/>
  <c r="AN47" i="8"/>
  <c r="AN48" i="8"/>
  <c r="AN49" i="8"/>
  <c r="AN50" i="8"/>
  <c r="AN51" i="8"/>
  <c r="AN52" i="8"/>
  <c r="AN53" i="8"/>
  <c r="AN54" i="8"/>
  <c r="AN55" i="8"/>
  <c r="AN56" i="8"/>
  <c r="AN57" i="8"/>
  <c r="AN58" i="8"/>
  <c r="AN59" i="8"/>
  <c r="AN60" i="8"/>
  <c r="AN61" i="8"/>
  <c r="AN62" i="8"/>
  <c r="AN63" i="8"/>
  <c r="AN64" i="8"/>
  <c r="AN65" i="8"/>
  <c r="AN66" i="8"/>
  <c r="AN67" i="8"/>
  <c r="AN68" i="8"/>
  <c r="AN69" i="8"/>
  <c r="AN70" i="8"/>
  <c r="AN71" i="8"/>
  <c r="AN72" i="8"/>
  <c r="AN73" i="8"/>
  <c r="AN74" i="8"/>
  <c r="AN75" i="8"/>
  <c r="AN76" i="8"/>
  <c r="AN77" i="8"/>
  <c r="AN78" i="8"/>
  <c r="AN79" i="8"/>
  <c r="AN80" i="8"/>
  <c r="AN81" i="8"/>
  <c r="BP152" i="8"/>
  <c r="BO134" i="8"/>
  <c r="BP134" i="8"/>
  <c r="BO135" i="8"/>
  <c r="BP135" i="8"/>
  <c r="BO136" i="8"/>
  <c r="BP136" i="8"/>
  <c r="BO137" i="8"/>
  <c r="BP137" i="8"/>
  <c r="BO138" i="8"/>
  <c r="BP138" i="8"/>
  <c r="BO139" i="8"/>
  <c r="BP139" i="8"/>
  <c r="BO140" i="8"/>
  <c r="BP140" i="8"/>
  <c r="BO141" i="8"/>
  <c r="BP141" i="8"/>
  <c r="BO142" i="8"/>
  <c r="BP142" i="8"/>
  <c r="BO143" i="8"/>
  <c r="BP143" i="8"/>
  <c r="BO144" i="8"/>
  <c r="BP144" i="8"/>
  <c r="BO145" i="8"/>
  <c r="BP145" i="8"/>
  <c r="BO146" i="8"/>
  <c r="BP146" i="8"/>
  <c r="BO147" i="8"/>
  <c r="BP147" i="8"/>
  <c r="BO148" i="8"/>
  <c r="BP148" i="8"/>
  <c r="BO149" i="8"/>
  <c r="BP149" i="8"/>
  <c r="BO150" i="8"/>
  <c r="BP150" i="8"/>
  <c r="BO152" i="8"/>
  <c r="BO153" i="8"/>
  <c r="BP153" i="8"/>
  <c r="BO154" i="8"/>
  <c r="BP154" i="8"/>
  <c r="BO155" i="8"/>
  <c r="BP155" i="8"/>
  <c r="BO156" i="8"/>
  <c r="BP156" i="8"/>
  <c r="BO157" i="8"/>
  <c r="BP157" i="8"/>
  <c r="BO158" i="8"/>
  <c r="BP158" i="8"/>
  <c r="BO159" i="8"/>
  <c r="BP159" i="8"/>
  <c r="BO160" i="8"/>
  <c r="BP160" i="8"/>
  <c r="BO161" i="8"/>
  <c r="BP161" i="8"/>
  <c r="BO162" i="8"/>
  <c r="BP162" i="8"/>
  <c r="BO163" i="8"/>
  <c r="BP163" i="8"/>
  <c r="AA219" i="8"/>
  <c r="AA220" i="8"/>
  <c r="AA221" i="8"/>
  <c r="AA222" i="8"/>
  <c r="AA223" i="8"/>
  <c r="AA224" i="8"/>
  <c r="AA225" i="8"/>
  <c r="AA226" i="8"/>
  <c r="AA227" i="8"/>
  <c r="AA228" i="8"/>
  <c r="AA229" i="8"/>
  <c r="AA230" i="8"/>
  <c r="AA231" i="8"/>
  <c r="AA232" i="8"/>
  <c r="AA233" i="8"/>
  <c r="AA234" i="8"/>
  <c r="AA235" i="8"/>
  <c r="AA236" i="8"/>
  <c r="AA237" i="8"/>
  <c r="AA238" i="8"/>
  <c r="AA239" i="8"/>
  <c r="AA240" i="8"/>
  <c r="AA241" i="8"/>
  <c r="AA242" i="8"/>
  <c r="AA243" i="8"/>
  <c r="AA245" i="8"/>
  <c r="AA246" i="8"/>
  <c r="AA247" i="8"/>
  <c r="AA248" i="8"/>
  <c r="AA249" i="8"/>
  <c r="AA250" i="8"/>
  <c r="AA251" i="8"/>
  <c r="AA252" i="8"/>
  <c r="AA253" i="8"/>
  <c r="AA254" i="8"/>
  <c r="AA255" i="8"/>
  <c r="AA256" i="8"/>
  <c r="AA257" i="8"/>
  <c r="AA258" i="8"/>
  <c r="BP151" i="8"/>
  <c r="BO151" i="8"/>
  <c r="BP175" i="8"/>
  <c r="BO175" i="8"/>
  <c r="BP174" i="8"/>
  <c r="BO174" i="8"/>
  <c r="BP173" i="8"/>
  <c r="BO173" i="8"/>
  <c r="BP172" i="8"/>
  <c r="BO172" i="8"/>
  <c r="BP171" i="8"/>
  <c r="BO171" i="8"/>
  <c r="BP170" i="8"/>
  <c r="BO170" i="8"/>
  <c r="BP169" i="8"/>
  <c r="BO169" i="8"/>
  <c r="BP168" i="8"/>
  <c r="BO168" i="8"/>
  <c r="BP167" i="8"/>
  <c r="BO167" i="8"/>
  <c r="BP166" i="8"/>
  <c r="BO166" i="8"/>
  <c r="BP165" i="8"/>
  <c r="BO165" i="8"/>
  <c r="BP164" i="8"/>
  <c r="BO164" i="8"/>
  <c r="BP132" i="8"/>
  <c r="BO132" i="8"/>
  <c r="BP130" i="8"/>
  <c r="BO130" i="8"/>
  <c r="BP133" i="8"/>
  <c r="BO133" i="8"/>
  <c r="BP112" i="8"/>
  <c r="BO112" i="8"/>
  <c r="BP111" i="8"/>
  <c r="BO111" i="8"/>
  <c r="BP131" i="8"/>
  <c r="BO131" i="8"/>
  <c r="BP129" i="8"/>
  <c r="BO129" i="8"/>
  <c r="BP128" i="8"/>
  <c r="BO128" i="8"/>
  <c r="BP127" i="8"/>
  <c r="BO127" i="8"/>
  <c r="BP126" i="8"/>
  <c r="BO126" i="8"/>
  <c r="BP125" i="8"/>
  <c r="BO125" i="8"/>
  <c r="BP124" i="8"/>
  <c r="BO124" i="8"/>
  <c r="BP123" i="8"/>
  <c r="BO123" i="8"/>
  <c r="BP122" i="8"/>
  <c r="BO122" i="8"/>
  <c r="BP121" i="8"/>
  <c r="BO121" i="8"/>
  <c r="BP120" i="8"/>
  <c r="BO120" i="8"/>
  <c r="BP119" i="8"/>
  <c r="BO119" i="8"/>
  <c r="BP118" i="8"/>
  <c r="BO118" i="8"/>
  <c r="BP117" i="8"/>
  <c r="BO117" i="8"/>
  <c r="BP116" i="8"/>
  <c r="BO116" i="8"/>
  <c r="BP115" i="8"/>
  <c r="BO115" i="8"/>
  <c r="BP114" i="8"/>
  <c r="BO114" i="8"/>
  <c r="BP113" i="8"/>
  <c r="BO113" i="8"/>
  <c r="BP110" i="8"/>
  <c r="BO110" i="8"/>
  <c r="BP109" i="8"/>
  <c r="BO109" i="8"/>
  <c r="BP108" i="8"/>
  <c r="BO108" i="8"/>
  <c r="BP107" i="8"/>
  <c r="BO107" i="8"/>
  <c r="BP106" i="8"/>
  <c r="BO106" i="8"/>
  <c r="BP105" i="8"/>
  <c r="BO105" i="8"/>
  <c r="BP104" i="8"/>
  <c r="BO104" i="8"/>
  <c r="BP103" i="8"/>
  <c r="BO103" i="8"/>
  <c r="BP102" i="8"/>
  <c r="BO102" i="8"/>
  <c r="BP101" i="8"/>
  <c r="BO101" i="8"/>
  <c r="BP99" i="8"/>
  <c r="BO99" i="8"/>
  <c r="AA192" i="8"/>
  <c r="AA193" i="8"/>
  <c r="AA194" i="8"/>
  <c r="AA195" i="8"/>
  <c r="AA196" i="8"/>
  <c r="AA197" i="8"/>
  <c r="AA198" i="8"/>
  <c r="AA199" i="8"/>
  <c r="AA200" i="8"/>
  <c r="AA201" i="8"/>
  <c r="AA202" i="8"/>
  <c r="AA203" i="8"/>
  <c r="AA206" i="8"/>
  <c r="AA207" i="8"/>
  <c r="AA208" i="8"/>
  <c r="AA209" i="8"/>
  <c r="AA210" i="8"/>
  <c r="AA211" i="8"/>
  <c r="AA212" i="8"/>
  <c r="AA213" i="8"/>
  <c r="AA214" i="8"/>
  <c r="AA215" i="8"/>
  <c r="AA216" i="8"/>
  <c r="AA217" i="8"/>
  <c r="AA218" i="8"/>
  <c r="AA204" i="8"/>
  <c r="AA205" i="8"/>
  <c r="AA259" i="8"/>
  <c r="AA260" i="8"/>
  <c r="AA244" i="8"/>
  <c r="AA268" i="8"/>
  <c r="AA267" i="8"/>
  <c r="AA266" i="8"/>
  <c r="AA265" i="8"/>
  <c r="AA264" i="8"/>
  <c r="AA263" i="8"/>
  <c r="AA262" i="8"/>
  <c r="AA261" i="8"/>
  <c r="AL5" i="3"/>
  <c r="AM5" i="3"/>
  <c r="AV5" i="3" s="1"/>
  <c r="AM31" i="3"/>
  <c r="AL31" i="3"/>
  <c r="AM13" i="3"/>
  <c r="AV13" i="3" s="1"/>
  <c r="AL13" i="3"/>
  <c r="AM30" i="3"/>
  <c r="AL30" i="3"/>
  <c r="AM29" i="3"/>
  <c r="AL29" i="3"/>
  <c r="AV29" i="3" s="1"/>
  <c r="AM28" i="3"/>
  <c r="AL28" i="3"/>
  <c r="AM27" i="3"/>
  <c r="AV27" i="3" s="1"/>
  <c r="AL27" i="3"/>
  <c r="AM26" i="3"/>
  <c r="AV26" i="3" s="1"/>
  <c r="AL26" i="3"/>
  <c r="AM25" i="3"/>
  <c r="AL25" i="3"/>
  <c r="AV25" i="3" s="1"/>
  <c r="AM24" i="3"/>
  <c r="AL24" i="3"/>
  <c r="AM23" i="3"/>
  <c r="AV23" i="3" s="1"/>
  <c r="AL23" i="3"/>
  <c r="AM22" i="3"/>
  <c r="AL22" i="3"/>
  <c r="AM21" i="3"/>
  <c r="AL21" i="3"/>
  <c r="AV21" i="3" s="1"/>
  <c r="AM20" i="3"/>
  <c r="AL20" i="3"/>
  <c r="AM19" i="3"/>
  <c r="AL19" i="3"/>
  <c r="AM18" i="3"/>
  <c r="AL18" i="3"/>
  <c r="AM17" i="3"/>
  <c r="AL17" i="3"/>
  <c r="AV17" i="3" s="1"/>
  <c r="AM16" i="3"/>
  <c r="AL16" i="3"/>
  <c r="AM15" i="3"/>
  <c r="AV15" i="3" s="1"/>
  <c r="AL15" i="3"/>
  <c r="AM14" i="3"/>
  <c r="AV14" i="3" s="1"/>
  <c r="AL14" i="3"/>
  <c r="AM12" i="3"/>
  <c r="AL12" i="3"/>
  <c r="AV12" i="3" s="1"/>
  <c r="AM11" i="3"/>
  <c r="AL11" i="3"/>
  <c r="AM10" i="3"/>
  <c r="AL10" i="3"/>
  <c r="AM9" i="3"/>
  <c r="AL9" i="3"/>
  <c r="AM8" i="3"/>
  <c r="AL8" i="3"/>
  <c r="AV8" i="3" s="1"/>
  <c r="AM7" i="3"/>
  <c r="AL7" i="3"/>
  <c r="AM6" i="3"/>
  <c r="AV6" i="3" s="1"/>
  <c r="AL6" i="3"/>
  <c r="AV7" i="3"/>
  <c r="AV20" i="3"/>
  <c r="AV28" i="3"/>
  <c r="AV9" i="3"/>
  <c r="AV31" i="3"/>
  <c r="AV10" i="3"/>
  <c r="AV19" i="3"/>
  <c r="AV18" i="3"/>
  <c r="AV22" i="3"/>
  <c r="AV30" i="3"/>
  <c r="CQ70" i="2"/>
  <c r="CQ62" i="2"/>
  <c r="BX47" i="5"/>
  <c r="BX48" i="5"/>
  <c r="BX49" i="5"/>
  <c r="BX50" i="5"/>
  <c r="BX51" i="5"/>
  <c r="BX52" i="5"/>
  <c r="BX53" i="5"/>
  <c r="BX54" i="5"/>
  <c r="BX55" i="5"/>
  <c r="BX56" i="5"/>
  <c r="BX57" i="5"/>
  <c r="BX58" i="5"/>
  <c r="BX59" i="5"/>
  <c r="BX60" i="5"/>
  <c r="BX61" i="5"/>
  <c r="BX62" i="5"/>
  <c r="BX63" i="5"/>
  <c r="BX64" i="5"/>
  <c r="BX65" i="5"/>
  <c r="BX66" i="5"/>
  <c r="BX67" i="5"/>
  <c r="BX68" i="5"/>
  <c r="BX69" i="5"/>
  <c r="BX70" i="5"/>
  <c r="BX71" i="5"/>
  <c r="BX72" i="5"/>
  <c r="BX73" i="5"/>
  <c r="BX74" i="5"/>
  <c r="BX75" i="5"/>
  <c r="BX76" i="5"/>
  <c r="BX77" i="5"/>
  <c r="BX78" i="5"/>
  <c r="BX79" i="5"/>
  <c r="BX80" i="5"/>
  <c r="BX81" i="5"/>
  <c r="BX82" i="5"/>
  <c r="BP52" i="4"/>
  <c r="BP53" i="4"/>
  <c r="BP54" i="4"/>
  <c r="BP55" i="4"/>
  <c r="BP56" i="4"/>
  <c r="BP57" i="4"/>
  <c r="BP58" i="4"/>
  <c r="BP59" i="4"/>
  <c r="BP60" i="4"/>
  <c r="BP61" i="4"/>
  <c r="BP62" i="4"/>
  <c r="BP63" i="4"/>
  <c r="BP64" i="4"/>
  <c r="BP65" i="4"/>
  <c r="BP66" i="4"/>
  <c r="BP67" i="4"/>
  <c r="BP68" i="4"/>
  <c r="BP69" i="4"/>
  <c r="BP70" i="4"/>
  <c r="BP71" i="4"/>
  <c r="BP72" i="4"/>
  <c r="BP73" i="4"/>
  <c r="BP74" i="4"/>
  <c r="BP75" i="4"/>
  <c r="BP76" i="4"/>
  <c r="BP77" i="4"/>
  <c r="BP78" i="4"/>
  <c r="BP79" i="4"/>
  <c r="BP80" i="4"/>
  <c r="BP81" i="4"/>
  <c r="BP82" i="4"/>
  <c r="BP83" i="4"/>
  <c r="BP84" i="4"/>
  <c r="BP85" i="4"/>
  <c r="BP86" i="4"/>
  <c r="BP87" i="4"/>
  <c r="BP88" i="4"/>
  <c r="BP89" i="4"/>
  <c r="BP90" i="4"/>
  <c r="BP51" i="4"/>
  <c r="BP40" i="3"/>
  <c r="BP41" i="3"/>
  <c r="BP42" i="3"/>
  <c r="BP43" i="3"/>
  <c r="BP44" i="3"/>
  <c r="BP45" i="3"/>
  <c r="BP46" i="3"/>
  <c r="BP48" i="3"/>
  <c r="BP49" i="3"/>
  <c r="BP50" i="3"/>
  <c r="BP51" i="3"/>
  <c r="BP52" i="3"/>
  <c r="BP53" i="3"/>
  <c r="BP54" i="3"/>
  <c r="BP55" i="3"/>
  <c r="BP56" i="3"/>
  <c r="BP57" i="3"/>
  <c r="BP58" i="3"/>
  <c r="BP59" i="3"/>
  <c r="BP60" i="3"/>
  <c r="BP61" i="3"/>
  <c r="BP62" i="3"/>
  <c r="BP63" i="3"/>
  <c r="BP64" i="3"/>
  <c r="BP39" i="3"/>
  <c r="CQ44" i="2"/>
  <c r="CQ55" i="2"/>
  <c r="CQ45" i="2"/>
  <c r="CQ46" i="2"/>
  <c r="CQ47" i="2"/>
  <c r="CQ48" i="2"/>
  <c r="CQ49" i="2"/>
  <c r="CQ50" i="2"/>
  <c r="CQ51" i="2"/>
  <c r="CQ52" i="2"/>
  <c r="CQ53" i="2"/>
  <c r="CQ54" i="2"/>
  <c r="CQ56" i="2"/>
  <c r="CQ57" i="2"/>
  <c r="CQ58" i="2"/>
  <c r="CQ59" i="2"/>
  <c r="CQ60" i="2"/>
  <c r="CQ61" i="2"/>
  <c r="CQ63" i="2"/>
  <c r="CQ64" i="2"/>
  <c r="CQ65" i="2"/>
  <c r="CQ66" i="2"/>
  <c r="CQ67" i="2"/>
  <c r="CQ68" i="2"/>
  <c r="CQ69" i="2"/>
  <c r="CQ71" i="2"/>
  <c r="CQ72" i="2"/>
  <c r="CQ73" i="2"/>
  <c r="CQ74" i="2"/>
  <c r="CQ75" i="2"/>
  <c r="BO64" i="3"/>
  <c r="BO63" i="3"/>
  <c r="BO62" i="3"/>
  <c r="BO61" i="3"/>
  <c r="BO60" i="3"/>
  <c r="BO59" i="3"/>
  <c r="BO58" i="3"/>
  <c r="BO57" i="3"/>
  <c r="BO56" i="3"/>
  <c r="BO55" i="3"/>
  <c r="BO54" i="3"/>
  <c r="BO53" i="3"/>
  <c r="BO52" i="3"/>
  <c r="BO51" i="3"/>
  <c r="BO50" i="3"/>
  <c r="BO49" i="3"/>
  <c r="BO48" i="3"/>
  <c r="BO46" i="3"/>
  <c r="BO45" i="3"/>
  <c r="BO44" i="3"/>
  <c r="BO43" i="3"/>
  <c r="BO42" i="3"/>
  <c r="BO41" i="3"/>
  <c r="BO40" i="3"/>
  <c r="BO39" i="3"/>
  <c r="AL6" i="5"/>
  <c r="AM6" i="5"/>
  <c r="AL7" i="5"/>
  <c r="AV7" i="5" s="1"/>
  <c r="AM7" i="5"/>
  <c r="AL8" i="5"/>
  <c r="AM8" i="5"/>
  <c r="AL9" i="5"/>
  <c r="AM9" i="5"/>
  <c r="AL10" i="5"/>
  <c r="AM10" i="5"/>
  <c r="AL11" i="5"/>
  <c r="AV11" i="5" s="1"/>
  <c r="AM11" i="5"/>
  <c r="AL12" i="5"/>
  <c r="AM12" i="5"/>
  <c r="AL13" i="5"/>
  <c r="AM13" i="5"/>
  <c r="AV13" i="5" s="1"/>
  <c r="AL14" i="5"/>
  <c r="AM14" i="5"/>
  <c r="AL15" i="5"/>
  <c r="AV15" i="5" s="1"/>
  <c r="AM15" i="5"/>
  <c r="AL16" i="5"/>
  <c r="AM16" i="5"/>
  <c r="AL17" i="5"/>
  <c r="AM17" i="5"/>
  <c r="AV17" i="5" s="1"/>
  <c r="AL18" i="5"/>
  <c r="AM18" i="5"/>
  <c r="AL19" i="5"/>
  <c r="AV19" i="5" s="1"/>
  <c r="AM19" i="5"/>
  <c r="AL20" i="5"/>
  <c r="AM20" i="5"/>
  <c r="AL21" i="5"/>
  <c r="AM21" i="5"/>
  <c r="AL22" i="5"/>
  <c r="AM22" i="5"/>
  <c r="AL23" i="5"/>
  <c r="AV23" i="5" s="1"/>
  <c r="AM23" i="5"/>
  <c r="AL24" i="5"/>
  <c r="AM24" i="5"/>
  <c r="AL25" i="5"/>
  <c r="AM25" i="5"/>
  <c r="AL26" i="5"/>
  <c r="AM26" i="5"/>
  <c r="AL27" i="5"/>
  <c r="AV27" i="5" s="1"/>
  <c r="AM27" i="5"/>
  <c r="AL28" i="5"/>
  <c r="AM28" i="5"/>
  <c r="AL29" i="5"/>
  <c r="AM29" i="5"/>
  <c r="AV29" i="5" s="1"/>
  <c r="AL30" i="5"/>
  <c r="AM30" i="5"/>
  <c r="AL31" i="5"/>
  <c r="AV31" i="5" s="1"/>
  <c r="AM31" i="5"/>
  <c r="AL32" i="5"/>
  <c r="AM32" i="5"/>
  <c r="AL33" i="5"/>
  <c r="AM33" i="5"/>
  <c r="AV33" i="5" s="1"/>
  <c r="AL34" i="5"/>
  <c r="AM34" i="5"/>
  <c r="AL35" i="5"/>
  <c r="AM35" i="5"/>
  <c r="AL36" i="5"/>
  <c r="AM36" i="5"/>
  <c r="AL37" i="5"/>
  <c r="AM37" i="5"/>
  <c r="AL38" i="5"/>
  <c r="AM38" i="5"/>
  <c r="AL39" i="5"/>
  <c r="AV39" i="5" s="1"/>
  <c r="AM39" i="5"/>
  <c r="AL40" i="5"/>
  <c r="AM40" i="5"/>
  <c r="AM5" i="5"/>
  <c r="AL5" i="5"/>
  <c r="AV5" i="5" s="1"/>
  <c r="AM6" i="4"/>
  <c r="AN6" i="4"/>
  <c r="AW6" i="4" s="1"/>
  <c r="AM7" i="4"/>
  <c r="AW7" i="4" s="1"/>
  <c r="AN7" i="4"/>
  <c r="AM8" i="4"/>
  <c r="AN8" i="4"/>
  <c r="AM9" i="4"/>
  <c r="AN9" i="4"/>
  <c r="AM10" i="4"/>
  <c r="AN10" i="4"/>
  <c r="AM11" i="4"/>
  <c r="AW11" i="4" s="1"/>
  <c r="AN11" i="4"/>
  <c r="AM12" i="4"/>
  <c r="AN12" i="4"/>
  <c r="AM13" i="4"/>
  <c r="AN13" i="4"/>
  <c r="AW13" i="4" s="1"/>
  <c r="AM14" i="4"/>
  <c r="AN14" i="4"/>
  <c r="AW14" i="4" s="1"/>
  <c r="AM15" i="4"/>
  <c r="AW15" i="4" s="1"/>
  <c r="AN15" i="4"/>
  <c r="AM16" i="4"/>
  <c r="AN16" i="4"/>
  <c r="AM17" i="4"/>
  <c r="AN17" i="4"/>
  <c r="AM18" i="4"/>
  <c r="AN18" i="4"/>
  <c r="AM19" i="4"/>
  <c r="AW19" i="4" s="1"/>
  <c r="AN19" i="4"/>
  <c r="AM20" i="4"/>
  <c r="AN20" i="4"/>
  <c r="AM21" i="4"/>
  <c r="AN21" i="4"/>
  <c r="AW21" i="4" s="1"/>
  <c r="AM22" i="4"/>
  <c r="AN22" i="4"/>
  <c r="AW22" i="4" s="1"/>
  <c r="AM23" i="4"/>
  <c r="AW23" i="4" s="1"/>
  <c r="AN23" i="4"/>
  <c r="AM24" i="4"/>
  <c r="AN24" i="4"/>
  <c r="AM25" i="4"/>
  <c r="AN25" i="4"/>
  <c r="AW25" i="4" s="1"/>
  <c r="AM26" i="4"/>
  <c r="AN26" i="4"/>
  <c r="AM27" i="4"/>
  <c r="AW27" i="4" s="1"/>
  <c r="AN27" i="4"/>
  <c r="AM28" i="4"/>
  <c r="AN28" i="4"/>
  <c r="AM29" i="4"/>
  <c r="AN29" i="4"/>
  <c r="AW29" i="4" s="1"/>
  <c r="AM30" i="4"/>
  <c r="AN30" i="4"/>
  <c r="AW30" i="4" s="1"/>
  <c r="AM31" i="4"/>
  <c r="AW31" i="4" s="1"/>
  <c r="AN31" i="4"/>
  <c r="AM32" i="4"/>
  <c r="AN32" i="4"/>
  <c r="AM33" i="4"/>
  <c r="AN33" i="4"/>
  <c r="AM34" i="4"/>
  <c r="AN34" i="4"/>
  <c r="AW34" i="4" s="1"/>
  <c r="AM35" i="4"/>
  <c r="AW35" i="4" s="1"/>
  <c r="AN35" i="4"/>
  <c r="AM36" i="4"/>
  <c r="AN36" i="4"/>
  <c r="AM37" i="4"/>
  <c r="AN37" i="4"/>
  <c r="AW37" i="4" s="1"/>
  <c r="AM38" i="4"/>
  <c r="AN38" i="4"/>
  <c r="AW38" i="4" s="1"/>
  <c r="AM39" i="4"/>
  <c r="AW39" i="4" s="1"/>
  <c r="AN39" i="4"/>
  <c r="AM40" i="4"/>
  <c r="AN40" i="4"/>
  <c r="AM41" i="4"/>
  <c r="AN41" i="4"/>
  <c r="AM42" i="4"/>
  <c r="AN42" i="4"/>
  <c r="AW42" i="4" s="1"/>
  <c r="AM43" i="4"/>
  <c r="AW43" i="4" s="1"/>
  <c r="AN43" i="4"/>
  <c r="AM44" i="4"/>
  <c r="AN44" i="4"/>
  <c r="AN5" i="4"/>
  <c r="AM5" i="4"/>
  <c r="AM6" i="2"/>
  <c r="AM7" i="2"/>
  <c r="AM8" i="2"/>
  <c r="AM9" i="2"/>
  <c r="AM10" i="2"/>
  <c r="AM11" i="2"/>
  <c r="AM12" i="2"/>
  <c r="AM13" i="2"/>
  <c r="AM14" i="2"/>
  <c r="AM15" i="2"/>
  <c r="AM16" i="2"/>
  <c r="AN16" i="2" s="1"/>
  <c r="AM17" i="2"/>
  <c r="AM18" i="2"/>
  <c r="AM19" i="2"/>
  <c r="AM20" i="2"/>
  <c r="AM21" i="2"/>
  <c r="AM22" i="2"/>
  <c r="AM23" i="2"/>
  <c r="AM24" i="2"/>
  <c r="AM25" i="2"/>
  <c r="AN25" i="2" s="1"/>
  <c r="AM26" i="2"/>
  <c r="AM27" i="2"/>
  <c r="AM28" i="2"/>
  <c r="AM29" i="2"/>
  <c r="AM30" i="2"/>
  <c r="AM31" i="2"/>
  <c r="AM32" i="2"/>
  <c r="AM33" i="2"/>
  <c r="AM34" i="2"/>
  <c r="AM35" i="2"/>
  <c r="AM36" i="2"/>
  <c r="AM5" i="2"/>
  <c r="AL6" i="2"/>
  <c r="AL7" i="2"/>
  <c r="AN7" i="2" s="1"/>
  <c r="AL8" i="2"/>
  <c r="AN8" i="2" s="1"/>
  <c r="AL9" i="2"/>
  <c r="AN9" i="2" s="1"/>
  <c r="AL10" i="2"/>
  <c r="AL11" i="2"/>
  <c r="AL12" i="2"/>
  <c r="AN12" i="2"/>
  <c r="AL13" i="2"/>
  <c r="AL14" i="2"/>
  <c r="AL15" i="2"/>
  <c r="AL16" i="2"/>
  <c r="AL17" i="2"/>
  <c r="AL18" i="2"/>
  <c r="AN18" i="2" s="1"/>
  <c r="AL19" i="2"/>
  <c r="AN19" i="2"/>
  <c r="AL20" i="2"/>
  <c r="AN20" i="2" s="1"/>
  <c r="AL21" i="2"/>
  <c r="AN21" i="2"/>
  <c r="AL22" i="2"/>
  <c r="AN22" i="2" s="1"/>
  <c r="AL23" i="2"/>
  <c r="AN23" i="2" s="1"/>
  <c r="AL24" i="2"/>
  <c r="AL25" i="2"/>
  <c r="AL26" i="2"/>
  <c r="AN26" i="2" s="1"/>
  <c r="AL27" i="2"/>
  <c r="AN27" i="2" s="1"/>
  <c r="AL28" i="2"/>
  <c r="AN28" i="2" s="1"/>
  <c r="AL29" i="2"/>
  <c r="AL30" i="2"/>
  <c r="AN30" i="2" s="1"/>
  <c r="AL31" i="2"/>
  <c r="AN31" i="2" s="1"/>
  <c r="AL32" i="2"/>
  <c r="AN32" i="2"/>
  <c r="AL33" i="2"/>
  <c r="AN33" i="2" s="1"/>
  <c r="AL34" i="2"/>
  <c r="AN34" i="2" s="1"/>
  <c r="AL35" i="2"/>
  <c r="AN35" i="2"/>
  <c r="AL36" i="2"/>
  <c r="AN36" i="2" s="1"/>
  <c r="AL5" i="2"/>
  <c r="AN29" i="2"/>
  <c r="AN13" i="2"/>
  <c r="AV36" i="5"/>
  <c r="AV32" i="5"/>
  <c r="AV28" i="5"/>
  <c r="AW26" i="4"/>
  <c r="AW18" i="4"/>
  <c r="AW40" i="4"/>
  <c r="AW32" i="4"/>
  <c r="AW28" i="4"/>
  <c r="AW24" i="4"/>
  <c r="AW44" i="4"/>
  <c r="AW36" i="4"/>
  <c r="AN14" i="2"/>
  <c r="AN10" i="2"/>
  <c r="AN6" i="2"/>
  <c r="AN15" i="2"/>
  <c r="AW5" i="4"/>
  <c r="AW10" i="4"/>
  <c r="AV30" i="5"/>
  <c r="AV26" i="5"/>
  <c r="AV34" i="5"/>
  <c r="AV38" i="5"/>
  <c r="AV24" i="5"/>
  <c r="AV20" i="5"/>
  <c r="AW17" i="4"/>
  <c r="AW20" i="4"/>
  <c r="AW16" i="4"/>
  <c r="AW12" i="4"/>
  <c r="AW8" i="4"/>
  <c r="AW9" i="4"/>
  <c r="AW33" i="4"/>
  <c r="AW41" i="4"/>
  <c r="AV22" i="5"/>
  <c r="AV16" i="5"/>
  <c r="AV35" i="5"/>
  <c r="AV18" i="5"/>
  <c r="AV14" i="5"/>
  <c r="AV10" i="5"/>
  <c r="AV6" i="5"/>
  <c r="AV40" i="5"/>
  <c r="AV37" i="5"/>
  <c r="AV25" i="5"/>
  <c r="AV21" i="5"/>
  <c r="AV12" i="5"/>
  <c r="AV8" i="5"/>
  <c r="CP45" i="2"/>
  <c r="CP46" i="2"/>
  <c r="CP47" i="2"/>
  <c r="CP48" i="2"/>
  <c r="CP49" i="2"/>
  <c r="CP50" i="2"/>
  <c r="CP51" i="2"/>
  <c r="CP52" i="2"/>
  <c r="CP53" i="2"/>
  <c r="CP54" i="2"/>
  <c r="CP55" i="2"/>
  <c r="CP56" i="2"/>
  <c r="CP57" i="2"/>
  <c r="CP58" i="2"/>
  <c r="CP59" i="2"/>
  <c r="CP60" i="2"/>
  <c r="CP61" i="2"/>
  <c r="CP62" i="2"/>
  <c r="CP63" i="2"/>
  <c r="CP64" i="2"/>
  <c r="CP65" i="2"/>
  <c r="CP66" i="2"/>
  <c r="CP67" i="2"/>
  <c r="CP68" i="2"/>
  <c r="CP69" i="2"/>
  <c r="CP70" i="2"/>
  <c r="CP71" i="2"/>
  <c r="CP72" i="2"/>
  <c r="CP73" i="2"/>
  <c r="CP74" i="2"/>
  <c r="CP75" i="2"/>
  <c r="CP44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2" i="2"/>
  <c r="AW33" i="2"/>
  <c r="AW34" i="2"/>
  <c r="AW35" i="2"/>
  <c r="AW36" i="2"/>
  <c r="AW5" i="2"/>
  <c r="BW48" i="5"/>
  <c r="BW49" i="5"/>
  <c r="BW50" i="5"/>
  <c r="BW51" i="5"/>
  <c r="BW52" i="5"/>
  <c r="BW53" i="5"/>
  <c r="BW54" i="5"/>
  <c r="BW55" i="5"/>
  <c r="BW56" i="5"/>
  <c r="BW57" i="5"/>
  <c r="BW58" i="5"/>
  <c r="BW59" i="5"/>
  <c r="BW60" i="5"/>
  <c r="BW61" i="5"/>
  <c r="BW62" i="5"/>
  <c r="BW63" i="5"/>
  <c r="BW64" i="5"/>
  <c r="BW65" i="5"/>
  <c r="BW66" i="5"/>
  <c r="BW67" i="5"/>
  <c r="BW68" i="5"/>
  <c r="BW69" i="5"/>
  <c r="BW70" i="5"/>
  <c r="BW71" i="5"/>
  <c r="BW72" i="5"/>
  <c r="BW73" i="5"/>
  <c r="BW74" i="5"/>
  <c r="BW75" i="5"/>
  <c r="BW76" i="5"/>
  <c r="BW77" i="5"/>
  <c r="BW78" i="5"/>
  <c r="BW79" i="5"/>
  <c r="BW80" i="5"/>
  <c r="BW81" i="5"/>
  <c r="BW82" i="5"/>
  <c r="BW47" i="5"/>
  <c r="AN24" i="2" l="1"/>
  <c r="AN11" i="2"/>
  <c r="AN17" i="2"/>
</calcChain>
</file>

<file path=xl/sharedStrings.xml><?xml version="1.0" encoding="utf-8"?>
<sst xmlns="http://schemas.openxmlformats.org/spreadsheetml/2006/main" count="7558" uniqueCount="1243">
  <si>
    <t>Chr</t>
  </si>
  <si>
    <t>Pos</t>
  </si>
  <si>
    <t>REF</t>
  </si>
  <si>
    <t>ALT</t>
  </si>
  <si>
    <t>CHR</t>
  </si>
  <si>
    <t>POS</t>
  </si>
  <si>
    <t>Cerebrum</t>
  </si>
  <si>
    <t>Cerebellum</t>
  </si>
  <si>
    <t>Skin(Shoulder)</t>
  </si>
  <si>
    <t>Skin(Buttocks)</t>
  </si>
  <si>
    <t>Stomach</t>
  </si>
  <si>
    <t>Lung</t>
  </si>
  <si>
    <t>Intestine</t>
  </si>
  <si>
    <t>Pancreas</t>
  </si>
  <si>
    <t>Quadriceps</t>
  </si>
  <si>
    <t>Tongue</t>
  </si>
  <si>
    <t>Heart</t>
  </si>
  <si>
    <t>Spleen</t>
  </si>
  <si>
    <t>Kidney</t>
  </si>
  <si>
    <t>Glandular gland</t>
  </si>
  <si>
    <t>Tail</t>
  </si>
  <si>
    <t>Testis1-1</t>
  </si>
  <si>
    <t>Testis2-1</t>
  </si>
  <si>
    <t>Tail 8week</t>
  </si>
  <si>
    <t>MosD 1</t>
  </si>
  <si>
    <t>C</t>
  </si>
  <si>
    <t>T</t>
  </si>
  <si>
    <t>MosD 2</t>
  </si>
  <si>
    <t>G</t>
  </si>
  <si>
    <t>MosD 5</t>
  </si>
  <si>
    <t>A</t>
  </si>
  <si>
    <t>MosD 8</t>
  </si>
  <si>
    <t>MosD 9</t>
  </si>
  <si>
    <t>MosD 11</t>
  </si>
  <si>
    <t>MosD 13</t>
  </si>
  <si>
    <t>MosD 14</t>
  </si>
  <si>
    <t>MosD 16</t>
  </si>
  <si>
    <t>MosD 19</t>
  </si>
  <si>
    <t>MosD 20</t>
  </si>
  <si>
    <t>MosD 21</t>
  </si>
  <si>
    <t>MosD 22</t>
  </si>
  <si>
    <t>MosD 25</t>
  </si>
  <si>
    <t>MosD 28</t>
  </si>
  <si>
    <t>MosD 29</t>
  </si>
  <si>
    <t>MosD 31</t>
  </si>
  <si>
    <t>MosD 32</t>
  </si>
  <si>
    <t>MosD 34</t>
  </si>
  <si>
    <t>MosD 35</t>
  </si>
  <si>
    <t>MosD 37</t>
  </si>
  <si>
    <t>MosD 39</t>
  </si>
  <si>
    <t>MosD 41</t>
  </si>
  <si>
    <t>MosD 44</t>
  </si>
  <si>
    <t>MosD 48</t>
  </si>
  <si>
    <t>MosD 50</t>
  </si>
  <si>
    <t>MosD 51</t>
  </si>
  <si>
    <t>MosD 52</t>
  </si>
  <si>
    <t>MosD 54</t>
  </si>
  <si>
    <t>MosD 55</t>
  </si>
  <si>
    <t>MosD 56</t>
  </si>
  <si>
    <t>MosD 57</t>
  </si>
  <si>
    <t>MosD 58</t>
  </si>
  <si>
    <t>indel</t>
  </si>
  <si>
    <t>TC</t>
  </si>
  <si>
    <t>MosD 72</t>
  </si>
  <si>
    <t>MosD 79</t>
  </si>
  <si>
    <t>Liver 2</t>
  </si>
  <si>
    <t>Testis1-2</t>
  </si>
  <si>
    <t>Testis2-2</t>
  </si>
  <si>
    <t>Sperm</t>
  </si>
  <si>
    <t>SNV</t>
  </si>
  <si>
    <t>ConD32-1211m1</t>
  </si>
  <si>
    <t>ConD32-1211m2</t>
  </si>
  <si>
    <t>ConD32-1211m3</t>
  </si>
  <si>
    <t>ConD32-1211m4</t>
  </si>
  <si>
    <t>ConD32-1211m5</t>
  </si>
  <si>
    <t>ConD32-1211f1</t>
  </si>
  <si>
    <t>ConD32-1211f2</t>
  </si>
  <si>
    <t>ConD32-1211f3</t>
  </si>
  <si>
    <t>ConD32-1211f4</t>
  </si>
  <si>
    <t>ConD32-0210m1</t>
  </si>
  <si>
    <t>ConD32-0210m2</t>
  </si>
  <si>
    <t>ConD32-0210m3</t>
  </si>
  <si>
    <t>ConD32-0210m4</t>
  </si>
  <si>
    <t>ConD32-0210m5</t>
  </si>
  <si>
    <t>ConD32-0210f1</t>
  </si>
  <si>
    <t>ConD32-0210f2</t>
  </si>
  <si>
    <t>ConD32-0210f3</t>
  </si>
  <si>
    <t>ConD32-0409m1</t>
  </si>
  <si>
    <t>ConD32-0409m2</t>
  </si>
  <si>
    <t>ConD32-0409m3</t>
  </si>
  <si>
    <t>ConD32-0409f1</t>
  </si>
  <si>
    <t>ConD32-0409f2</t>
  </si>
  <si>
    <t>ConD32-0613m1</t>
  </si>
  <si>
    <t>ConD32-0613f1</t>
  </si>
  <si>
    <t>ConD32-0613f2</t>
  </si>
  <si>
    <t>ConD32-0613f3</t>
  </si>
  <si>
    <t>ConD32-0613f4</t>
  </si>
  <si>
    <t>ConD32-0903m1</t>
  </si>
  <si>
    <t>ConD32-0903m2</t>
  </si>
  <si>
    <t>ConD32-0903f1</t>
  </si>
  <si>
    <t>ConD32-0903f2</t>
  </si>
  <si>
    <t>ConD31_pup1</t>
  </si>
  <si>
    <t>ConD31_pup2</t>
  </si>
  <si>
    <t>ConD31_pup3</t>
  </si>
  <si>
    <t>ConD31_pup4</t>
  </si>
  <si>
    <t>ConD31_pup5</t>
  </si>
  <si>
    <t>ConD31_pup6</t>
  </si>
  <si>
    <t>ConD31_pup7</t>
  </si>
  <si>
    <t>ConD31_pup8</t>
  </si>
  <si>
    <t>ConD31_pup9</t>
  </si>
  <si>
    <t>ConD31_pup10</t>
  </si>
  <si>
    <t>ConD31_pup11</t>
  </si>
  <si>
    <t>ConD31_pup12</t>
  </si>
  <si>
    <t>ConD31_pup13</t>
  </si>
  <si>
    <t>ConD31_pup14</t>
  </si>
  <si>
    <t>ConD31_pup15</t>
  </si>
  <si>
    <t>ConD31_pup16</t>
  </si>
  <si>
    <t>ConD31_pup17</t>
  </si>
  <si>
    <t>ConD31_pup18</t>
  </si>
  <si>
    <t>ConD31_pup19</t>
  </si>
  <si>
    <t>ConD31_pup20</t>
  </si>
  <si>
    <t>ConD31_pup21</t>
  </si>
  <si>
    <t>ConD31_pup22</t>
  </si>
  <si>
    <t>ConD31_pup23</t>
  </si>
  <si>
    <t>ConD31_pup24</t>
  </si>
  <si>
    <t>ConD31_pup25</t>
  </si>
  <si>
    <t>ConD31_pup26</t>
  </si>
  <si>
    <t>ConD31_pup27</t>
  </si>
  <si>
    <t>ConD31_pup28</t>
  </si>
  <si>
    <t>ConD31_pup29</t>
  </si>
  <si>
    <t>ConD31-0828f1</t>
  </si>
  <si>
    <t>MosD 60div2</t>
  </si>
  <si>
    <t>Liver 1</t>
    <phoneticPr fontId="2"/>
  </si>
  <si>
    <t>Tail 12week</t>
  </si>
  <si>
    <t>MosC 2</t>
  </si>
  <si>
    <t>MosC 3</t>
  </si>
  <si>
    <t>MosC 4</t>
  </si>
  <si>
    <t>MosC 6</t>
  </si>
  <si>
    <t>MosC 8</t>
  </si>
  <si>
    <t>MosC 9</t>
  </si>
  <si>
    <t>MosC 10</t>
  </si>
  <si>
    <t>MosC 11</t>
  </si>
  <si>
    <t>MosC 12</t>
  </si>
  <si>
    <t>MosC 14</t>
  </si>
  <si>
    <t>MosC 15</t>
  </si>
  <si>
    <t>MosC 16</t>
  </si>
  <si>
    <t>MosC 17</t>
  </si>
  <si>
    <t>MosC 18</t>
  </si>
  <si>
    <t>MosC 19</t>
  </si>
  <si>
    <t>MosC 23</t>
  </si>
  <si>
    <t>MosC 26</t>
  </si>
  <si>
    <t>MosC 27</t>
  </si>
  <si>
    <t>MosC 28</t>
  </si>
  <si>
    <t>MosC 30</t>
  </si>
  <si>
    <t>MosC 32</t>
  </si>
  <si>
    <t>MosC 33A</t>
  </si>
  <si>
    <t>MosC 33C</t>
  </si>
  <si>
    <t>MosC 40</t>
  </si>
  <si>
    <t>MosC 41</t>
  </si>
  <si>
    <t>MosC 44</t>
  </si>
  <si>
    <t>MosC 45</t>
  </si>
  <si>
    <t>MosC 46</t>
  </si>
  <si>
    <t>MosC 47</t>
  </si>
  <si>
    <t>MosC 49</t>
  </si>
  <si>
    <t>MosC 51</t>
  </si>
  <si>
    <t>MosC 52</t>
  </si>
  <si>
    <t>MosC 53</t>
  </si>
  <si>
    <t>MosC 54</t>
  </si>
  <si>
    <t>MosC 55</t>
  </si>
  <si>
    <t>MosC 57</t>
  </si>
  <si>
    <t>MosC 62</t>
  </si>
  <si>
    <t>INDEL</t>
  </si>
  <si>
    <t>TA</t>
  </si>
  <si>
    <t>MosC 71</t>
  </si>
  <si>
    <t>MosC 72</t>
  </si>
  <si>
    <t>MosC 80</t>
  </si>
  <si>
    <t>Liver 2</t>
    <phoneticPr fontId="2"/>
  </si>
  <si>
    <t>Liver-2</t>
  </si>
  <si>
    <t>MosE 1</t>
  </si>
  <si>
    <t>MosE 2</t>
  </si>
  <si>
    <t>MosE 3</t>
  </si>
  <si>
    <t>MosE 4</t>
  </si>
  <si>
    <t>MosE 7</t>
  </si>
  <si>
    <t>MosE 8</t>
  </si>
  <si>
    <t>MosE 9</t>
  </si>
  <si>
    <t>MosE 10</t>
  </si>
  <si>
    <t>MosE 15</t>
  </si>
  <si>
    <t>MosE 17</t>
  </si>
  <si>
    <t>MosE 20</t>
  </si>
  <si>
    <t>MosE 22</t>
  </si>
  <si>
    <t>MosE 24</t>
  </si>
  <si>
    <t>MosE 25</t>
  </si>
  <si>
    <t>MosE 26</t>
  </si>
  <si>
    <t>MosE 27</t>
  </si>
  <si>
    <t>MosE 30</t>
  </si>
  <si>
    <t>MosE 31</t>
  </si>
  <si>
    <t>MosE 32</t>
  </si>
  <si>
    <t>MosE 33</t>
  </si>
  <si>
    <t>MosE 36</t>
  </si>
  <si>
    <t>MosE 37</t>
  </si>
  <si>
    <t>MosE 38_div2</t>
  </si>
  <si>
    <t>MosE 41</t>
  </si>
  <si>
    <t>AT</t>
  </si>
  <si>
    <t>MosE 46</t>
  </si>
  <si>
    <t>Liver-1</t>
  </si>
  <si>
    <t>Liver-1</t>
    <phoneticPr fontId="2"/>
  </si>
  <si>
    <t>Testis 1-1</t>
    <phoneticPr fontId="2"/>
  </si>
  <si>
    <t>Testis 2-1</t>
    <phoneticPr fontId="2"/>
  </si>
  <si>
    <t>Grandular gland</t>
  </si>
  <si>
    <t>GT</t>
  </si>
  <si>
    <t>MosB 62</t>
  </si>
  <si>
    <t>MosB 82</t>
  </si>
  <si>
    <t>Quadricep</t>
  </si>
  <si>
    <t>MosJ 1</t>
  </si>
  <si>
    <t>MosJ 2</t>
  </si>
  <si>
    <t>MosJ 3</t>
  </si>
  <si>
    <t>MosJ 4</t>
  </si>
  <si>
    <t>MosJ 5</t>
  </si>
  <si>
    <t>MosJ 6</t>
  </si>
  <si>
    <t>MosJ 7</t>
  </si>
  <si>
    <t>MosJ 8</t>
  </si>
  <si>
    <t>MosJ 9</t>
  </si>
  <si>
    <t>MosJ 10</t>
  </si>
  <si>
    <t>MosJ 11</t>
  </si>
  <si>
    <t>MosJ 12</t>
  </si>
  <si>
    <t>MosJ 17</t>
  </si>
  <si>
    <t>MosJ 18</t>
  </si>
  <si>
    <t>MosJ 20</t>
  </si>
  <si>
    <t>MosJ 23</t>
  </si>
  <si>
    <t>MosJ 25</t>
  </si>
  <si>
    <t>MosJ 27</t>
  </si>
  <si>
    <t>MosJ 28</t>
  </si>
  <si>
    <t>MosJ 30</t>
  </si>
  <si>
    <t>MosJ 33</t>
  </si>
  <si>
    <t>MosJ 34</t>
  </si>
  <si>
    <t>MosJ 35</t>
  </si>
  <si>
    <t>MosJ 37</t>
  </si>
  <si>
    <t>MosJ 38</t>
  </si>
  <si>
    <t>MosJ 40</t>
  </si>
  <si>
    <t>GA</t>
  </si>
  <si>
    <t>MosJ 42</t>
  </si>
  <si>
    <t>TTA</t>
  </si>
  <si>
    <t>MosJ 45</t>
  </si>
  <si>
    <t>MosJ 53</t>
  </si>
  <si>
    <t>MosJ 55</t>
  </si>
  <si>
    <t>MosJ 56</t>
  </si>
  <si>
    <t>MosJ 58</t>
  </si>
  <si>
    <t>IVF</t>
  </si>
  <si>
    <t>ConC32-0112m1</t>
  </si>
  <si>
    <t>ConC32-0112f1</t>
  </si>
  <si>
    <t>ConC32-0218m1</t>
  </si>
  <si>
    <t>ConC32-0218m2</t>
  </si>
  <si>
    <t>ConC32-0218m3</t>
  </si>
  <si>
    <t>ConC32-0218m4</t>
  </si>
  <si>
    <t>ConC32-0218m5</t>
  </si>
  <si>
    <t>ConC32-0218m6</t>
  </si>
  <si>
    <t>ConC32-0218f1</t>
  </si>
  <si>
    <t>ConC32-0218f2</t>
  </si>
  <si>
    <t>ConC32-0501m1</t>
  </si>
  <si>
    <t>ConC32-0501m2</t>
  </si>
  <si>
    <t>ConC32-0501m3</t>
  </si>
  <si>
    <t>ConC32-0901m1</t>
  </si>
  <si>
    <t>ConC32-0901m2</t>
  </si>
  <si>
    <t>ConC32-0901f1</t>
  </si>
  <si>
    <t>ConC32-0901f2</t>
  </si>
  <si>
    <t>ConC31-pup1</t>
  </si>
  <si>
    <t>ConC31-pup2</t>
  </si>
  <si>
    <t>ConC31-pup3</t>
  </si>
  <si>
    <t>ConC31-pup4</t>
  </si>
  <si>
    <t>ConC31-pup5</t>
  </si>
  <si>
    <t>ConC31-pup6</t>
  </si>
  <si>
    <t>ConC31-pup7</t>
  </si>
  <si>
    <t>ConC31-pup8</t>
  </si>
  <si>
    <t>ConC31-pup9</t>
  </si>
  <si>
    <t>ConC31-pup10</t>
  </si>
  <si>
    <t>ConC31-pup11</t>
  </si>
  <si>
    <t>ConC31-pup12</t>
  </si>
  <si>
    <t>ConC31-pup13</t>
  </si>
  <si>
    <t>ConC31-pup14</t>
  </si>
  <si>
    <t>ConC31-pup15</t>
  </si>
  <si>
    <t>ConC31-pup16</t>
  </si>
  <si>
    <t>ConC31-pup17</t>
  </si>
  <si>
    <t>ConC31-pup18</t>
  </si>
  <si>
    <t>ConC31-pup19</t>
  </si>
  <si>
    <t>ConC31-pup20</t>
  </si>
  <si>
    <t>ConC31-pup21</t>
  </si>
  <si>
    <t>ConC31-pup22</t>
  </si>
  <si>
    <t>ConC31-pup23</t>
  </si>
  <si>
    <t>ConC31-pup24</t>
  </si>
  <si>
    <t>ConC31-pup25</t>
  </si>
  <si>
    <t>ConC31-pup26</t>
  </si>
  <si>
    <t>ConC31-pup27</t>
  </si>
  <si>
    <t>ConC31-pup28</t>
  </si>
  <si>
    <t>ConC31-pup29</t>
  </si>
  <si>
    <t>ConC31-pup30</t>
  </si>
  <si>
    <t>ConC31-pup31</t>
  </si>
  <si>
    <t>ConC31-pup32</t>
  </si>
  <si>
    <t>ConC31-pup33</t>
  </si>
  <si>
    <t>ConC31-pup34</t>
  </si>
  <si>
    <t>ConC31-1012f1</t>
  </si>
  <si>
    <t>ConC31-1012f3</t>
  </si>
  <si>
    <t>ConE30-1108m1</t>
  </si>
  <si>
    <t>ConE30-1108m2</t>
  </si>
  <si>
    <t>ConE30-1108m3</t>
  </si>
  <si>
    <t>ConE30-1108m4</t>
  </si>
  <si>
    <t>ConE30-1108m5</t>
  </si>
  <si>
    <t>ConE30-1108f1</t>
  </si>
  <si>
    <t>ConE30-1108f2</t>
  </si>
  <si>
    <t>ConE30-1108f3</t>
  </si>
  <si>
    <t>ConE30-1116m1</t>
  </si>
  <si>
    <t>ConE30-1116m2</t>
  </si>
  <si>
    <t>ConE30-1116f1</t>
  </si>
  <si>
    <t>ConE30-1116f2</t>
  </si>
  <si>
    <t>ConE30-1116f3</t>
  </si>
  <si>
    <t>ConE30-1116f4</t>
  </si>
  <si>
    <t>ConE30-1219m1</t>
  </si>
  <si>
    <t>ConE30-1219m2</t>
  </si>
  <si>
    <t>ConE30-1219f1</t>
  </si>
  <si>
    <t>ConE30-1219f2</t>
  </si>
  <si>
    <t>ConE30-1219f3</t>
  </si>
  <si>
    <t>ConE30-1219f4</t>
  </si>
  <si>
    <t>ConE30-1219f5</t>
  </si>
  <si>
    <t>ConE30-1219f6</t>
  </si>
  <si>
    <t>ConE30-0113m1</t>
  </si>
  <si>
    <t>ConE30-0113m2</t>
  </si>
  <si>
    <t>ConE30-0113f1</t>
  </si>
  <si>
    <t>ConE30-0113f2</t>
  </si>
  <si>
    <t>ConE30-0113f3</t>
  </si>
  <si>
    <t>ConE30-0411m1</t>
  </si>
  <si>
    <t>ConE30-0411m2</t>
  </si>
  <si>
    <t>ConE30-0411f1</t>
  </si>
  <si>
    <t>ConE30-0411f2</t>
  </si>
  <si>
    <t>ConE30-0411f3</t>
  </si>
  <si>
    <t>ConE30-0909m1</t>
  </si>
  <si>
    <t>ConE29-0821f1</t>
  </si>
  <si>
    <t>ConE29-0821f2</t>
  </si>
  <si>
    <t>ConE29-0821f3</t>
  </si>
  <si>
    <t>ConE29-pup1</t>
  </si>
  <si>
    <t>ConE29-pup2</t>
  </si>
  <si>
    <t>ConE29-pup3</t>
  </si>
  <si>
    <t>ConE29-pup4</t>
  </si>
  <si>
    <t>ConE29-pup5</t>
  </si>
  <si>
    <t>ConE29-pup6</t>
  </si>
  <si>
    <t>ConE29-pup7</t>
  </si>
  <si>
    <t>ConE29-pup8</t>
  </si>
  <si>
    <t>ConE29-pup9</t>
  </si>
  <si>
    <t>ConE29-pup10</t>
  </si>
  <si>
    <t>ConE29-pup11</t>
  </si>
  <si>
    <t>ConE29-pup12</t>
  </si>
  <si>
    <t>ConE29-pup13</t>
  </si>
  <si>
    <t>ConE29-pup14</t>
  </si>
  <si>
    <t>ConE29-pup15</t>
  </si>
  <si>
    <t>ConE29-pup16</t>
  </si>
  <si>
    <t>ConE29-pup17</t>
  </si>
  <si>
    <t>ConB23-1122f3</t>
  </si>
  <si>
    <t>ConB23-1122f2</t>
  </si>
  <si>
    <t>ConB23-1122f1</t>
  </si>
  <si>
    <t>ConB24-0225m1</t>
  </si>
  <si>
    <t>ConB24-0225m2</t>
  </si>
  <si>
    <t>ConB24-0225m3</t>
  </si>
  <si>
    <t>ConB24-0404m1</t>
  </si>
  <si>
    <t>ConB24-0404m2</t>
  </si>
  <si>
    <t>ConB24-0404m3</t>
  </si>
  <si>
    <t>ConB24-0404f1</t>
  </si>
  <si>
    <t>ConB24-0404f2</t>
  </si>
  <si>
    <t>ConB24-0404f3</t>
  </si>
  <si>
    <t>ConB24-0509m1</t>
  </si>
  <si>
    <t>ConB24-0509m2</t>
  </si>
  <si>
    <t>ConB24-0509f1</t>
  </si>
  <si>
    <t>ConB24-0509f2</t>
  </si>
  <si>
    <t>ConB24-0214m1</t>
  </si>
  <si>
    <t>ConB24-0214m2</t>
  </si>
  <si>
    <t>ConB24-0214f1</t>
  </si>
  <si>
    <t>ConB24-0214f2</t>
  </si>
  <si>
    <t>ConB24-0214f3</t>
  </si>
  <si>
    <t>ConB24-0222m1</t>
  </si>
  <si>
    <t>ConB24-0222m2</t>
  </si>
  <si>
    <t>ConB23-pup1</t>
  </si>
  <si>
    <t>ConB23-pup2</t>
  </si>
  <si>
    <t>ConB23-pup3</t>
  </si>
  <si>
    <t>ConB23-pup4</t>
  </si>
  <si>
    <t>ConB23-pup5</t>
  </si>
  <si>
    <t>ConB23-pup6</t>
  </si>
  <si>
    <t>ConB23-pup7</t>
  </si>
  <si>
    <t>ConB23-pup8</t>
  </si>
  <si>
    <t>ConB23-pup9</t>
  </si>
  <si>
    <t>ConB23-pup10</t>
  </si>
  <si>
    <t>ConB23-pup11</t>
  </si>
  <si>
    <t>ConB23-pup12</t>
  </si>
  <si>
    <t>ConB23-pup13</t>
  </si>
  <si>
    <t>ConB23-pup14</t>
  </si>
  <si>
    <t>ConB23-pup15</t>
  </si>
  <si>
    <t>ConB23-pup16</t>
  </si>
  <si>
    <t>ConB23-pup17</t>
  </si>
  <si>
    <t>ConB23-pup18</t>
  </si>
  <si>
    <t>ConB23-pup19</t>
  </si>
  <si>
    <t>ConB23-pup20</t>
  </si>
  <si>
    <t>ConB23-pup21</t>
  </si>
  <si>
    <t>ConB23-pup22</t>
  </si>
  <si>
    <t>ConB23-pup23</t>
  </si>
  <si>
    <t>ConB23-pup24</t>
  </si>
  <si>
    <t>ConB23-pup25</t>
  </si>
  <si>
    <t>ConB23-pup26</t>
  </si>
  <si>
    <t>ConB23-pup27</t>
  </si>
  <si>
    <t>ConB23-pup28</t>
  </si>
  <si>
    <t>ConB23-pup29</t>
  </si>
  <si>
    <t>ConB23-pup30</t>
  </si>
  <si>
    <t>ConB23-pup31</t>
  </si>
  <si>
    <t>ConB23-pup32</t>
  </si>
  <si>
    <t>ConB23-pup33</t>
  </si>
  <si>
    <t>ConB23-pup34</t>
  </si>
  <si>
    <t>ConB23-pup35</t>
  </si>
  <si>
    <t>ConB23-pup36</t>
  </si>
  <si>
    <t>ConB23-pup37</t>
  </si>
  <si>
    <t>ConB23-pup38</t>
  </si>
  <si>
    <t>ConB23-pup39</t>
  </si>
  <si>
    <t>ConB23-pup40</t>
  </si>
  <si>
    <t>ConB23-pup41</t>
  </si>
  <si>
    <t>ConB23-pup42</t>
  </si>
  <si>
    <t>ConB23-pup43</t>
  </si>
  <si>
    <t>ConB23-pup44</t>
  </si>
  <si>
    <t>ConB23-pup45</t>
  </si>
  <si>
    <t>ConB23-pup46</t>
  </si>
  <si>
    <t>ConB23-pup47</t>
  </si>
  <si>
    <t>ConB23-pup48</t>
  </si>
  <si>
    <t>ConB23-pup49</t>
  </si>
  <si>
    <t>ConB23-pup50</t>
  </si>
  <si>
    <t>ConB23-pup51</t>
  </si>
  <si>
    <t>ConB23-pup52</t>
  </si>
  <si>
    <t>ConB23-pup53</t>
  </si>
  <si>
    <t>ConB23-pup54</t>
  </si>
  <si>
    <t>ConB23-pup55</t>
  </si>
  <si>
    <t>ConB23-pup56</t>
  </si>
  <si>
    <t>ConB23-UT1</t>
  </si>
  <si>
    <t>ConB23-UT2</t>
  </si>
  <si>
    <t>ConB23-UT3</t>
  </si>
  <si>
    <t>ConB23-UT4</t>
  </si>
  <si>
    <t>ConJ 13-1015m1</t>
  </si>
  <si>
    <t>ConJ 13-1015m2</t>
  </si>
  <si>
    <t>ConJ 13-1015m3</t>
  </si>
  <si>
    <t>ConJ 13-1015m4</t>
  </si>
  <si>
    <t>ConJ 13-1015f1</t>
  </si>
  <si>
    <t>ConJ 13-1015f2</t>
  </si>
  <si>
    <t>ConJ 13-1015f3</t>
  </si>
  <si>
    <t>ConJ 13-1015f4</t>
  </si>
  <si>
    <t>ConJ 13-1019m1</t>
  </si>
  <si>
    <t>ConJ 13-1019m2</t>
  </si>
  <si>
    <t>ConJ 13-1019m3</t>
  </si>
  <si>
    <t>ConJ 13-1019m4</t>
  </si>
  <si>
    <t>ConJ 13-1019m5</t>
  </si>
  <si>
    <t>ConJ 13-1019f1</t>
  </si>
  <si>
    <t>ConJ 13-1019f2</t>
  </si>
  <si>
    <t>ConJ 13-1019f3</t>
  </si>
  <si>
    <t>ConJ 13-1027m1</t>
  </si>
  <si>
    <t>ConJ 13-1027f1</t>
  </si>
  <si>
    <t>ConJ 13-1027f2</t>
  </si>
  <si>
    <t>ConJ 13-1203m1</t>
  </si>
  <si>
    <t>ConJ 13-1203m2</t>
  </si>
  <si>
    <t>ConJ 13-1203m3</t>
  </si>
  <si>
    <t>ConJ 13-1203m4</t>
  </si>
  <si>
    <t>ConJ 13-1203m5</t>
  </si>
  <si>
    <t>ConJ 13-1203m6</t>
  </si>
  <si>
    <t>ConJ 13-1203m7</t>
  </si>
  <si>
    <t>ConJ 13-1203f1</t>
  </si>
  <si>
    <t>ConJ 13-1203f2</t>
  </si>
  <si>
    <t>ConJ 13-1203f3</t>
  </si>
  <si>
    <t>ConJ 13-1203f4</t>
  </si>
  <si>
    <t>ConJ 13-0126m1</t>
  </si>
  <si>
    <t>ConJ 13-0126m2</t>
  </si>
  <si>
    <t>ConJ 13-0126m3</t>
  </si>
  <si>
    <t>ConJ 13-0126f1</t>
  </si>
  <si>
    <t>ConJ 13-0402m1</t>
  </si>
  <si>
    <t>ConJ 13-0402m2</t>
  </si>
  <si>
    <t>ConJ 13-0402m3</t>
  </si>
  <si>
    <t>ConJ 13-0402f1</t>
  </si>
  <si>
    <t>ConJ 13-0402f2</t>
  </si>
  <si>
    <t>ConJ 13-0427-1</t>
  </si>
  <si>
    <t>ConJ 13-0427-2</t>
  </si>
  <si>
    <t>ConJ 13-0427-3</t>
  </si>
  <si>
    <t>ConJ 13-0427-4</t>
  </si>
  <si>
    <t>ConJ 13-0624-1</t>
  </si>
  <si>
    <t>ConJ 13-0624-2</t>
  </si>
  <si>
    <t>ConJ 13-0624-3</t>
  </si>
  <si>
    <t>ConJ 13-0624-4</t>
  </si>
  <si>
    <t>ConJ 13-0624-5</t>
  </si>
  <si>
    <t>ConJ 13-0624-6</t>
  </si>
  <si>
    <t>ConJ 12-0718f1</t>
  </si>
  <si>
    <t>ConJ 12-0718f2</t>
  </si>
  <si>
    <t>ConJ 12-0718f3</t>
  </si>
  <si>
    <t>ntES1</t>
  </si>
  <si>
    <t>ntES2</t>
  </si>
  <si>
    <t>ntES3</t>
  </si>
  <si>
    <t>ntES4</t>
  </si>
  <si>
    <t>ntES5</t>
  </si>
  <si>
    <t>ntES6</t>
  </si>
  <si>
    <t>ntES7</t>
  </si>
  <si>
    <t>ntES8</t>
  </si>
  <si>
    <t>ntES9</t>
  </si>
  <si>
    <t>ntES10</t>
  </si>
  <si>
    <t>ntES11</t>
  </si>
  <si>
    <t>Liver-3</t>
    <phoneticPr fontId="2"/>
  </si>
  <si>
    <t>Somatic average</t>
    <phoneticPr fontId="2"/>
  </si>
  <si>
    <t>Germ ave</t>
    <phoneticPr fontId="2"/>
  </si>
  <si>
    <t>m</t>
    <phoneticPr fontId="2"/>
  </si>
  <si>
    <t>f</t>
    <phoneticPr fontId="2"/>
  </si>
  <si>
    <t>m</t>
    <phoneticPr fontId="2"/>
  </si>
  <si>
    <t>m</t>
    <phoneticPr fontId="2"/>
  </si>
  <si>
    <t>f</t>
    <phoneticPr fontId="2"/>
  </si>
  <si>
    <t>f</t>
    <phoneticPr fontId="2"/>
  </si>
  <si>
    <t>EWC</t>
  </si>
  <si>
    <t>EWC</t>
    <phoneticPr fontId="2"/>
  </si>
  <si>
    <t>noEWC</t>
  </si>
  <si>
    <t>noEWC</t>
    <phoneticPr fontId="2"/>
  </si>
  <si>
    <t>EWC</t>
    <phoneticPr fontId="2"/>
  </si>
  <si>
    <t>noEWC</t>
    <phoneticPr fontId="2"/>
  </si>
  <si>
    <t>MosE 65</t>
  </si>
  <si>
    <t>MosE 12</t>
    <phoneticPr fontId="2"/>
  </si>
  <si>
    <t>Somatic average</t>
  </si>
  <si>
    <t>Germ ave</t>
  </si>
  <si>
    <t>MosJ 66</t>
  </si>
  <si>
    <t>MosJ 67</t>
  </si>
  <si>
    <t>MosJ 68</t>
  </si>
  <si>
    <t>MosJ 70</t>
  </si>
  <si>
    <t>MosJ 71</t>
  </si>
  <si>
    <t>MosJ 72</t>
  </si>
  <si>
    <t>MosJ 73</t>
  </si>
  <si>
    <t>MosJ 74</t>
  </si>
  <si>
    <t>MosJ 75</t>
  </si>
  <si>
    <t>MosJ 76</t>
  </si>
  <si>
    <t>MosJ 77</t>
  </si>
  <si>
    <t>MosJ 79</t>
  </si>
  <si>
    <t>MosJ 80</t>
  </si>
  <si>
    <t>MosJ 81</t>
  </si>
  <si>
    <t>MosJ 82</t>
  </si>
  <si>
    <t>MosJ 83</t>
  </si>
  <si>
    <t>MosJ 84</t>
  </si>
  <si>
    <t>MosJ 85</t>
  </si>
  <si>
    <t>MosJ 86</t>
  </si>
  <si>
    <t>MosJ 87</t>
  </si>
  <si>
    <t>MosJ 88</t>
  </si>
  <si>
    <t>MosJ 90</t>
  </si>
  <si>
    <t>MosJ 91</t>
  </si>
  <si>
    <t>MosJ 92</t>
  </si>
  <si>
    <t>MosJ 93</t>
  </si>
  <si>
    <t>MosJ 94</t>
  </si>
  <si>
    <t>MosJ 96</t>
  </si>
  <si>
    <t>MosJ 97</t>
  </si>
  <si>
    <t>MosJ 98</t>
  </si>
  <si>
    <t>MosJ 99</t>
  </si>
  <si>
    <t>MosJ 101</t>
  </si>
  <si>
    <t>MosJ 102</t>
  </si>
  <si>
    <t>MosJ 103</t>
  </si>
  <si>
    <t>MosJ 104</t>
  </si>
  <si>
    <t>MosJ 105</t>
  </si>
  <si>
    <t>MosJ 106</t>
  </si>
  <si>
    <t>MosJ 107</t>
  </si>
  <si>
    <t>MosJ 108</t>
  </si>
  <si>
    <t>MosJ 109</t>
  </si>
  <si>
    <t>MosJ 110</t>
  </si>
  <si>
    <t>WGS</t>
    <phoneticPr fontId="2"/>
  </si>
  <si>
    <t>WGS</t>
    <phoneticPr fontId="2"/>
  </si>
  <si>
    <t>Total ave</t>
    <phoneticPr fontId="2"/>
  </si>
  <si>
    <t>Total average</t>
    <phoneticPr fontId="2"/>
  </si>
  <si>
    <t>Total ave</t>
    <phoneticPr fontId="2"/>
  </si>
  <si>
    <t>Total ave</t>
    <phoneticPr fontId="2"/>
  </si>
  <si>
    <t>No offspring</t>
    <phoneticPr fontId="2"/>
  </si>
  <si>
    <t>No in ntES</t>
    <phoneticPr fontId="2"/>
  </si>
  <si>
    <t>MosJ 114</t>
  </si>
  <si>
    <t>MosJ 115</t>
  </si>
  <si>
    <t>MosJ 122</t>
  </si>
  <si>
    <t>MosJ 124</t>
  </si>
  <si>
    <t>MosJ 125</t>
  </si>
  <si>
    <t>MosJ 126</t>
  </si>
  <si>
    <t>CT</t>
  </si>
  <si>
    <t>MosJ 127</t>
  </si>
  <si>
    <t>MosJ 128</t>
  </si>
  <si>
    <t>MosJ 131</t>
  </si>
  <si>
    <t>MosJ 132</t>
  </si>
  <si>
    <t>MosJ 113</t>
    <phoneticPr fontId="24"/>
  </si>
  <si>
    <t>nt</t>
    <phoneticPr fontId="2"/>
  </si>
  <si>
    <t>indel</t>
    <phoneticPr fontId="2"/>
  </si>
  <si>
    <t>indel</t>
    <phoneticPr fontId="2"/>
  </si>
  <si>
    <t>Freq offspring</t>
    <phoneticPr fontId="2"/>
  </si>
  <si>
    <t>Freq offspring</t>
    <phoneticPr fontId="2"/>
  </si>
  <si>
    <t>Freq offspring</t>
    <phoneticPr fontId="2"/>
  </si>
  <si>
    <t>Freq offspring</t>
    <phoneticPr fontId="2"/>
  </si>
  <si>
    <t>WGS data</t>
    <phoneticPr fontId="2"/>
  </si>
  <si>
    <t>t-2</t>
    <phoneticPr fontId="2"/>
  </si>
  <si>
    <t>h-3</t>
    <phoneticPr fontId="2"/>
  </si>
  <si>
    <t>g-4</t>
    <phoneticPr fontId="2"/>
  </si>
  <si>
    <t>a-3</t>
    <phoneticPr fontId="2"/>
  </si>
  <si>
    <t>u-3</t>
    <phoneticPr fontId="2"/>
  </si>
  <si>
    <t>a-2</t>
    <phoneticPr fontId="2"/>
  </si>
  <si>
    <t>u-1</t>
    <phoneticPr fontId="2"/>
  </si>
  <si>
    <t>u-2</t>
    <phoneticPr fontId="2"/>
  </si>
  <si>
    <t>a-4</t>
    <phoneticPr fontId="2"/>
  </si>
  <si>
    <t>a-1</t>
    <phoneticPr fontId="2"/>
  </si>
  <si>
    <t>x-2</t>
    <phoneticPr fontId="2"/>
  </si>
  <si>
    <t>a-5</t>
    <phoneticPr fontId="2"/>
  </si>
  <si>
    <t>u-1*</t>
    <phoneticPr fontId="2"/>
  </si>
  <si>
    <t>e-5</t>
    <phoneticPr fontId="2"/>
  </si>
  <si>
    <t>x-6</t>
    <phoneticPr fontId="2"/>
  </si>
  <si>
    <t>a-7</t>
    <phoneticPr fontId="2"/>
  </si>
  <si>
    <t>r-3</t>
    <phoneticPr fontId="2"/>
  </si>
  <si>
    <t>o-6</t>
    <phoneticPr fontId="2"/>
  </si>
  <si>
    <t>d-6</t>
    <phoneticPr fontId="2"/>
  </si>
  <si>
    <t>o-5</t>
    <phoneticPr fontId="2"/>
  </si>
  <si>
    <t>x-4</t>
    <phoneticPr fontId="2"/>
  </si>
  <si>
    <t>h-7</t>
    <phoneticPr fontId="2"/>
  </si>
  <si>
    <t>x-5</t>
    <phoneticPr fontId="2"/>
  </si>
  <si>
    <t>x-3</t>
    <phoneticPr fontId="2"/>
  </si>
  <si>
    <t>h-6</t>
    <phoneticPr fontId="2"/>
  </si>
  <si>
    <t>h-4</t>
    <phoneticPr fontId="2"/>
  </si>
  <si>
    <t>a-8</t>
    <phoneticPr fontId="2"/>
  </si>
  <si>
    <t>h-8</t>
    <phoneticPr fontId="2"/>
  </si>
  <si>
    <t>v-3</t>
    <phoneticPr fontId="2"/>
  </si>
  <si>
    <t>k-7</t>
    <phoneticPr fontId="2"/>
  </si>
  <si>
    <t>x-7</t>
    <phoneticPr fontId="2"/>
  </si>
  <si>
    <t>h-5</t>
    <phoneticPr fontId="2"/>
  </si>
  <si>
    <t>a-6</t>
    <phoneticPr fontId="2"/>
  </si>
  <si>
    <t>s-4</t>
    <phoneticPr fontId="2"/>
  </si>
  <si>
    <t>v-4</t>
    <phoneticPr fontId="2"/>
  </si>
  <si>
    <t>r-4</t>
    <phoneticPr fontId="2"/>
  </si>
  <si>
    <t>ND</t>
    <phoneticPr fontId="2"/>
  </si>
  <si>
    <t>ND_Group1</t>
    <phoneticPr fontId="2"/>
  </si>
  <si>
    <t>100×WGS</t>
    <phoneticPr fontId="2"/>
  </si>
  <si>
    <t>e-3</t>
    <phoneticPr fontId="2"/>
  </si>
  <si>
    <t>900×WGS</t>
    <phoneticPr fontId="2"/>
  </si>
  <si>
    <t>e-4</t>
    <phoneticPr fontId="2"/>
  </si>
  <si>
    <t>VAFS in negative control</t>
    <phoneticPr fontId="2"/>
  </si>
  <si>
    <t>Cell position</t>
    <phoneticPr fontId="2"/>
  </si>
  <si>
    <t>Note</t>
    <phoneticPr fontId="2"/>
  </si>
  <si>
    <t>indel, High VAF in negative control</t>
    <phoneticPr fontId="2"/>
  </si>
  <si>
    <t>High VAF in negative control</t>
    <phoneticPr fontId="2"/>
  </si>
  <si>
    <t xml:space="preserve">Cell position determined by offspring </t>
    <phoneticPr fontId="2"/>
  </si>
  <si>
    <t>MosB 1</t>
    <phoneticPr fontId="2"/>
  </si>
  <si>
    <t>MosB 2</t>
    <phoneticPr fontId="2"/>
  </si>
  <si>
    <t>MosB 5</t>
    <phoneticPr fontId="2"/>
  </si>
  <si>
    <t>MosB 6</t>
    <phoneticPr fontId="2"/>
  </si>
  <si>
    <t>MosB 9</t>
    <phoneticPr fontId="2"/>
  </si>
  <si>
    <t>MosB 10div2</t>
    <phoneticPr fontId="2"/>
  </si>
  <si>
    <t>MosB 11</t>
    <phoneticPr fontId="2"/>
  </si>
  <si>
    <t>MosB 12</t>
    <phoneticPr fontId="2"/>
  </si>
  <si>
    <t>MosB 13</t>
    <phoneticPr fontId="2"/>
  </si>
  <si>
    <t>MosB 14</t>
    <phoneticPr fontId="2"/>
  </si>
  <si>
    <t>MosB 15</t>
    <phoneticPr fontId="2"/>
  </si>
  <si>
    <t>MosB 17</t>
    <phoneticPr fontId="2"/>
  </si>
  <si>
    <t>MosB 19</t>
    <phoneticPr fontId="2"/>
  </si>
  <si>
    <t>MosB 18div2</t>
    <phoneticPr fontId="2"/>
  </si>
  <si>
    <t>MosB 20</t>
    <phoneticPr fontId="2"/>
  </si>
  <si>
    <t>MosB 21</t>
    <phoneticPr fontId="2"/>
  </si>
  <si>
    <t>MosB 22</t>
    <phoneticPr fontId="2"/>
  </si>
  <si>
    <t>MosB 24</t>
    <phoneticPr fontId="2"/>
  </si>
  <si>
    <t>MosB 25</t>
    <phoneticPr fontId="2"/>
  </si>
  <si>
    <t>MosB 26</t>
    <phoneticPr fontId="2"/>
  </si>
  <si>
    <t>MosB 28</t>
    <phoneticPr fontId="2"/>
  </si>
  <si>
    <t>MosB 30</t>
    <phoneticPr fontId="2"/>
  </si>
  <si>
    <t>MosB 31</t>
    <phoneticPr fontId="2"/>
  </si>
  <si>
    <t>MosB 34</t>
    <phoneticPr fontId="2"/>
  </si>
  <si>
    <t>MosB 35</t>
    <phoneticPr fontId="2"/>
  </si>
  <si>
    <t>MosB 37</t>
    <phoneticPr fontId="2"/>
  </si>
  <si>
    <t>MosB 38</t>
    <phoneticPr fontId="2"/>
  </si>
  <si>
    <t>MosB 42</t>
    <phoneticPr fontId="2"/>
  </si>
  <si>
    <t>MosB 45</t>
    <phoneticPr fontId="2"/>
  </si>
  <si>
    <t>MosB 43</t>
    <phoneticPr fontId="2"/>
  </si>
  <si>
    <t>g-2</t>
    <phoneticPr fontId="2"/>
  </si>
  <si>
    <t>i-2</t>
    <phoneticPr fontId="2"/>
  </si>
  <si>
    <t>f-4</t>
    <phoneticPr fontId="2"/>
  </si>
  <si>
    <t>h-2</t>
    <phoneticPr fontId="2"/>
  </si>
  <si>
    <t>d-4</t>
    <phoneticPr fontId="2"/>
  </si>
  <si>
    <t>e-2</t>
    <phoneticPr fontId="2"/>
  </si>
  <si>
    <t>d-3</t>
    <phoneticPr fontId="2"/>
  </si>
  <si>
    <t>g-3</t>
    <phoneticPr fontId="2"/>
  </si>
  <si>
    <t>c-3</t>
    <phoneticPr fontId="2"/>
  </si>
  <si>
    <t>ND</t>
    <phoneticPr fontId="2"/>
  </si>
  <si>
    <t>e-1</t>
    <phoneticPr fontId="2"/>
  </si>
  <si>
    <t>b-3</t>
    <phoneticPr fontId="2"/>
  </si>
  <si>
    <t>c-2</t>
    <phoneticPr fontId="2"/>
  </si>
  <si>
    <t>j-2</t>
    <phoneticPr fontId="2"/>
  </si>
  <si>
    <t>d-2</t>
    <phoneticPr fontId="2"/>
  </si>
  <si>
    <t>g-4*</t>
    <phoneticPr fontId="2"/>
  </si>
  <si>
    <t>j-1</t>
    <phoneticPr fontId="2"/>
  </si>
  <si>
    <t>g-3*</t>
    <phoneticPr fontId="2"/>
  </si>
  <si>
    <t>j-3</t>
    <phoneticPr fontId="2"/>
  </si>
  <si>
    <t>Note</t>
    <phoneticPr fontId="2"/>
  </si>
  <si>
    <t>VAF in WGS_100×</t>
    <phoneticPr fontId="2"/>
  </si>
  <si>
    <t>VAF in WGS_900×merge</t>
    <phoneticPr fontId="2"/>
  </si>
  <si>
    <t>ND</t>
    <phoneticPr fontId="2"/>
  </si>
  <si>
    <t>g-1</t>
    <phoneticPr fontId="2"/>
  </si>
  <si>
    <t>MosE 12</t>
    <phoneticPr fontId="2"/>
  </si>
  <si>
    <t>Spouse #1</t>
    <phoneticPr fontId="2"/>
  </si>
  <si>
    <t>Spouse #2</t>
    <phoneticPr fontId="2"/>
  </si>
  <si>
    <t>Spouse #3</t>
    <phoneticPr fontId="2"/>
  </si>
  <si>
    <t>MosD 60_div2</t>
    <phoneticPr fontId="2"/>
  </si>
  <si>
    <t>MosB 10_div2</t>
    <phoneticPr fontId="2"/>
  </si>
  <si>
    <t>MosB 18_div2</t>
    <phoneticPr fontId="2"/>
  </si>
  <si>
    <t>MosJ 95_div2</t>
    <phoneticPr fontId="2"/>
  </si>
  <si>
    <t>MosJ 78_div2</t>
    <phoneticPr fontId="2"/>
  </si>
  <si>
    <t>MosJ 59_div2</t>
    <phoneticPr fontId="2"/>
  </si>
  <si>
    <t>MosJ 13</t>
    <phoneticPr fontId="2"/>
  </si>
  <si>
    <t>MosJ 15</t>
    <phoneticPr fontId="2"/>
  </si>
  <si>
    <t>Max VAF</t>
    <phoneticPr fontId="2"/>
  </si>
  <si>
    <t>Min VAF</t>
    <phoneticPr fontId="2"/>
  </si>
  <si>
    <t>Spouse #1</t>
    <phoneticPr fontId="2"/>
  </si>
  <si>
    <t>Spouse #2</t>
    <phoneticPr fontId="2"/>
  </si>
  <si>
    <t>Spouse #3</t>
    <phoneticPr fontId="2"/>
  </si>
  <si>
    <t>MAX VAF</t>
    <phoneticPr fontId="2"/>
  </si>
  <si>
    <t>Tail 0:1 (negative con)</t>
    <phoneticPr fontId="2"/>
  </si>
  <si>
    <t>Genotyping results of the offspring</t>
    <phoneticPr fontId="2"/>
  </si>
  <si>
    <t>Genotyping results of ntES cell lines</t>
    <phoneticPr fontId="2"/>
  </si>
  <si>
    <t>Tail 1:1 (diluted)</t>
    <phoneticPr fontId="2"/>
  </si>
  <si>
    <t>Tail 1:3 (diluted)</t>
    <phoneticPr fontId="2"/>
  </si>
  <si>
    <t>Tail 1:7 (diluted)</t>
    <phoneticPr fontId="2"/>
  </si>
  <si>
    <t>Sperm (negative con)</t>
    <phoneticPr fontId="2"/>
  </si>
  <si>
    <t>F1 of #1</t>
    <phoneticPr fontId="2"/>
  </si>
  <si>
    <t>F1 of #2</t>
    <phoneticPr fontId="2"/>
  </si>
  <si>
    <t>F1 of #3</t>
    <phoneticPr fontId="2"/>
  </si>
  <si>
    <t>Number of F1</t>
    <phoneticPr fontId="2"/>
  </si>
  <si>
    <t>Number of cell lines</t>
    <phoneticPr fontId="2"/>
  </si>
  <si>
    <t>ConB24-0222pup</t>
    <phoneticPr fontId="2"/>
  </si>
  <si>
    <t>F1 of #1</t>
    <phoneticPr fontId="2"/>
  </si>
  <si>
    <t>IVF</t>
    <phoneticPr fontId="2"/>
  </si>
  <si>
    <t>Germ average</t>
    <phoneticPr fontId="2"/>
  </si>
  <si>
    <r>
      <rPr>
        <sz val="11"/>
        <color theme="1"/>
        <rFont val="Symbol"/>
        <family val="1"/>
        <charset val="2"/>
      </rPr>
      <t>e</t>
    </r>
    <r>
      <rPr>
        <sz val="11"/>
        <color theme="1"/>
        <rFont val="Arial"/>
        <family val="2"/>
      </rPr>
      <t>-3</t>
    </r>
    <phoneticPr fontId="2"/>
  </si>
  <si>
    <t>Testis1-1</t>
    <phoneticPr fontId="2"/>
  </si>
  <si>
    <t>Tail-youth</t>
    <phoneticPr fontId="2"/>
  </si>
  <si>
    <t>non_coding_transcript_exon_variant</t>
  </si>
  <si>
    <t>intron_variant</t>
  </si>
  <si>
    <t>downstream_gene_variant</t>
  </si>
  <si>
    <t>intergenic_region</t>
  </si>
  <si>
    <t>upstream_gene_variant</t>
  </si>
  <si>
    <t>stop_lost</t>
  </si>
  <si>
    <t>synonymous_variant</t>
  </si>
  <si>
    <t>MODIFIER</t>
  </si>
  <si>
    <t>Gm29334</t>
  </si>
  <si>
    <t>Dpp10</t>
  </si>
  <si>
    <t>Fcamr</t>
  </si>
  <si>
    <t>Gm18505-Gm4034</t>
  </si>
  <si>
    <t>Olfr1129</t>
  </si>
  <si>
    <t>Med12l</t>
  </si>
  <si>
    <t>Gm38305-Gm19194</t>
  </si>
  <si>
    <t>Gm26250-Gm11819</t>
  </si>
  <si>
    <t>Gm11890-Gm28448</t>
  </si>
  <si>
    <t>Cnr1-Gm22010</t>
  </si>
  <si>
    <t>Gm12469</t>
  </si>
  <si>
    <t>Astn2</t>
  </si>
  <si>
    <t>Gm11404-Gm11221</t>
  </si>
  <si>
    <t>Gm12695-Gm27579</t>
  </si>
  <si>
    <t>Slc9a1-Gm13257</t>
  </si>
  <si>
    <t>Gm20696-Gpr27</t>
  </si>
  <si>
    <t>Gm45010</t>
  </si>
  <si>
    <t>Tmem135</t>
  </si>
  <si>
    <t>Smarce1-ps1-2810404M03Rik</t>
  </si>
  <si>
    <t>Gm23666-RP23-267F17.1</t>
  </si>
  <si>
    <t>HIGH</t>
  </si>
  <si>
    <t>Rspry1</t>
  </si>
  <si>
    <t>RP24-262P14.3-Tat</t>
  </si>
  <si>
    <t>Gm38219-Gm26278</t>
  </si>
  <si>
    <t>Itgb3</t>
  </si>
  <si>
    <t>A330033J07Rik</t>
  </si>
  <si>
    <t>Zfp169</t>
  </si>
  <si>
    <t>Gm24295-Mir3961</t>
  </si>
  <si>
    <t>Cox7c</t>
  </si>
  <si>
    <t>Defb42</t>
  </si>
  <si>
    <t>Dnah5-Mir3964</t>
  </si>
  <si>
    <t>Tbc1d22a</t>
  </si>
  <si>
    <t>LOW</t>
  </si>
  <si>
    <t>Dscam</t>
  </si>
  <si>
    <t>Vmn2r-ps121-Vmn2r100</t>
  </si>
  <si>
    <t>Trp53-ps-Gm26291</t>
  </si>
  <si>
    <t>Rpl31-ps18-Ins1</t>
  </si>
  <si>
    <t>Nkain2</t>
  </si>
  <si>
    <t>Gm37050-Gm8643</t>
  </si>
  <si>
    <t>Bank1</t>
  </si>
  <si>
    <t>Gm22503-Gm24271</t>
  </si>
  <si>
    <t>transcript</t>
  </si>
  <si>
    <t>processed_pseudogene</t>
  </si>
  <si>
    <t>n.270G&gt;A</t>
  </si>
  <si>
    <t>protein_coding</t>
  </si>
  <si>
    <t>c.72+35310C&gt;T</t>
  </si>
  <si>
    <t>c.*4125C&gt;T</t>
  </si>
  <si>
    <t>n.148821870C&gt;G</t>
  </si>
  <si>
    <t>c.-1476A&gt;C</t>
  </si>
  <si>
    <t>c.397-637G&gt;A</t>
  </si>
  <si>
    <t>n.71549988G&gt;A</t>
  </si>
  <si>
    <t>n.13334924G&gt;A</t>
  </si>
  <si>
    <t>n.23886338T&gt;C</t>
  </si>
  <si>
    <t>n.33960413C&gt;T</t>
  </si>
  <si>
    <t>n.*1423C&gt;T</t>
  </si>
  <si>
    <t>c.1462+19549G&gt;A</t>
  </si>
  <si>
    <t>n.69459480T&gt;A</t>
  </si>
  <si>
    <t>n.96812294C&gt;A</t>
  </si>
  <si>
    <t>n.133438457C&gt;T</t>
  </si>
  <si>
    <t>n.99684612G&gt;T</t>
  </si>
  <si>
    <t>TEC</t>
  </si>
  <si>
    <t>n.-2316C&gt;T</t>
  </si>
  <si>
    <t>processed_transcript</t>
  </si>
  <si>
    <t>n.-4716G&gt;A</t>
  </si>
  <si>
    <t>n.41684566A&gt;G</t>
  </si>
  <si>
    <t>n.53296152A&gt;G</t>
  </si>
  <si>
    <t>c.352T&gt;C</t>
  </si>
  <si>
    <t>p.Ter118Glnext*?</t>
  </si>
  <si>
    <t>n.109983714T&gt;A</t>
  </si>
  <si>
    <t>n.109983714T&gt;C</t>
  </si>
  <si>
    <t>n.101367929C&gt;T</t>
  </si>
  <si>
    <t>c.-261C&gt;G</t>
  </si>
  <si>
    <t>lincRNA</t>
  </si>
  <si>
    <t>n.705-35132A&gt;T</t>
  </si>
  <si>
    <t>c.33+3124T&gt;C</t>
  </si>
  <si>
    <t>n.82363212C&gt;A</t>
  </si>
  <si>
    <t>c.*1897A&gt;G</t>
  </si>
  <si>
    <t>n.*838G&gt;A</t>
  </si>
  <si>
    <t>n.29487549A&gt;T</t>
  </si>
  <si>
    <t>c.1422+18916C&gt;T</t>
  </si>
  <si>
    <t>c.5742C&gt;T</t>
  </si>
  <si>
    <t>p.Gly1914Gly</t>
  </si>
  <si>
    <t>n.19461459C&gt;T</t>
  </si>
  <si>
    <t>n.54646345T&gt;C</t>
  </si>
  <si>
    <t>n.52141357T&gt;C</t>
  </si>
  <si>
    <t>c.474+45089dupT</t>
  </si>
  <si>
    <t>n.74485640C&gt;A</t>
  </si>
  <si>
    <t>c.-2135C&gt;T</t>
  </si>
  <si>
    <t>n.44856767T&gt;A</t>
  </si>
  <si>
    <t>Pdpn-Gm26313</t>
  </si>
  <si>
    <t>n.143311480G&gt;A</t>
  </si>
  <si>
    <t>Igkv13-55-1</t>
  </si>
  <si>
    <t>IG_V_pseudogene</t>
  </si>
  <si>
    <t>n.*4602A&gt;C</t>
  </si>
  <si>
    <t>n.100917722G&gt;T</t>
  </si>
  <si>
    <t>Gm13380</t>
  </si>
  <si>
    <t>sense_intronic</t>
  </si>
  <si>
    <t>n.-3171A&gt;C</t>
  </si>
  <si>
    <t>Snca</t>
  </si>
  <si>
    <t>c.-3386G&gt;C</t>
  </si>
  <si>
    <t>Gm14574-Gm14576</t>
  </si>
  <si>
    <t>n.40850187C&gt;T</t>
  </si>
  <si>
    <t>Fut8-Gm24070</t>
  </si>
  <si>
    <t>n.77658730T&gt;A</t>
  </si>
  <si>
    <t>Gm25264-Gm25959</t>
  </si>
  <si>
    <t>n.47215631G&gt;T</t>
  </si>
  <si>
    <t>Rpl30-ps8</t>
  </si>
  <si>
    <t>n.-2143G&gt;C</t>
  </si>
  <si>
    <t>Lncenc1-RP23-116E3.2</t>
  </si>
  <si>
    <t>n.97554893T&gt;A</t>
  </si>
  <si>
    <t>Gm10730-Gm2229</t>
  </si>
  <si>
    <t>n.47271707C&gt;A</t>
  </si>
  <si>
    <t>Olfr848-ps1-Gm23048</t>
  </si>
  <si>
    <t>n.19412175A&gt;G</t>
  </si>
  <si>
    <t>Abcb7-Uprt</t>
  </si>
  <si>
    <t>n.104429236A&gt;T</t>
  </si>
  <si>
    <t>Ccdc178</t>
  </si>
  <si>
    <t>c.2521-8371C&gt;A</t>
  </si>
  <si>
    <t>n.69469458A&gt;G</t>
  </si>
  <si>
    <t>Psmb4-Gm26279</t>
  </si>
  <si>
    <t>n.94900762C&gt;T</t>
  </si>
  <si>
    <t>Med13l</t>
  </si>
  <si>
    <t>c.*6752C&gt;G</t>
  </si>
  <si>
    <t>Rpl30-ps8-Gm28933</t>
  </si>
  <si>
    <t>n.99132221G&gt;T</t>
  </si>
  <si>
    <t>n.99140750C&gt;A</t>
  </si>
  <si>
    <t>Kcnd2</t>
  </si>
  <si>
    <t>c.1115+216619C&gt;G</t>
  </si>
  <si>
    <t>Enpp2</t>
  </si>
  <si>
    <t>c.2071-127A&gt;C</t>
  </si>
  <si>
    <t>Cadps2</t>
  </si>
  <si>
    <t>c.348+16423T&gt;C</t>
  </si>
  <si>
    <t>Faxc</t>
  </si>
  <si>
    <t>c.823+1224C&gt;T</t>
  </si>
  <si>
    <t>Gm23217-Gm24390</t>
  </si>
  <si>
    <t>n.72448745delT</t>
  </si>
  <si>
    <t>Gm6074-Gm36831</t>
  </si>
  <si>
    <t>n.147251891delT</t>
  </si>
  <si>
    <t>Gm17631</t>
  </si>
  <si>
    <t>c.*3070G&gt;C</t>
  </si>
  <si>
    <t>Lsamp</t>
  </si>
  <si>
    <t>c.207-102081T&gt;G</t>
  </si>
  <si>
    <t>RP23-129K15.1-RP24-391A3.1</t>
  </si>
  <si>
    <t>n.52004504C&gt;A</t>
  </si>
  <si>
    <t>Fam19a2-Gm23777</t>
  </si>
  <si>
    <t>n.123946087C&gt;T</t>
  </si>
  <si>
    <t>Gm13657</t>
  </si>
  <si>
    <t>n.*4809C&gt;T</t>
  </si>
  <si>
    <t>Gm38269-Gm29514</t>
  </si>
  <si>
    <t>n.145925285A&gt;G</t>
  </si>
  <si>
    <t>Pcdh17-Gm23926</t>
  </si>
  <si>
    <t>n.86131940G&gt;A</t>
  </si>
  <si>
    <t>Camsap2</t>
  </si>
  <si>
    <t>n.*3913G&gt;A</t>
  </si>
  <si>
    <t>1700019P21Rik</t>
  </si>
  <si>
    <t>n.*2425C&gt;G</t>
  </si>
  <si>
    <t>Gm13615-Gm13518</t>
  </si>
  <si>
    <t>n.56018049G&gt;A</t>
  </si>
  <si>
    <t>Olfr1307</t>
  </si>
  <si>
    <t>c.*2146G&gt;A</t>
  </si>
  <si>
    <t>4930417H01Rik</t>
  </si>
  <si>
    <t>n.*3830T&gt;G</t>
  </si>
  <si>
    <t>Plcb1</t>
  </si>
  <si>
    <t>c.247-65339C&gt;T</t>
  </si>
  <si>
    <t>Veph1-Gm17952</t>
  </si>
  <si>
    <t>n.66473715G&gt;T</t>
  </si>
  <si>
    <t>Spag17</t>
  </si>
  <si>
    <t>n.171-24257A&gt;T</t>
  </si>
  <si>
    <t>Tspan5</t>
  </si>
  <si>
    <t>c.133-3995A&gt;T</t>
  </si>
  <si>
    <t>Ptprd</t>
  </si>
  <si>
    <t>n.673-84222G&gt;A</t>
  </si>
  <si>
    <t>Hacd4</t>
  </si>
  <si>
    <t>c.316-3981A&gt;C</t>
  </si>
  <si>
    <t>Rnf220</t>
  </si>
  <si>
    <t>c.626-10760T&gt;C</t>
  </si>
  <si>
    <t>Gm37270</t>
  </si>
  <si>
    <t>n.*1705G&gt;A</t>
  </si>
  <si>
    <t>Magi2</t>
  </si>
  <si>
    <t>c.916+8408T&gt;C</t>
  </si>
  <si>
    <t>Gm14546-Akr1b8</t>
  </si>
  <si>
    <t>n.34331719C&gt;T</t>
  </si>
  <si>
    <t>Gm26179-Gm23924</t>
  </si>
  <si>
    <t>n.74398281T&gt;G</t>
  </si>
  <si>
    <t>Gm44944-Rpl19-ps10</t>
  </si>
  <si>
    <t>n.115118470C&gt;T</t>
  </si>
  <si>
    <t>3_prime_UTR_variant</t>
  </si>
  <si>
    <t>Cln8</t>
  </si>
  <si>
    <t>c.*4419C&gt;T</t>
  </si>
  <si>
    <t>4930563M21Rik-Rcn2</t>
  </si>
  <si>
    <t>n.56019324G&gt;A</t>
  </si>
  <si>
    <t>Btg1-Gm24587</t>
  </si>
  <si>
    <t>n.96794416C&gt;T</t>
  </si>
  <si>
    <t>Gm12126</t>
  </si>
  <si>
    <t>antisense</t>
  </si>
  <si>
    <t>n.*2251C&gt;T</t>
  </si>
  <si>
    <t>Hdac9</t>
  </si>
  <si>
    <t>nonsense_mediated_decay</t>
  </si>
  <si>
    <t>c.23-49343C&gt;T</t>
  </si>
  <si>
    <t>Gm29543-Gm25213</t>
  </si>
  <si>
    <t>n.96273179G&gt;T</t>
  </si>
  <si>
    <t>Ptger4-RP24-502J3.1</t>
  </si>
  <si>
    <t>n.5485823G&gt;A</t>
  </si>
  <si>
    <t>Gm23267-Med30</t>
  </si>
  <si>
    <t>n.52615284C&gt;G</t>
  </si>
  <si>
    <t>Dhh</t>
  </si>
  <si>
    <t>c.*2969G&gt;T</t>
  </si>
  <si>
    <t>c.67+7462G&gt;T</t>
  </si>
  <si>
    <t>c.440-31094C&gt;T</t>
  </si>
  <si>
    <t>Tgif2-ps2-Pgk2</t>
  </si>
  <si>
    <t>n.40193064T&gt;A</t>
  </si>
  <si>
    <t>Zfp119b</t>
  </si>
  <si>
    <t>c.*3084C&gt;G</t>
  </si>
  <si>
    <t>4930583I09Rik-Gm25344</t>
  </si>
  <si>
    <t>n.64929799G&gt;A</t>
  </si>
  <si>
    <t>Arhgap26</t>
  </si>
  <si>
    <t>c.842+8148C&gt;T</t>
  </si>
  <si>
    <t>Mc4r-Gnal</t>
  </si>
  <si>
    <t>n.66993284G&gt;T</t>
  </si>
  <si>
    <t>Gm14485-Gm14481</t>
  </si>
  <si>
    <t>n.11081028C&gt;T</t>
  </si>
  <si>
    <t>Gm5974-Gm23240</t>
  </si>
  <si>
    <t>n.48415014C&gt;T</t>
  </si>
  <si>
    <t>Zfhx3</t>
  </si>
  <si>
    <t>c.-82144G&gt;T</t>
  </si>
  <si>
    <t>Gm38286</t>
  </si>
  <si>
    <t>n.*813C&gt;T</t>
  </si>
  <si>
    <t>Gm28906-Gm5526</t>
  </si>
  <si>
    <t>n.45849251G&gt;T</t>
  </si>
  <si>
    <t>Gm23434-Gm18248</t>
  </si>
  <si>
    <t>n.99352116G&gt;A</t>
  </si>
  <si>
    <t>n.148901472T&gt;G</t>
  </si>
  <si>
    <t>Elmo2</t>
  </si>
  <si>
    <t>c.-8263A&gt;G</t>
  </si>
  <si>
    <t>Cdh26-Gm14314</t>
  </si>
  <si>
    <t>n.178525015C&gt;T</t>
  </si>
  <si>
    <t>Ralyl</t>
  </si>
  <si>
    <t>c.-24+50426A&gt;T</t>
  </si>
  <si>
    <t>Fstl5</t>
  </si>
  <si>
    <t>c.728-25598C&gt;T</t>
  </si>
  <si>
    <t>Dpyd</t>
  </si>
  <si>
    <t>c.2622+39429T&gt;A</t>
  </si>
  <si>
    <t>Gm43779-Gm25513</t>
  </si>
  <si>
    <t>n.55107459G&gt;A</t>
  </si>
  <si>
    <t>Ugt2b37-Gm7646</t>
  </si>
  <si>
    <t>n.87260846C&gt;T</t>
  </si>
  <si>
    <t>Ano2</t>
  </si>
  <si>
    <t>c.22+9828C&gt;T</t>
  </si>
  <si>
    <t>Emp1-Gm25136</t>
  </si>
  <si>
    <t>n.135443495C&gt;T</t>
  </si>
  <si>
    <t>Gm29295-Gm44689</t>
  </si>
  <si>
    <t>n.71611779T&gt;G</t>
  </si>
  <si>
    <t>Mir6385</t>
  </si>
  <si>
    <t>miRNA</t>
  </si>
  <si>
    <t>n.*983C&gt;T</t>
  </si>
  <si>
    <t>2310057J18Rik</t>
  </si>
  <si>
    <t>retained_intron</t>
  </si>
  <si>
    <t>n.-3102C&gt;A</t>
  </si>
  <si>
    <t>Lama4</t>
  </si>
  <si>
    <t>c.3953+101G&gt;A</t>
  </si>
  <si>
    <t>Klhl29</t>
  </si>
  <si>
    <t>c.-46+27231C&gt;T</t>
  </si>
  <si>
    <t>missense_variant</t>
  </si>
  <si>
    <t>MODERATE</t>
  </si>
  <si>
    <t>Fcho2</t>
  </si>
  <si>
    <t>c.2395C&gt;T</t>
  </si>
  <si>
    <t>4930544M13Rik</t>
  </si>
  <si>
    <t>n.605+26817T&gt;G</t>
  </si>
  <si>
    <t>Gm15221-E130120K24Rik</t>
  </si>
  <si>
    <t>n.46535464T&gt;A</t>
  </si>
  <si>
    <t>Ptprm-Gm22277</t>
  </si>
  <si>
    <t>n.67375394C&gt;T</t>
  </si>
  <si>
    <t>Pik3ap1-Gm9788</t>
  </si>
  <si>
    <t>n.41435769G&gt;A</t>
  </si>
  <si>
    <t>Efhc2</t>
  </si>
  <si>
    <t>c.231+18060C&gt;T</t>
  </si>
  <si>
    <t>Pcdh10</t>
  </si>
  <si>
    <t>c.3103+17723dupT</t>
  </si>
  <si>
    <t>Acss1</t>
  </si>
  <si>
    <t>n.-4855G&gt;T</t>
  </si>
  <si>
    <t>Gm34149-Gm44239</t>
  </si>
  <si>
    <t>n.133347305G&gt;T</t>
  </si>
  <si>
    <t>Sptan1</t>
  </si>
  <si>
    <t>n.-861T&gt;C</t>
  </si>
  <si>
    <t>Gm38044-Gm9723</t>
  </si>
  <si>
    <t>n.43180517G&gt;A</t>
  </si>
  <si>
    <t>Gm24997</t>
  </si>
  <si>
    <t>snRNA</t>
  </si>
  <si>
    <t>n.-2890T&gt;G</t>
  </si>
  <si>
    <t>Gm6439-Gm43470</t>
  </si>
  <si>
    <t>n.150529800C&gt;A</t>
  </si>
  <si>
    <t>Mir186</t>
  </si>
  <si>
    <t>n.-2028G&gt;A</t>
  </si>
  <si>
    <t>Gm25378-Gm11908</t>
  </si>
  <si>
    <t>n.28411309T&gt;G</t>
  </si>
  <si>
    <t>Gm18343</t>
  </si>
  <si>
    <t>n.*1602A&gt;G</t>
  </si>
  <si>
    <t>Clnk</t>
  </si>
  <si>
    <t>c.-42-2735T&gt;A</t>
  </si>
  <si>
    <t>Gm43383-Gm43384</t>
  </si>
  <si>
    <t>n.61696521G&gt;C</t>
  </si>
  <si>
    <t>Tesc</t>
  </si>
  <si>
    <t>n.-868T&gt;G</t>
  </si>
  <si>
    <t>Plxna4os2</t>
  </si>
  <si>
    <t>n.*4340C&gt;G</t>
  </si>
  <si>
    <t>Gm22914-Gm44191</t>
  </si>
  <si>
    <t>n.51631763T&gt;C</t>
  </si>
  <si>
    <t>Tas2r110-Tas2r113</t>
  </si>
  <si>
    <t>n.132883301T&gt;C</t>
  </si>
  <si>
    <t>RP24-91C7.1-Gm10283</t>
  </si>
  <si>
    <t>n.60387990G&gt;C</t>
  </si>
  <si>
    <t>Zwint-Pcdh15</t>
  </si>
  <si>
    <t>n.72899626C&gt;A</t>
  </si>
  <si>
    <t>Pcdh15</t>
  </si>
  <si>
    <t>c.3122+7134C&gt;T</t>
  </si>
  <si>
    <t>Gm12004-4930554G24Rik</t>
  </si>
  <si>
    <t>n.13758835G&gt;A</t>
  </si>
  <si>
    <t>Gm11750</t>
  </si>
  <si>
    <t>n.-1684C&gt;T</t>
  </si>
  <si>
    <t>Gm24187-Chrm3</t>
  </si>
  <si>
    <t>n.9843606C&gt;T</t>
  </si>
  <si>
    <t>Tmem170b</t>
  </si>
  <si>
    <t>c.-4721G&gt;A</t>
  </si>
  <si>
    <t>Syk-Auh</t>
  </si>
  <si>
    <t>n.52744135G&gt;A</t>
  </si>
  <si>
    <t>Gm25133-Gm24770</t>
  </si>
  <si>
    <t>n.96805436G&gt;A</t>
  </si>
  <si>
    <t>Srsf3</t>
  </si>
  <si>
    <t>n.-2641A&gt;T</t>
  </si>
  <si>
    <t>Rit2</t>
  </si>
  <si>
    <t>c.427-27306T&gt;C</t>
  </si>
  <si>
    <t>Atl3</t>
  </si>
  <si>
    <t>c.46+1315G&gt;C</t>
  </si>
  <si>
    <t>Stil</t>
  </si>
  <si>
    <t>c.*452delC</t>
  </si>
  <si>
    <t>Cbfa2t2-ps1-Gm23331</t>
  </si>
  <si>
    <t>n.60254093delT</t>
  </si>
  <si>
    <t>Gm44176</t>
  </si>
  <si>
    <t>n.*2413delA</t>
  </si>
  <si>
    <t>Gm12016-Etaa1</t>
  </si>
  <si>
    <t>n.17786234_17786235delTA</t>
  </si>
  <si>
    <t>Gm23987-Fam135b</t>
  </si>
  <si>
    <t>n.69937437delT</t>
  </si>
  <si>
    <t>RP23-24C14.1-Gm25365</t>
  </si>
  <si>
    <t>n.12444215C&gt;T</t>
  </si>
  <si>
    <t>Gm3671-Bmp5</t>
  </si>
  <si>
    <t>n.75750049T&gt;C</t>
  </si>
  <si>
    <t>Ppfia2</t>
  </si>
  <si>
    <t>c.303+82018C&gt;G</t>
  </si>
  <si>
    <t>Med30-Ext1</t>
  </si>
  <si>
    <t>n.52878947T&gt;G</t>
  </si>
  <si>
    <t>Gm14947-Gm14940</t>
  </si>
  <si>
    <t>n.122693584A&gt;C</t>
  </si>
  <si>
    <t>Gm13592</t>
  </si>
  <si>
    <t>n.-1319G&gt;A</t>
  </si>
  <si>
    <t>Gm22845-Nt5c1b</t>
  </si>
  <si>
    <t>n.10106637G&gt;C</t>
  </si>
  <si>
    <t>Gm26106-Gm7729</t>
  </si>
  <si>
    <t>n.27437337T&gt;A</t>
  </si>
  <si>
    <t>Fzd6</t>
  </si>
  <si>
    <t>c.*1608T&gt;A</t>
  </si>
  <si>
    <t>Tmem132d</t>
  </si>
  <si>
    <t>c.1920+1018C&gt;T</t>
  </si>
  <si>
    <t>Lmo3</t>
  </si>
  <si>
    <t>c.-91+25612T&gt;A</t>
  </si>
  <si>
    <t>Gm9312-Gm16372</t>
  </si>
  <si>
    <t>n.24393082G&gt;A</t>
  </si>
  <si>
    <t>Gm37410-A830018L16Rik</t>
  </si>
  <si>
    <t>n.11382055G&gt;C</t>
  </si>
  <si>
    <t>Tpm2</t>
  </si>
  <si>
    <t>c.-4801G&gt;A</t>
  </si>
  <si>
    <t>Gm26913-Gm4076</t>
  </si>
  <si>
    <t>n.84930481G&gt;A</t>
  </si>
  <si>
    <t>Cbln2-Gm5096</t>
  </si>
  <si>
    <t>n.86920934T&gt;A</t>
  </si>
  <si>
    <t>Gm14906-Gm14907</t>
  </si>
  <si>
    <t>n.115773248C&gt;A</t>
  </si>
  <si>
    <t>Skint5</t>
  </si>
  <si>
    <t>c.2227+3892T&gt;C</t>
  </si>
  <si>
    <t>Scgb2b21</t>
  </si>
  <si>
    <t>c.-4802A&gt;C</t>
  </si>
  <si>
    <t>Phf3</t>
  </si>
  <si>
    <t>c.245-11533C&gt;T</t>
  </si>
  <si>
    <t>Dusp10-Gm37223</t>
  </si>
  <si>
    <t>n.184095585A&gt;C</t>
  </si>
  <si>
    <t>Gabrb2-Gm25543</t>
  </si>
  <si>
    <t>n.42650505C&gt;G</t>
  </si>
  <si>
    <t>Gm43122</t>
  </si>
  <si>
    <t>n.207-10703G&gt;A</t>
  </si>
  <si>
    <t>Hist1h4d</t>
  </si>
  <si>
    <t>c.119G&gt;A</t>
  </si>
  <si>
    <t>p.Arg40Gln</t>
  </si>
  <si>
    <t>Pcsk5</t>
  </si>
  <si>
    <t>c.*3806G&gt;A</t>
  </si>
  <si>
    <t>Mir3089-1700001O22Rik</t>
  </si>
  <si>
    <t>n.30751634C&gt;T</t>
  </si>
  <si>
    <t>Rasgrf2-Msh3</t>
  </si>
  <si>
    <t>n.92160294C&gt;T</t>
  </si>
  <si>
    <t>4921521D15Rik-Gm26871</t>
  </si>
  <si>
    <t>n.118238695C&gt;A</t>
  </si>
  <si>
    <t>Gtpbp4-ps1</t>
  </si>
  <si>
    <t>unprocessed_pseudogene</t>
  </si>
  <si>
    <t>n.-3882G&gt;A</t>
  </si>
  <si>
    <t>Clec4n</t>
  </si>
  <si>
    <t>c.*2077G&gt;A</t>
  </si>
  <si>
    <t>Pcca</t>
  </si>
  <si>
    <t>c.1734+23457A&gt;T</t>
  </si>
  <si>
    <t>Gm6615-4932441J04Rik</t>
  </si>
  <si>
    <t>n.57520799T&gt;A</t>
  </si>
  <si>
    <t>Gm7173</t>
  </si>
  <si>
    <t>c.1917-269T&gt;G</t>
  </si>
  <si>
    <t>Ccser1</t>
  </si>
  <si>
    <t>n.66-17919G&gt;A</t>
  </si>
  <si>
    <t>c.1715+58017C&gt;T</t>
  </si>
  <si>
    <t>Gm24587-Mir3966</t>
  </si>
  <si>
    <t>n.97155225T&gt;C</t>
  </si>
  <si>
    <t>Wfdc15a</t>
  </si>
  <si>
    <t>c.*3982C&gt;T</t>
  </si>
  <si>
    <t>Gm43944-Gm43970</t>
  </si>
  <si>
    <t>n.39711459C&gt;T</t>
  </si>
  <si>
    <t>Casq2</t>
  </si>
  <si>
    <t>n.-3940G&gt;A</t>
  </si>
  <si>
    <t>Pde2a</t>
  </si>
  <si>
    <t>c.*4404G&gt;A</t>
  </si>
  <si>
    <t>Gm44345-Gm27039</t>
  </si>
  <si>
    <t>n.92102208G&gt;C</t>
  </si>
  <si>
    <t>Cntn4</t>
  </si>
  <si>
    <t>c.56-14980G&gt;A</t>
  </si>
  <si>
    <t>Nlrp9c</t>
  </si>
  <si>
    <t>c.2611-2779G&gt;A</t>
  </si>
  <si>
    <t>Inpp5d-Atg16l1</t>
  </si>
  <si>
    <t>n.87737181A&gt;C</t>
  </si>
  <si>
    <t>Gm38293-H3f3a</t>
  </si>
  <si>
    <t>n.180795369T&gt;G</t>
  </si>
  <si>
    <t>Gm16835</t>
  </si>
  <si>
    <t>n.1641-1541G&gt;A</t>
  </si>
  <si>
    <t>Ncam2-Gm23355</t>
  </si>
  <si>
    <t>n.81938367C&gt;A</t>
  </si>
  <si>
    <t>Rpl9-ps8</t>
  </si>
  <si>
    <t>n.*3030C&gt;T</t>
  </si>
  <si>
    <t>Zfp982</t>
  </si>
  <si>
    <t>c.-25-6743C&gt;T</t>
  </si>
  <si>
    <t>Aox1</t>
  </si>
  <si>
    <t>c.3061-488G&gt;A</t>
  </si>
  <si>
    <t>Nsun4</t>
  </si>
  <si>
    <t>c.*276C&gt;A</t>
  </si>
  <si>
    <t>Atp8a1</t>
  </si>
  <si>
    <t>n.*1477G&gt;A</t>
  </si>
  <si>
    <t>Grid2</t>
  </si>
  <si>
    <t>c.244+41392G&gt;A</t>
  </si>
  <si>
    <t>Gm9531-Gm26907</t>
  </si>
  <si>
    <t>n.81745263_81745264insT</t>
  </si>
  <si>
    <t>2900079G21Rik-Gm27847</t>
  </si>
  <si>
    <t>n.112439672T&gt;G</t>
  </si>
  <si>
    <t>Ipmk-Gm22937</t>
  </si>
  <si>
    <t>n.71603052G&gt;A</t>
  </si>
  <si>
    <t>Gmds</t>
  </si>
  <si>
    <t>c.102+4991G&gt;A</t>
  </si>
  <si>
    <t>Gm25437-Gm22684</t>
  </si>
  <si>
    <t>n.19705504G&gt;A</t>
  </si>
  <si>
    <t>GERP(+1 position)</t>
    <phoneticPr fontId="2"/>
  </si>
  <si>
    <t>GERP(+2 position)</t>
    <phoneticPr fontId="2"/>
  </si>
  <si>
    <t>Annotation_Impact</t>
  </si>
  <si>
    <t>Gene_Name</t>
  </si>
  <si>
    <t>Feature_Type</t>
  </si>
  <si>
    <t>Transcript_BioType</t>
  </si>
  <si>
    <t xml:space="preserve"> HGVS.c </t>
  </si>
  <si>
    <t xml:space="preserve"> HGVS.p </t>
  </si>
  <si>
    <t>p.Arg799Cys</t>
  </si>
  <si>
    <t>MosJ 114_double</t>
  </si>
  <si>
    <t>900×WGS</t>
  </si>
  <si>
    <t>Mosaic mutations and ther VAFs in mouse ConJ12</t>
    <phoneticPr fontId="2"/>
  </si>
  <si>
    <t>Mosaic mutations and ther VAFs in mouse ConB23</t>
    <phoneticPr fontId="2"/>
  </si>
  <si>
    <t>Mosaic mutations and ther VAFs in mouse ConC31</t>
    <phoneticPr fontId="2"/>
  </si>
  <si>
    <t>Mosaic mutations and ther VAFs in mouse ConD31</t>
    <phoneticPr fontId="2"/>
  </si>
  <si>
    <t>Mosaic mutations and ther VAFs in mouse ConE29</t>
    <phoneticPr fontId="2"/>
  </si>
  <si>
    <t>Annotation by SnpEff</t>
    <phoneticPr fontId="2"/>
  </si>
  <si>
    <t>GERP score</t>
    <phoneticPr fontId="2"/>
  </si>
  <si>
    <t>h-1</t>
    <phoneticPr fontId="2"/>
  </si>
  <si>
    <t>indel, High VAF in negative control, cell position was manually determined</t>
    <phoneticPr fontId="2"/>
  </si>
  <si>
    <t>h-9*</t>
    <phoneticPr fontId="2"/>
  </si>
  <si>
    <t>k-8*</t>
    <phoneticPr fontId="2"/>
  </si>
  <si>
    <t>e-6*</t>
    <phoneticPr fontId="2"/>
  </si>
  <si>
    <r>
      <rPr>
        <sz val="11"/>
        <color theme="1"/>
        <rFont val="Symbol"/>
        <family val="1"/>
        <charset val="2"/>
      </rPr>
      <t>b</t>
    </r>
    <r>
      <rPr>
        <sz val="11"/>
        <color theme="1"/>
        <rFont val="Arial"/>
        <family val="2"/>
      </rPr>
      <t>-4</t>
    </r>
    <r>
      <rPr>
        <sz val="11"/>
        <color theme="1"/>
        <rFont val="Arial"/>
        <family val="1"/>
        <charset val="2"/>
      </rPr>
      <t>*</t>
    </r>
    <phoneticPr fontId="2"/>
  </si>
  <si>
    <r>
      <rPr>
        <sz val="11"/>
        <color theme="1"/>
        <rFont val="Symbol"/>
        <family val="1"/>
        <charset val="2"/>
      </rPr>
      <t>e</t>
    </r>
    <r>
      <rPr>
        <sz val="11"/>
        <color theme="1"/>
        <rFont val="Arial"/>
        <family val="2"/>
      </rPr>
      <t>-4</t>
    </r>
    <r>
      <rPr>
        <sz val="11"/>
        <color theme="1"/>
        <rFont val="Arial"/>
        <family val="1"/>
        <charset val="2"/>
      </rPr>
      <t>*</t>
    </r>
    <phoneticPr fontId="2"/>
  </si>
  <si>
    <r>
      <rPr>
        <sz val="11"/>
        <color theme="1"/>
        <rFont val="Symbol"/>
        <family val="1"/>
        <charset val="2"/>
      </rPr>
      <t>b</t>
    </r>
    <r>
      <rPr>
        <sz val="11"/>
        <color theme="1"/>
        <rFont val="Arial"/>
        <family val="2"/>
      </rPr>
      <t>-5</t>
    </r>
    <r>
      <rPr>
        <sz val="11"/>
        <color theme="1"/>
        <rFont val="Arial"/>
        <family val="1"/>
        <charset val="2"/>
      </rPr>
      <t>*</t>
    </r>
    <phoneticPr fontId="2"/>
  </si>
  <si>
    <t>indel, High VAF in negative control, cell position was determined by ntES cell (in 100×WGS)</t>
    <phoneticPr fontId="2"/>
  </si>
  <si>
    <t>Suspected tandem duplication region</t>
    <phoneticPr fontId="2"/>
  </si>
  <si>
    <t xml:space="preserve">Supplemental Data 1. List of mosaic mutations with their VAFs </t>
    <phoneticPr fontId="2"/>
  </si>
  <si>
    <t>Chr 4</t>
    <phoneticPr fontId="2"/>
  </si>
  <si>
    <t>Chr 6</t>
    <phoneticPr fontId="2"/>
  </si>
  <si>
    <t>Chr 10</t>
    <phoneticPr fontId="2"/>
  </si>
  <si>
    <t>Chr 2</t>
    <phoneticPr fontId="2"/>
  </si>
  <si>
    <t>Chr X</t>
    <phoneticPr fontId="2"/>
  </si>
  <si>
    <t>Chr 12</t>
    <phoneticPr fontId="2"/>
  </si>
  <si>
    <t>Chr 13</t>
    <phoneticPr fontId="2"/>
  </si>
  <si>
    <t>Chr 3</t>
    <phoneticPr fontId="2"/>
  </si>
  <si>
    <t>Chr 9</t>
    <phoneticPr fontId="2"/>
  </si>
  <si>
    <t>Chr 18</t>
    <phoneticPr fontId="2"/>
  </si>
  <si>
    <t>Chr 5</t>
    <phoneticPr fontId="2"/>
  </si>
  <si>
    <t>Chr 15</t>
    <phoneticPr fontId="2"/>
  </si>
  <si>
    <t>Chr 16</t>
    <phoneticPr fontId="2"/>
  </si>
  <si>
    <t>Chr 8</t>
    <phoneticPr fontId="2"/>
  </si>
  <si>
    <t>Chr 1</t>
    <phoneticPr fontId="2"/>
  </si>
  <si>
    <t>Chr 14</t>
    <phoneticPr fontId="2"/>
  </si>
  <si>
    <t>Chr 7</t>
    <phoneticPr fontId="2"/>
  </si>
  <si>
    <t>Chr 11</t>
    <phoneticPr fontId="2"/>
  </si>
  <si>
    <t>Chr 17</t>
    <phoneticPr fontId="2"/>
  </si>
  <si>
    <t>Chr 19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</si>
</sst>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 "/>
    <numFmt numFmtId="178" formatCode="#,##0_);[Red]\(#,##0\)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Arial"/>
      <family val="2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Arial"/>
      <family val="2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11"/>
      <name val="Arial"/>
      <family val="2"/>
    </font>
    <font>
      <u/>
      <sz val="10"/>
      <color indexed="20"/>
      <name val="Arial"/>
      <family val="2"/>
    </font>
    <font>
      <u/>
      <sz val="12"/>
      <color indexed="12"/>
      <name val="ＭＳ Ｐゴシック"/>
      <family val="3"/>
      <charset val="128"/>
      <scheme val="minor"/>
    </font>
    <font>
      <sz val="11"/>
      <color theme="1"/>
      <name val="ＭＳ 明朝"/>
      <family val="2"/>
      <charset val="128"/>
    </font>
    <font>
      <sz val="10"/>
      <color theme="1"/>
      <name val="Arial"/>
      <family val="2"/>
    </font>
    <font>
      <b/>
      <u/>
      <sz val="12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rgb="FF00B0F0"/>
      <name val="Arial"/>
      <family val="2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sz val="6"/>
      <name val="ＭＳ Ｐゴシック"/>
      <family val="3"/>
      <charset val="128"/>
      <scheme val="minor"/>
    </font>
    <font>
      <sz val="10.5"/>
      <color theme="1"/>
      <name val="Arial"/>
      <family val="2"/>
    </font>
    <font>
      <sz val="10.5"/>
      <name val="Arial"/>
      <family val="2"/>
    </font>
    <font>
      <i/>
      <sz val="11"/>
      <name val="Arial"/>
      <family val="2"/>
    </font>
    <font>
      <b/>
      <sz val="18"/>
      <color theme="1"/>
      <name val="Arial"/>
      <family val="2"/>
    </font>
    <font>
      <sz val="8"/>
      <name val="ＭＳ Ｐゴシック"/>
      <family val="3"/>
      <charset val="128"/>
      <scheme val="minor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11"/>
      <color theme="1"/>
      <name val="Symbol"/>
      <family val="1"/>
      <charset val="2"/>
    </font>
    <font>
      <sz val="11"/>
      <color theme="1"/>
      <name val="Arial"/>
      <family val="1"/>
      <charset val="2"/>
    </font>
    <font>
      <b/>
      <u/>
      <sz val="12"/>
      <color theme="1"/>
      <name val="Arial"/>
      <family val="2"/>
    </font>
    <font>
      <sz val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7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  <xf numFmtId="0" fontId="9" fillId="0" borderId="0"/>
    <xf numFmtId="38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9" fontId="1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16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71">
    <xf numFmtId="0" fontId="0" fillId="0" borderId="0" xfId="0">
      <alignment vertical="center"/>
    </xf>
    <xf numFmtId="0" fontId="0" fillId="0" borderId="0" xfId="0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176" fontId="5" fillId="0" borderId="0" xfId="2" applyNumberFormat="1" applyFont="1" applyFill="1" applyBorder="1" applyAlignment="1">
      <alignment horizontal="right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>
      <alignment vertical="center"/>
    </xf>
    <xf numFmtId="176" fontId="0" fillId="0" borderId="0" xfId="2" applyNumberFormat="1" applyFont="1">
      <alignment vertical="center"/>
    </xf>
    <xf numFmtId="176" fontId="5" fillId="0" borderId="0" xfId="2" applyNumberFormat="1" applyFont="1" applyFill="1" applyBorder="1" applyAlignment="1">
      <alignment horizontal="right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5" fillId="0" borderId="0" xfId="0" applyFont="1" applyFill="1" applyBorder="1">
      <alignment vertical="center"/>
    </xf>
    <xf numFmtId="0" fontId="0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" xfId="0" applyFont="1" applyFill="1" applyBorder="1" applyAlignment="1"/>
    <xf numFmtId="0" fontId="5" fillId="0" borderId="3" xfId="0" applyFont="1" applyBorder="1">
      <alignment vertical="center"/>
    </xf>
    <xf numFmtId="0" fontId="0" fillId="0" borderId="0" xfId="0" applyAlignment="1">
      <alignment horizontal="center" vertical="center"/>
    </xf>
    <xf numFmtId="176" fontId="5" fillId="0" borderId="6" xfId="2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176" fontId="0" fillId="0" borderId="0" xfId="2" applyNumberFormat="1" applyFont="1" applyAlignment="1">
      <alignment horizontal="center" vertical="center"/>
    </xf>
    <xf numFmtId="0" fontId="0" fillId="0" borderId="0" xfId="0">
      <alignment vertical="center"/>
    </xf>
    <xf numFmtId="38" fontId="5" fillId="0" borderId="1" xfId="1" applyFont="1" applyFill="1" applyBorder="1" applyAlignment="1"/>
    <xf numFmtId="38" fontId="5" fillId="0" borderId="1" xfId="1" applyFont="1" applyFill="1" applyBorder="1">
      <alignment vertical="center"/>
    </xf>
    <xf numFmtId="38" fontId="5" fillId="0" borderId="3" xfId="1" applyFont="1" applyBorder="1">
      <alignment vertical="center"/>
    </xf>
    <xf numFmtId="38" fontId="5" fillId="0" borderId="5" xfId="1" applyFont="1" applyBorder="1">
      <alignment vertical="center"/>
    </xf>
    <xf numFmtId="38" fontId="5" fillId="0" borderId="1" xfId="1" applyFont="1" applyFill="1" applyBorder="1" applyAlignment="1">
      <alignment vertical="center"/>
    </xf>
    <xf numFmtId="38" fontId="5" fillId="0" borderId="1" xfId="1" applyFont="1" applyBorder="1">
      <alignment vertical="center"/>
    </xf>
    <xf numFmtId="38" fontId="0" fillId="0" borderId="0" xfId="1" applyFont="1" applyBorder="1">
      <alignment vertical="center"/>
    </xf>
    <xf numFmtId="38" fontId="0" fillId="0" borderId="0" xfId="1" applyFont="1">
      <alignment vertical="center"/>
    </xf>
    <xf numFmtId="0" fontId="5" fillId="0" borderId="1" xfId="3" applyFont="1" applyFill="1" applyBorder="1"/>
    <xf numFmtId="0" fontId="5" fillId="0" borderId="1" xfId="6" applyFont="1" applyFill="1" applyBorder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1" xfId="3" applyFont="1" applyBorder="1"/>
    <xf numFmtId="38" fontId="5" fillId="0" borderId="1" xfId="1" applyFont="1" applyBorder="1" applyAlignment="1"/>
    <xf numFmtId="0" fontId="5" fillId="0" borderId="1" xfId="0" applyFont="1" applyBorder="1">
      <alignment vertical="center"/>
    </xf>
    <xf numFmtId="176" fontId="5" fillId="0" borderId="1" xfId="2" applyNumberFormat="1" applyFont="1" applyFill="1" applyBorder="1" applyAlignment="1">
      <alignment horizontal="right"/>
    </xf>
    <xf numFmtId="176" fontId="5" fillId="0" borderId="1" xfId="2" applyNumberFormat="1" applyFont="1" applyFill="1" applyBorder="1" applyAlignment="1">
      <alignment horizontal="center"/>
    </xf>
    <xf numFmtId="0" fontId="5" fillId="0" borderId="1" xfId="6" applyFont="1" applyFill="1" applyBorder="1"/>
    <xf numFmtId="0" fontId="5" fillId="0" borderId="5" xfId="0" applyFon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5" fillId="0" borderId="6" xfId="0" applyFont="1" applyFill="1" applyBorder="1">
      <alignment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 applyProtection="1">
      <protection locked="0"/>
    </xf>
    <xf numFmtId="38" fontId="5" fillId="0" borderId="0" xfId="1" applyFont="1" applyFill="1" applyBorder="1" applyAlignment="1"/>
    <xf numFmtId="0" fontId="0" fillId="0" borderId="0" xfId="0">
      <alignment vertical="center"/>
    </xf>
    <xf numFmtId="176" fontId="5" fillId="0" borderId="0" xfId="0" applyNumberFormat="1" applyFont="1">
      <alignment vertical="center"/>
    </xf>
    <xf numFmtId="176" fontId="5" fillId="0" borderId="1" xfId="0" applyNumberFormat="1" applyFont="1" applyBorder="1">
      <alignment vertical="center"/>
    </xf>
    <xf numFmtId="176" fontId="21" fillId="0" borderId="0" xfId="6" applyNumberFormat="1" applyFont="1" applyBorder="1"/>
    <xf numFmtId="0" fontId="5" fillId="0" borderId="0" xfId="6" applyFont="1" applyBorder="1" applyAlignment="1">
      <alignment horizontal="center"/>
    </xf>
    <xf numFmtId="0" fontId="5" fillId="0" borderId="0" xfId="6" applyFont="1" applyFill="1" applyBorder="1"/>
    <xf numFmtId="0" fontId="23" fillId="0" borderId="0" xfId="6" applyFont="1" applyBorder="1" applyAlignment="1">
      <alignment horizontal="center"/>
    </xf>
    <xf numFmtId="0" fontId="22" fillId="0" borderId="0" xfId="6" applyFont="1" applyBorder="1"/>
    <xf numFmtId="0" fontId="17" fillId="0" borderId="0" xfId="6" applyFont="1" applyBorder="1"/>
    <xf numFmtId="0" fontId="5" fillId="0" borderId="0" xfId="6" applyFont="1" applyBorder="1"/>
    <xf numFmtId="38" fontId="5" fillId="0" borderId="1" xfId="5" applyFont="1" applyFill="1" applyBorder="1" applyAlignment="1"/>
    <xf numFmtId="0" fontId="5" fillId="0" borderId="1" xfId="157" applyFont="1" applyBorder="1" applyAlignment="1"/>
    <xf numFmtId="38" fontId="5" fillId="0" borderId="1" xfId="16" applyFont="1" applyBorder="1" applyAlignment="1"/>
    <xf numFmtId="0" fontId="6" fillId="0" borderId="0" xfId="6"/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1" xfId="0" applyFont="1" applyBorder="1" applyAlignment="1"/>
    <xf numFmtId="0" fontId="5" fillId="0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6" xfId="0" applyFont="1" applyFill="1" applyBorder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76" fontId="25" fillId="0" borderId="1" xfId="0" applyNumberFormat="1" applyFont="1" applyFill="1" applyBorder="1">
      <alignment vertical="center"/>
    </xf>
    <xf numFmtId="176" fontId="25" fillId="0" borderId="1" xfId="2" applyNumberFormat="1" applyFont="1" applyFill="1" applyBorder="1">
      <alignment vertical="center"/>
    </xf>
    <xf numFmtId="176" fontId="25" fillId="0" borderId="1" xfId="0" applyNumberFormat="1" applyFont="1" applyFill="1" applyBorder="1" applyAlignment="1">
      <alignment horizontal="center" vertical="center"/>
    </xf>
    <xf numFmtId="176" fontId="25" fillId="0" borderId="1" xfId="7" applyNumberFormat="1" applyFont="1" applyFill="1" applyBorder="1" applyAlignment="1">
      <alignment horizontal="right"/>
    </xf>
    <xf numFmtId="176" fontId="25" fillId="0" borderId="1" xfId="2" applyNumberFormat="1" applyFont="1" applyFill="1" applyBorder="1" applyAlignment="1">
      <alignment horizontal="right"/>
    </xf>
    <xf numFmtId="176" fontId="25" fillId="0" borderId="1" xfId="2" applyNumberFormat="1" applyFont="1" applyFill="1" applyBorder="1" applyAlignment="1"/>
    <xf numFmtId="176" fontId="25" fillId="0" borderId="1" xfId="2" applyNumberFormat="1" applyFont="1" applyBorder="1" applyAlignment="1"/>
    <xf numFmtId="176" fontId="25" fillId="0" borderId="1" xfId="7" applyNumberFormat="1" applyFont="1" applyBorder="1" applyAlignment="1">
      <alignment horizontal="center"/>
    </xf>
    <xf numFmtId="0" fontId="13" fillId="0" borderId="1" xfId="0" applyFont="1" applyFill="1" applyBorder="1">
      <alignment vertical="center"/>
    </xf>
    <xf numFmtId="0" fontId="13" fillId="0" borderId="1" xfId="0" applyFont="1" applyBorder="1">
      <alignment vertical="center"/>
    </xf>
    <xf numFmtId="0" fontId="13" fillId="0" borderId="1" xfId="6" applyFont="1" applyFill="1" applyBorder="1"/>
    <xf numFmtId="0" fontId="13" fillId="0" borderId="5" xfId="0" applyFont="1" applyFill="1" applyBorder="1">
      <alignment vertical="center"/>
    </xf>
    <xf numFmtId="0" fontId="13" fillId="0" borderId="3" xfId="0" applyFont="1" applyFill="1" applyBorder="1">
      <alignment vertical="center"/>
    </xf>
    <xf numFmtId="0" fontId="13" fillId="0" borderId="1" xfId="3" applyFont="1" applyFill="1" applyBorder="1"/>
    <xf numFmtId="38" fontId="13" fillId="0" borderId="1" xfId="1" applyFont="1" applyFill="1" applyBorder="1" applyAlignment="1"/>
    <xf numFmtId="0" fontId="5" fillId="0" borderId="1" xfId="157" applyFont="1" applyFill="1" applyBorder="1" applyAlignment="1"/>
    <xf numFmtId="176" fontId="26" fillId="0" borderId="1" xfId="0" applyNumberFormat="1" applyFont="1" applyFill="1" applyBorder="1" applyAlignment="1">
      <alignment horizontal="center" vertical="center"/>
    </xf>
    <xf numFmtId="176" fontId="26" fillId="0" borderId="1" xfId="0" applyNumberFormat="1" applyFont="1" applyBorder="1" applyAlignment="1">
      <alignment horizontal="center" vertical="center"/>
    </xf>
    <xf numFmtId="176" fontId="26" fillId="0" borderId="1" xfId="2" applyNumberFormat="1" applyFont="1" applyFill="1" applyBorder="1" applyAlignment="1">
      <alignment horizontal="center"/>
    </xf>
    <xf numFmtId="176" fontId="26" fillId="0" borderId="1" xfId="7" applyNumberFormat="1" applyFont="1" applyBorder="1" applyAlignment="1">
      <alignment horizontal="center"/>
    </xf>
    <xf numFmtId="176" fontId="5" fillId="0" borderId="0" xfId="0" applyNumberFormat="1" applyFont="1" applyFill="1">
      <alignment vertical="center"/>
    </xf>
    <xf numFmtId="0" fontId="13" fillId="0" borderId="1" xfId="0" applyFont="1" applyFill="1" applyBorder="1" applyAlignment="1"/>
    <xf numFmtId="176" fontId="13" fillId="0" borderId="1" xfId="2" applyNumberFormat="1" applyFont="1" applyFill="1" applyBorder="1" applyAlignment="1">
      <alignment horizontal="center"/>
    </xf>
    <xf numFmtId="176" fontId="13" fillId="0" borderId="1" xfId="2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3" fillId="0" borderId="1" xfId="5" applyNumberFormat="1" applyFont="1" applyFill="1" applyBorder="1" applyAlignment="1"/>
    <xf numFmtId="176" fontId="13" fillId="0" borderId="1" xfId="0" applyNumberFormat="1" applyFont="1" applyFill="1" applyBorder="1" applyAlignment="1">
      <alignment horizontal="center"/>
    </xf>
    <xf numFmtId="176" fontId="13" fillId="0" borderId="1" xfId="0" applyNumberFormat="1" applyFont="1" applyFill="1" applyBorder="1" applyAlignment="1"/>
    <xf numFmtId="176" fontId="13" fillId="0" borderId="1" xfId="2" applyNumberFormat="1" applyFont="1" applyFill="1" applyBorder="1">
      <alignment vertical="center"/>
    </xf>
    <xf numFmtId="176" fontId="13" fillId="0" borderId="1" xfId="0" applyNumberFormat="1" applyFont="1" applyFill="1" applyBorder="1">
      <alignment vertical="center"/>
    </xf>
    <xf numFmtId="0" fontId="13" fillId="0" borderId="1" xfId="4" applyFont="1" applyFill="1" applyBorder="1" applyProtection="1">
      <protection locked="0"/>
    </xf>
    <xf numFmtId="9" fontId="5" fillId="0" borderId="0" xfId="0" applyNumberFormat="1" applyFont="1" applyAlignment="1">
      <alignment horizontal="center" vertical="center"/>
    </xf>
    <xf numFmtId="9" fontId="5" fillId="0" borderId="0" xfId="0" applyNumberFormat="1" applyFont="1">
      <alignment vertical="center"/>
    </xf>
    <xf numFmtId="176" fontId="5" fillId="0" borderId="1" xfId="0" applyNumberFormat="1" applyFont="1" applyFill="1" applyBorder="1">
      <alignment vertical="center"/>
    </xf>
    <xf numFmtId="177" fontId="5" fillId="0" borderId="1" xfId="6" applyNumberFormat="1" applyFont="1" applyFill="1" applyBorder="1"/>
    <xf numFmtId="177" fontId="5" fillId="0" borderId="1" xfId="0" applyNumberFormat="1" applyFont="1" applyFill="1" applyBorder="1">
      <alignment vertical="center"/>
    </xf>
    <xf numFmtId="178" fontId="13" fillId="0" borderId="1" xfId="5" applyNumberFormat="1" applyFont="1" applyFill="1" applyBorder="1" applyAlignment="1"/>
    <xf numFmtId="178" fontId="13" fillId="0" borderId="1" xfId="0" applyNumberFormat="1" applyFont="1" applyFill="1" applyBorder="1" applyAlignment="1"/>
    <xf numFmtId="178" fontId="13" fillId="0" borderId="1" xfId="1" applyNumberFormat="1" applyFont="1" applyFill="1" applyBorder="1" applyAlignment="1"/>
    <xf numFmtId="176" fontId="5" fillId="0" borderId="1" xfId="2" applyNumberFormat="1" applyFont="1" applyBorder="1" applyAlignment="1">
      <alignment horizontal="center"/>
    </xf>
    <xf numFmtId="176" fontId="5" fillId="0" borderId="1" xfId="2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5" fillId="0" borderId="1" xfId="6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13" fillId="0" borderId="1" xfId="7" applyNumberFormat="1" applyFont="1" applyFill="1" applyBorder="1" applyAlignment="1"/>
    <xf numFmtId="176" fontId="13" fillId="0" borderId="1" xfId="7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178" fontId="13" fillId="0" borderId="1" xfId="6" applyNumberFormat="1" applyFont="1" applyFill="1" applyBorder="1"/>
    <xf numFmtId="178" fontId="13" fillId="0" borderId="1" xfId="0" applyNumberFormat="1" applyFont="1" applyFill="1" applyBorder="1">
      <alignment vertical="center"/>
    </xf>
    <xf numFmtId="177" fontId="5" fillId="0" borderId="1" xfId="0" applyNumberFormat="1" applyFont="1" applyFill="1" applyBorder="1" applyAlignment="1"/>
    <xf numFmtId="177" fontId="5" fillId="0" borderId="1" xfId="1" applyNumberFormat="1" applyFont="1" applyBorder="1" applyAlignment="1"/>
    <xf numFmtId="0" fontId="5" fillId="0" borderId="1" xfId="6" applyFont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 wrapText="1"/>
    </xf>
    <xf numFmtId="176" fontId="13" fillId="0" borderId="1" xfId="7" applyNumberFormat="1" applyFont="1" applyFill="1" applyBorder="1" applyAlignment="1">
      <alignment horizontal="right"/>
    </xf>
    <xf numFmtId="38" fontId="13" fillId="0" borderId="1" xfId="5" applyFont="1" applyFill="1" applyBorder="1" applyProtection="1">
      <alignment vertical="center"/>
      <protection locked="0"/>
    </xf>
    <xf numFmtId="0" fontId="13" fillId="0" borderId="1" xfId="6" applyFont="1" applyFill="1" applyBorder="1" applyAlignment="1">
      <alignment horizontal="center"/>
    </xf>
    <xf numFmtId="0" fontId="13" fillId="0" borderId="1" xfId="6" applyFont="1" applyBorder="1"/>
    <xf numFmtId="0" fontId="27" fillId="0" borderId="1" xfId="6" applyFont="1" applyBorder="1"/>
    <xf numFmtId="0" fontId="13" fillId="0" borderId="1" xfId="6" applyFont="1" applyFill="1" applyBorder="1" applyAlignment="1">
      <alignment horizontal="left"/>
    </xf>
    <xf numFmtId="0" fontId="5" fillId="0" borderId="1" xfId="6" applyFont="1" applyBorder="1"/>
    <xf numFmtId="0" fontId="13" fillId="0" borderId="1" xfId="0" applyFont="1" applyFill="1" applyBorder="1" applyAlignment="1">
      <alignment vertical="center" wrapText="1"/>
    </xf>
    <xf numFmtId="0" fontId="28" fillId="0" borderId="0" xfId="0" applyFont="1">
      <alignment vertical="center"/>
    </xf>
    <xf numFmtId="176" fontId="5" fillId="0" borderId="0" xfId="0" applyNumberFormat="1" applyFont="1" applyFill="1" applyBorder="1">
      <alignment vertical="center"/>
    </xf>
    <xf numFmtId="176" fontId="5" fillId="0" borderId="4" xfId="0" applyNumberFormat="1" applyFont="1" applyFill="1" applyBorder="1">
      <alignment vertical="center"/>
    </xf>
    <xf numFmtId="176" fontId="5" fillId="0" borderId="7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13" fillId="0" borderId="0" xfId="0" applyNumberFormat="1" applyFont="1" applyFill="1" applyBorder="1">
      <alignment vertical="center"/>
    </xf>
    <xf numFmtId="176" fontId="13" fillId="0" borderId="4" xfId="0" applyNumberFormat="1" applyFont="1" applyFill="1" applyBorder="1">
      <alignment vertical="center"/>
    </xf>
    <xf numFmtId="176" fontId="13" fillId="0" borderId="7" xfId="0" applyNumberFormat="1" applyFont="1" applyFill="1" applyBorder="1">
      <alignment vertical="center"/>
    </xf>
    <xf numFmtId="176" fontId="13" fillId="0" borderId="12" xfId="0" applyNumberFormat="1" applyFont="1" applyFill="1" applyBorder="1">
      <alignment vertical="center"/>
    </xf>
    <xf numFmtId="0" fontId="13" fillId="0" borderId="1" xfId="6" applyFont="1" applyFill="1" applyBorder="1" applyAlignment="1">
      <alignment horizontal="center" vertical="center"/>
    </xf>
    <xf numFmtId="177" fontId="13" fillId="0" borderId="1" xfId="6" applyNumberFormat="1" applyFont="1" applyFill="1" applyBorder="1"/>
    <xf numFmtId="0" fontId="13" fillId="0" borderId="16" xfId="0" applyFont="1" applyFill="1" applyBorder="1">
      <alignment vertical="center"/>
    </xf>
    <xf numFmtId="0" fontId="13" fillId="0" borderId="6" xfId="0" applyFont="1" applyFill="1" applyBorder="1">
      <alignment vertical="center"/>
    </xf>
    <xf numFmtId="176" fontId="13" fillId="0" borderId="0" xfId="0" applyNumberFormat="1" applyFont="1" applyFill="1">
      <alignment vertical="center"/>
    </xf>
    <xf numFmtId="177" fontId="13" fillId="0" borderId="1" xfId="0" applyNumberFormat="1" applyFont="1" applyFill="1" applyBorder="1">
      <alignment vertical="center"/>
    </xf>
    <xf numFmtId="176" fontId="13" fillId="0" borderId="0" xfId="2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5" fillId="0" borderId="4" xfId="0" applyFont="1" applyFill="1" applyBorder="1">
      <alignment vertical="center"/>
    </xf>
    <xf numFmtId="0" fontId="0" fillId="0" borderId="0" xfId="0" applyFont="1">
      <alignment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 applyProtection="1">
      <protection locked="0"/>
    </xf>
    <xf numFmtId="177" fontId="13" fillId="0" borderId="1" xfId="0" applyNumberFormat="1" applyFont="1" applyFill="1" applyBorder="1" applyAlignment="1"/>
    <xf numFmtId="177" fontId="13" fillId="0" borderId="1" xfId="1" applyNumberFormat="1" applyFont="1" applyFill="1" applyBorder="1" applyAlignment="1"/>
    <xf numFmtId="0" fontId="29" fillId="0" borderId="0" xfId="0" applyFont="1" applyFill="1" applyBorder="1">
      <alignment vertical="center"/>
    </xf>
    <xf numFmtId="176" fontId="13" fillId="0" borderId="0" xfId="7" applyNumberFormat="1" applyFont="1" applyFill="1" applyBorder="1" applyAlignment="1"/>
    <xf numFmtId="0" fontId="5" fillId="0" borderId="1" xfId="0" applyFont="1" applyBorder="1" applyAlignment="1">
      <alignment vertical="center" wrapText="1"/>
    </xf>
    <xf numFmtId="0" fontId="5" fillId="0" borderId="0" xfId="0" applyNumberFormat="1" applyFont="1" applyFill="1" applyBorder="1">
      <alignment vertical="center"/>
    </xf>
    <xf numFmtId="176" fontId="5" fillId="0" borderId="0" xfId="2" applyNumberFormat="1" applyFont="1" applyFill="1" applyBorder="1">
      <alignment vertical="center"/>
    </xf>
    <xf numFmtId="0" fontId="5" fillId="0" borderId="9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3" xfId="0" applyFont="1" applyBorder="1">
      <alignment vertical="center"/>
    </xf>
    <xf numFmtId="176" fontId="5" fillId="0" borderId="9" xfId="2" applyNumberFormat="1" applyFont="1" applyBorder="1">
      <alignment vertical="center"/>
    </xf>
    <xf numFmtId="176" fontId="5" fillId="0" borderId="14" xfId="2" applyNumberFormat="1" applyFont="1" applyBorder="1">
      <alignment vertical="center"/>
    </xf>
    <xf numFmtId="176" fontId="5" fillId="0" borderId="13" xfId="2" applyNumberFormat="1" applyFont="1" applyBorder="1">
      <alignment vertical="center"/>
    </xf>
    <xf numFmtId="176" fontId="5" fillId="0" borderId="8" xfId="2" applyNumberFormat="1" applyFont="1" applyBorder="1">
      <alignment vertical="center"/>
    </xf>
    <xf numFmtId="176" fontId="5" fillId="0" borderId="0" xfId="2" applyNumberFormat="1" applyFont="1" applyBorder="1">
      <alignment vertical="center"/>
    </xf>
    <xf numFmtId="176" fontId="5" fillId="0" borderId="4" xfId="2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176" fontId="5" fillId="0" borderId="0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176" fontId="5" fillId="0" borderId="4" xfId="2" applyNumberFormat="1" applyFont="1" applyFill="1" applyBorder="1">
      <alignment vertical="center"/>
    </xf>
    <xf numFmtId="176" fontId="13" fillId="0" borderId="0" xfId="6" applyNumberFormat="1" applyFont="1" applyBorder="1"/>
    <xf numFmtId="176" fontId="13" fillId="0" borderId="0" xfId="0" applyNumberFormat="1" applyFont="1" applyBorder="1">
      <alignment vertical="center"/>
    </xf>
    <xf numFmtId="176" fontId="13" fillId="0" borderId="8" xfId="6" applyNumberFormat="1" applyFont="1" applyBorder="1"/>
    <xf numFmtId="176" fontId="5" fillId="0" borderId="7" xfId="0" applyNumberFormat="1" applyFont="1" applyBorder="1">
      <alignment vertical="center"/>
    </xf>
    <xf numFmtId="176" fontId="13" fillId="0" borderId="8" xfId="7" applyNumberFormat="1" applyFont="1" applyBorder="1" applyAlignment="1"/>
    <xf numFmtId="176" fontId="13" fillId="0" borderId="0" xfId="7" applyNumberFormat="1" applyFont="1" applyBorder="1" applyAlignment="1"/>
    <xf numFmtId="176" fontId="5" fillId="0" borderId="0" xfId="7" applyNumberFormat="1" applyFont="1" applyBorder="1" applyAlignment="1"/>
    <xf numFmtId="0" fontId="5" fillId="0" borderId="0" xfId="7" applyNumberFormat="1" applyFont="1" applyBorder="1" applyAlignment="1"/>
    <xf numFmtId="176" fontId="5" fillId="0" borderId="8" xfId="7" applyNumberFormat="1" applyFont="1" applyBorder="1" applyAlignment="1"/>
    <xf numFmtId="176" fontId="5" fillId="0" borderId="11" xfId="7" applyNumberFormat="1" applyFont="1" applyBorder="1" applyAlignment="1"/>
    <xf numFmtId="176" fontId="5" fillId="0" borderId="7" xfId="7" applyNumberFormat="1" applyFont="1" applyBorder="1" applyAlignment="1"/>
    <xf numFmtId="0" fontId="5" fillId="0" borderId="7" xfId="7" applyNumberFormat="1" applyFont="1" applyBorder="1" applyAlignment="1"/>
    <xf numFmtId="0" fontId="5" fillId="0" borderId="1" xfId="0" applyFont="1" applyFill="1" applyBorder="1" applyAlignment="1">
      <alignment horizontal="left" vertical="center" wrapText="1"/>
    </xf>
    <xf numFmtId="0" fontId="13" fillId="0" borderId="1" xfId="6" applyFont="1" applyFill="1" applyBorder="1" applyAlignment="1">
      <alignment horizontal="center" vertical="center" wrapText="1"/>
    </xf>
    <xf numFmtId="176" fontId="13" fillId="0" borderId="0" xfId="2" applyNumberFormat="1" applyFont="1" applyFill="1" applyBorder="1">
      <alignment vertical="center"/>
    </xf>
    <xf numFmtId="0" fontId="13" fillId="0" borderId="0" xfId="2" applyNumberFormat="1" applyFont="1" applyFill="1" applyBorder="1">
      <alignment vertical="center"/>
    </xf>
    <xf numFmtId="176" fontId="13" fillId="0" borderId="0" xfId="2" applyNumberFormat="1" applyFont="1" applyFill="1">
      <alignment vertical="center"/>
    </xf>
    <xf numFmtId="176" fontId="13" fillId="0" borderId="7" xfId="2" applyNumberFormat="1" applyFont="1" applyFill="1" applyBorder="1">
      <alignment vertical="center"/>
    </xf>
    <xf numFmtId="0" fontId="13" fillId="0" borderId="7" xfId="2" applyNumberFormat="1" applyFont="1" applyFill="1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176" fontId="5" fillId="0" borderId="14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13" fillId="0" borderId="4" xfId="0" applyNumberFormat="1" applyFont="1" applyBorder="1">
      <alignment vertical="center"/>
    </xf>
    <xf numFmtId="176" fontId="5" fillId="0" borderId="12" xfId="0" applyNumberFormat="1" applyFont="1" applyBorder="1">
      <alignment vertical="center"/>
    </xf>
    <xf numFmtId="176" fontId="5" fillId="0" borderId="0" xfId="2" applyNumberFormat="1" applyFont="1" applyFill="1">
      <alignment vertical="center"/>
    </xf>
    <xf numFmtId="0" fontId="5" fillId="0" borderId="0" xfId="2" applyNumberFormat="1" applyFont="1" applyFill="1">
      <alignment vertical="center"/>
    </xf>
    <xf numFmtId="176" fontId="5" fillId="0" borderId="8" xfId="0" applyNumberFormat="1" applyFont="1" applyFill="1" applyBorder="1">
      <alignment vertical="center"/>
    </xf>
    <xf numFmtId="176" fontId="5" fillId="0" borderId="11" xfId="0" applyNumberFormat="1" applyFont="1" applyFill="1" applyBorder="1">
      <alignment vertical="center"/>
    </xf>
    <xf numFmtId="0" fontId="5" fillId="0" borderId="1" xfId="8" applyFont="1" applyFill="1" applyBorder="1" applyAlignment="1">
      <alignment vertical="center" wrapText="1"/>
    </xf>
    <xf numFmtId="176" fontId="13" fillId="0" borderId="14" xfId="0" applyNumberFormat="1" applyFont="1" applyBorder="1">
      <alignment vertical="center"/>
    </xf>
    <xf numFmtId="176" fontId="13" fillId="0" borderId="13" xfId="0" applyNumberFormat="1" applyFont="1" applyBorder="1">
      <alignment vertical="center"/>
    </xf>
    <xf numFmtId="176" fontId="13" fillId="0" borderId="14" xfId="0" applyNumberFormat="1" applyFont="1" applyFill="1" applyBorder="1">
      <alignment vertical="center"/>
    </xf>
    <xf numFmtId="0" fontId="13" fillId="0" borderId="0" xfId="0" applyNumberFormat="1" applyFont="1" applyFill="1" applyBorder="1">
      <alignment vertical="center"/>
    </xf>
    <xf numFmtId="0" fontId="13" fillId="0" borderId="7" xfId="0" applyNumberFormat="1" applyFont="1" applyFill="1" applyBorder="1">
      <alignment vertical="center"/>
    </xf>
    <xf numFmtId="0" fontId="13" fillId="0" borderId="3" xfId="6" applyFont="1" applyFill="1" applyBorder="1"/>
    <xf numFmtId="177" fontId="13" fillId="0" borderId="3" xfId="6" applyNumberFormat="1" applyFont="1" applyFill="1" applyBorder="1"/>
    <xf numFmtId="176" fontId="13" fillId="0" borderId="3" xfId="2" applyNumberFormat="1" applyFont="1" applyFill="1" applyBorder="1" applyAlignment="1">
      <alignment horizontal="center"/>
    </xf>
    <xf numFmtId="176" fontId="13" fillId="0" borderId="3" xfId="2" applyNumberFormat="1" applyFont="1" applyFill="1" applyBorder="1" applyAlignment="1">
      <alignment horizontal="right"/>
    </xf>
    <xf numFmtId="0" fontId="13" fillId="0" borderId="1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0" fontId="5" fillId="0" borderId="13" xfId="0" applyFont="1" applyFill="1" applyBorder="1">
      <alignment vertical="center"/>
    </xf>
    <xf numFmtId="0" fontId="5" fillId="0" borderId="2" xfId="0" applyFont="1" applyFill="1" applyBorder="1">
      <alignment vertical="center"/>
    </xf>
    <xf numFmtId="176" fontId="13" fillId="0" borderId="8" xfId="7" applyNumberFormat="1" applyFont="1" applyFill="1" applyBorder="1" applyAlignment="1"/>
    <xf numFmtId="176" fontId="13" fillId="0" borderId="11" xfId="7" applyNumberFormat="1" applyFont="1" applyFill="1" applyBorder="1" applyAlignment="1"/>
    <xf numFmtId="0" fontId="5" fillId="0" borderId="9" xfId="0" applyFont="1" applyFill="1" applyBorder="1" applyAlignment="1">
      <alignment vertical="center" wrapText="1"/>
    </xf>
    <xf numFmtId="0" fontId="5" fillId="0" borderId="8" xfId="0" applyFont="1" applyFill="1" applyBorder="1">
      <alignment vertical="center"/>
    </xf>
    <xf numFmtId="0" fontId="5" fillId="0" borderId="4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1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center" wrapText="1"/>
    </xf>
    <xf numFmtId="176" fontId="13" fillId="0" borderId="10" xfId="0" applyNumberFormat="1" applyFont="1" applyFill="1" applyBorder="1">
      <alignment vertical="center"/>
    </xf>
    <xf numFmtId="176" fontId="13" fillId="0" borderId="3" xfId="0" applyNumberFormat="1" applyFont="1" applyFill="1" applyBorder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176" fontId="5" fillId="0" borderId="10" xfId="0" applyNumberFormat="1" applyFont="1" applyFill="1" applyBorder="1">
      <alignment vertical="center"/>
    </xf>
    <xf numFmtId="176" fontId="5" fillId="0" borderId="3" xfId="0" applyNumberFormat="1" applyFont="1" applyFill="1" applyBorder="1">
      <alignment vertical="center"/>
    </xf>
    <xf numFmtId="176" fontId="5" fillId="0" borderId="11" xfId="0" applyNumberFormat="1" applyFont="1" applyBorder="1">
      <alignment vertical="center"/>
    </xf>
    <xf numFmtId="0" fontId="5" fillId="2" borderId="4" xfId="0" applyNumberFormat="1" applyFont="1" applyFill="1" applyBorder="1">
      <alignment vertical="center"/>
    </xf>
    <xf numFmtId="176" fontId="5" fillId="0" borderId="10" xfId="0" applyNumberFormat="1" applyFont="1" applyBorder="1">
      <alignment vertical="center"/>
    </xf>
    <xf numFmtId="176" fontId="13" fillId="0" borderId="8" xfId="0" applyNumberFormat="1" applyFont="1" applyFill="1" applyBorder="1">
      <alignment vertical="center"/>
    </xf>
    <xf numFmtId="176" fontId="13" fillId="0" borderId="11" xfId="0" applyNumberFormat="1" applyFont="1" applyFill="1" applyBorder="1">
      <alignment vertical="center"/>
    </xf>
    <xf numFmtId="176" fontId="5" fillId="0" borderId="3" xfId="0" applyNumberFormat="1" applyFont="1" applyBorder="1">
      <alignment vertical="center"/>
    </xf>
    <xf numFmtId="0" fontId="30" fillId="0" borderId="5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76" fontId="5" fillId="0" borderId="1" xfId="2" applyNumberFormat="1" applyFont="1" applyFill="1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1" xfId="7" applyNumberFormat="1" applyFont="1" applyFill="1" applyBorder="1" applyAlignment="1">
      <alignment horizontal="right"/>
    </xf>
    <xf numFmtId="176" fontId="13" fillId="0" borderId="1" xfId="0" applyNumberFormat="1" applyFont="1" applyBorder="1" applyAlignment="1">
      <alignment horizontal="center" vertical="center"/>
    </xf>
    <xf numFmtId="176" fontId="5" fillId="0" borderId="5" xfId="0" applyNumberFormat="1" applyFont="1" applyFill="1" applyBorder="1">
      <alignment vertical="center"/>
    </xf>
    <xf numFmtId="176" fontId="5" fillId="0" borderId="1" xfId="2" applyNumberFormat="1" applyFont="1" applyFill="1" applyBorder="1" applyAlignment="1"/>
    <xf numFmtId="176" fontId="5" fillId="0" borderId="10" xfId="6" applyNumberFormat="1" applyFont="1" applyBorder="1"/>
    <xf numFmtId="176" fontId="5" fillId="0" borderId="1" xfId="2" applyNumberFormat="1" applyFont="1" applyBorder="1" applyAlignment="1"/>
    <xf numFmtId="176" fontId="5" fillId="0" borderId="3" xfId="6" applyNumberFormat="1" applyFont="1" applyBorder="1"/>
    <xf numFmtId="176" fontId="13" fillId="0" borderId="1" xfId="7" applyNumberFormat="1" applyFont="1" applyBorder="1" applyAlignment="1">
      <alignment horizontal="center"/>
    </xf>
    <xf numFmtId="176" fontId="5" fillId="0" borderId="1" xfId="7" applyNumberFormat="1" applyFont="1" applyBorder="1" applyAlignment="1">
      <alignment horizontal="center"/>
    </xf>
    <xf numFmtId="176" fontId="5" fillId="0" borderId="0" xfId="6" applyNumberFormat="1" applyFont="1" applyFill="1" applyBorder="1" applyAlignment="1">
      <alignment horizontal="right" vertical="center"/>
    </xf>
    <xf numFmtId="176" fontId="5" fillId="0" borderId="7" xfId="6" applyNumberFormat="1" applyFont="1" applyFill="1" applyBorder="1" applyAlignment="1">
      <alignment horizontal="right" vertical="center"/>
    </xf>
    <xf numFmtId="0" fontId="5" fillId="0" borderId="10" xfId="0" applyNumberFormat="1" applyFont="1" applyFill="1" applyBorder="1">
      <alignment vertical="center"/>
    </xf>
    <xf numFmtId="0" fontId="5" fillId="0" borderId="3" xfId="0" applyNumberFormat="1" applyFont="1" applyFill="1" applyBorder="1">
      <alignment vertical="center"/>
    </xf>
    <xf numFmtId="38" fontId="5" fillId="0" borderId="0" xfId="1" applyFo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31" fillId="0" borderId="1" xfId="0" applyFont="1" applyBorder="1">
      <alignment vertical="center"/>
    </xf>
    <xf numFmtId="17" fontId="31" fillId="0" borderId="1" xfId="0" applyNumberFormat="1" applyFont="1" applyBorder="1">
      <alignment vertical="center"/>
    </xf>
    <xf numFmtId="38" fontId="13" fillId="0" borderId="6" xfId="5" applyFont="1" applyFill="1" applyBorder="1" applyProtection="1">
      <alignment vertical="center"/>
      <protection locked="0"/>
    </xf>
    <xf numFmtId="176" fontId="13" fillId="0" borderId="14" xfId="2" applyNumberFormat="1" applyFont="1" applyFill="1" applyBorder="1">
      <alignment vertical="center"/>
    </xf>
    <xf numFmtId="0" fontId="13" fillId="0" borderId="14" xfId="2" applyNumberFormat="1" applyFont="1" applyFill="1" applyBorder="1">
      <alignment vertical="center"/>
    </xf>
    <xf numFmtId="176" fontId="13" fillId="0" borderId="9" xfId="7" applyNumberFormat="1" applyFont="1" applyFill="1" applyBorder="1" applyAlignment="1"/>
    <xf numFmtId="0" fontId="5" fillId="0" borderId="5" xfId="0" applyFont="1" applyFill="1" applyBorder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/>
    </xf>
    <xf numFmtId="0" fontId="5" fillId="0" borderId="3" xfId="0" applyFont="1" applyFill="1" applyBorder="1">
      <alignment vertical="center"/>
    </xf>
    <xf numFmtId="0" fontId="0" fillId="0" borderId="7" xfId="0" applyBorder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>
      <alignment vertical="center"/>
    </xf>
    <xf numFmtId="176" fontId="17" fillId="0" borderId="14" xfId="2" applyNumberFormat="1" applyFont="1" applyFill="1" applyBorder="1" applyAlignment="1">
      <alignment horizontal="right"/>
    </xf>
    <xf numFmtId="176" fontId="13" fillId="0" borderId="14" xfId="2" applyNumberFormat="1" applyFont="1" applyFill="1" applyBorder="1" applyAlignment="1">
      <alignment horizontal="right"/>
    </xf>
    <xf numFmtId="0" fontId="13" fillId="0" borderId="6" xfId="0" applyFont="1" applyFill="1" applyBorder="1" applyAlignment="1">
      <alignment horizontal="left" vertical="center"/>
    </xf>
    <xf numFmtId="176" fontId="13" fillId="0" borderId="4" xfId="2" applyNumberFormat="1" applyFont="1" applyFill="1" applyBorder="1">
      <alignment vertical="center"/>
    </xf>
    <xf numFmtId="176" fontId="13" fillId="0" borderId="12" xfId="2" applyNumberFormat="1" applyFont="1" applyFill="1" applyBorder="1">
      <alignment vertical="center"/>
    </xf>
    <xf numFmtId="0" fontId="13" fillId="0" borderId="6" xfId="0" applyFont="1" applyFill="1" applyBorder="1" applyAlignment="1">
      <alignment horizontal="left" vertical="center" wrapText="1"/>
    </xf>
    <xf numFmtId="176" fontId="5" fillId="0" borderId="14" xfId="2" applyNumberFormat="1" applyFont="1" applyFill="1" applyBorder="1" applyAlignment="1">
      <alignment horizontal="right"/>
    </xf>
    <xf numFmtId="0" fontId="5" fillId="0" borderId="3" xfId="0" applyFont="1" applyBorder="1" applyAlignment="1">
      <alignment vertical="center" wrapText="1"/>
    </xf>
    <xf numFmtId="176" fontId="5" fillId="0" borderId="10" xfId="2" applyNumberFormat="1" applyFont="1" applyFill="1" applyBorder="1">
      <alignment vertical="center"/>
    </xf>
    <xf numFmtId="176" fontId="5" fillId="0" borderId="10" xfId="2" applyNumberFormat="1" applyFont="1" applyBorder="1">
      <alignment vertical="center"/>
    </xf>
    <xf numFmtId="176" fontId="5" fillId="0" borderId="12" xfId="2" applyNumberFormat="1" applyFont="1" applyFill="1" applyBorder="1">
      <alignment vertical="center"/>
    </xf>
    <xf numFmtId="176" fontId="5" fillId="0" borderId="7" xfId="2" applyNumberFormat="1" applyFont="1" applyFill="1" applyBorder="1">
      <alignment vertical="center"/>
    </xf>
    <xf numFmtId="176" fontId="5" fillId="0" borderId="2" xfId="2" applyNumberFormat="1" applyFont="1" applyFill="1" applyBorder="1" applyAlignment="1"/>
    <xf numFmtId="176" fontId="5" fillId="0" borderId="2" xfId="2" applyNumberFormat="1" applyFont="1" applyBorder="1" applyAlignment="1"/>
    <xf numFmtId="0" fontId="4" fillId="0" borderId="7" xfId="0" applyFont="1" applyBorder="1">
      <alignment vertical="center"/>
    </xf>
    <xf numFmtId="0" fontId="13" fillId="0" borderId="2" xfId="0" applyFont="1" applyBorder="1" applyAlignment="1">
      <alignment vertical="center" wrapText="1"/>
    </xf>
    <xf numFmtId="176" fontId="5" fillId="0" borderId="8" xfId="2" applyNumberFormat="1" applyFont="1" applyFill="1" applyBorder="1">
      <alignment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176" fontId="5" fillId="0" borderId="8" xfId="6" applyNumberFormat="1" applyFont="1" applyFill="1" applyBorder="1" applyAlignment="1">
      <alignment horizontal="right" vertical="center"/>
    </xf>
    <xf numFmtId="176" fontId="5" fillId="0" borderId="4" xfId="6" applyNumberFormat="1" applyFont="1" applyFill="1" applyBorder="1" applyAlignment="1">
      <alignment horizontal="right" vertical="center"/>
    </xf>
    <xf numFmtId="176" fontId="5" fillId="0" borderId="11" xfId="6" applyNumberFormat="1" applyFont="1" applyFill="1" applyBorder="1" applyAlignment="1">
      <alignment horizontal="right" vertical="center"/>
    </xf>
    <xf numFmtId="176" fontId="5" fillId="0" borderId="12" xfId="6" applyNumberFormat="1" applyFont="1" applyFill="1" applyBorder="1" applyAlignment="1">
      <alignment horizontal="right" vertical="center"/>
    </xf>
    <xf numFmtId="176" fontId="13" fillId="0" borderId="9" xfId="0" applyNumberFormat="1" applyFont="1" applyBorder="1">
      <alignment vertical="center"/>
    </xf>
    <xf numFmtId="176" fontId="13" fillId="0" borderId="8" xfId="0" applyNumberFormat="1" applyFont="1" applyBorder="1">
      <alignment vertical="center"/>
    </xf>
    <xf numFmtId="0" fontId="13" fillId="0" borderId="3" xfId="0" applyFont="1" applyFill="1" applyBorder="1" applyAlignment="1"/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 applyProtection="1">
      <protection locked="0"/>
    </xf>
    <xf numFmtId="0" fontId="13" fillId="0" borderId="2" xfId="0" applyFont="1" applyFill="1" applyBorder="1" applyAlignment="1">
      <alignment vertical="center" wrapText="1"/>
    </xf>
    <xf numFmtId="176" fontId="13" fillId="0" borderId="8" xfId="2" applyNumberFormat="1" applyFont="1" applyFill="1" applyBorder="1">
      <alignment vertical="center"/>
    </xf>
    <xf numFmtId="176" fontId="13" fillId="0" borderId="13" xfId="2" applyNumberFormat="1" applyFont="1" applyFill="1" applyBorder="1">
      <alignment vertical="center"/>
    </xf>
    <xf numFmtId="176" fontId="13" fillId="0" borderId="11" xfId="2" applyNumberFormat="1" applyFont="1" applyFill="1" applyBorder="1">
      <alignment vertical="center"/>
    </xf>
    <xf numFmtId="176" fontId="13" fillId="0" borderId="10" xfId="7" applyNumberFormat="1" applyFont="1" applyFill="1" applyBorder="1" applyAlignment="1"/>
    <xf numFmtId="176" fontId="13" fillId="0" borderId="3" xfId="7" applyNumberFormat="1" applyFont="1" applyFill="1" applyBorder="1" applyAlignment="1"/>
    <xf numFmtId="0" fontId="5" fillId="0" borderId="18" xfId="0" applyFont="1" applyFill="1" applyBorder="1" applyAlignment="1">
      <alignment vertical="center" wrapText="1"/>
    </xf>
    <xf numFmtId="176" fontId="13" fillId="0" borderId="14" xfId="2" applyNumberFormat="1" applyFont="1" applyFill="1" applyBorder="1" applyAlignment="1">
      <alignment horizontal="center" vertical="center"/>
    </xf>
    <xf numFmtId="0" fontId="13" fillId="0" borderId="4" xfId="2" applyNumberFormat="1" applyFont="1" applyFill="1" applyBorder="1">
      <alignment vertical="center"/>
    </xf>
    <xf numFmtId="0" fontId="13" fillId="0" borderId="12" xfId="2" applyNumberFormat="1" applyFont="1" applyFill="1" applyBorder="1">
      <alignment vertical="center"/>
    </xf>
    <xf numFmtId="176" fontId="13" fillId="0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33" fillId="0" borderId="2" xfId="0" applyFont="1" applyFill="1" applyBorder="1" applyAlignment="1">
      <alignment horizontal="center" vertical="center"/>
    </xf>
    <xf numFmtId="0" fontId="5" fillId="0" borderId="6" xfId="6" applyFont="1" applyFill="1" applyBorder="1"/>
    <xf numFmtId="0" fontId="5" fillId="0" borderId="18" xfId="0" applyFont="1" applyFill="1" applyBorder="1">
      <alignment vertical="center"/>
    </xf>
    <xf numFmtId="176" fontId="5" fillId="0" borderId="1" xfId="6" applyNumberFormat="1" applyFont="1" applyFill="1" applyBorder="1"/>
    <xf numFmtId="176" fontId="5" fillId="0" borderId="1" xfId="6" applyNumberFormat="1" applyFont="1" applyBorder="1"/>
    <xf numFmtId="0" fontId="25" fillId="0" borderId="1" xfId="6" applyFont="1" applyBorder="1"/>
    <xf numFmtId="176" fontId="5" fillId="0" borderId="0" xfId="6" applyNumberFormat="1" applyFont="1" applyBorder="1"/>
    <xf numFmtId="176" fontId="5" fillId="0" borderId="0" xfId="6" applyNumberFormat="1" applyFont="1"/>
    <xf numFmtId="176" fontId="13" fillId="0" borderId="0" xfId="2" applyNumberFormat="1" applyFont="1" applyFill="1" applyAlignment="1">
      <alignment horizontal="center" vertical="center"/>
    </xf>
    <xf numFmtId="0" fontId="13" fillId="0" borderId="0" xfId="0" applyFont="1" applyFill="1">
      <alignment vertical="center"/>
    </xf>
    <xf numFmtId="0" fontId="34" fillId="0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Fill="1">
      <alignment vertical="center"/>
    </xf>
    <xf numFmtId="9" fontId="13" fillId="0" borderId="0" xfId="0" applyNumberFormat="1" applyFont="1" applyFill="1">
      <alignment vertical="center"/>
    </xf>
    <xf numFmtId="0" fontId="5" fillId="0" borderId="6" xfId="0" applyFont="1" applyBorder="1">
      <alignment vertical="center"/>
    </xf>
    <xf numFmtId="0" fontId="5" fillId="0" borderId="0" xfId="3" applyFont="1" applyFill="1" applyBorder="1"/>
    <xf numFmtId="0" fontId="5" fillId="0" borderId="8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10" xfId="0" applyFont="1" applyBorder="1">
      <alignment vertical="center"/>
    </xf>
    <xf numFmtId="0" fontId="0" fillId="0" borderId="4" xfId="0" applyBorder="1">
      <alignment vertical="center"/>
    </xf>
    <xf numFmtId="176" fontId="17" fillId="0" borderId="14" xfId="7" applyNumberFormat="1" applyFont="1" applyFill="1" applyBorder="1" applyAlignment="1">
      <alignment horizontal="right"/>
    </xf>
    <xf numFmtId="0" fontId="0" fillId="0" borderId="14" xfId="0" applyBorder="1">
      <alignment vertical="center"/>
    </xf>
    <xf numFmtId="0" fontId="8" fillId="0" borderId="11" xfId="0" applyFont="1" applyBorder="1" applyAlignment="1">
      <alignment horizontal="center" vertical="center"/>
    </xf>
  </cellXfs>
  <cellStyles count="571">
    <cellStyle name="20% - アクセント 1 10" xfId="158" xr:uid="{00000000-0005-0000-0000-000000000000}"/>
    <cellStyle name="20% - アクセント 1 11" xfId="159" xr:uid="{00000000-0005-0000-0000-000001000000}"/>
    <cellStyle name="20% - アクセント 1 2" xfId="33" xr:uid="{00000000-0005-0000-0000-000002000000}"/>
    <cellStyle name="20% - アクセント 1 2 2" xfId="160" xr:uid="{00000000-0005-0000-0000-000003000000}"/>
    <cellStyle name="20% - アクセント 1 2 3" xfId="161" xr:uid="{00000000-0005-0000-0000-000004000000}"/>
    <cellStyle name="20% - アクセント 1 2 4" xfId="459" xr:uid="{00000000-0005-0000-0000-000005000000}"/>
    <cellStyle name="20% - アクセント 1 3" xfId="34" xr:uid="{00000000-0005-0000-0000-000006000000}"/>
    <cellStyle name="20% - アクセント 1 3 2" xfId="162" xr:uid="{00000000-0005-0000-0000-000007000000}"/>
    <cellStyle name="20% - アクセント 1 3 3" xfId="163" xr:uid="{00000000-0005-0000-0000-000008000000}"/>
    <cellStyle name="20% - アクセント 1 3 4" xfId="460" xr:uid="{00000000-0005-0000-0000-000009000000}"/>
    <cellStyle name="20% - アクセント 1 4" xfId="35" xr:uid="{00000000-0005-0000-0000-00000A000000}"/>
    <cellStyle name="20% - アクセント 1 4 2" xfId="164" xr:uid="{00000000-0005-0000-0000-00000B000000}"/>
    <cellStyle name="20% - アクセント 1 4 3" xfId="165" xr:uid="{00000000-0005-0000-0000-00000C000000}"/>
    <cellStyle name="20% - アクセント 1 4 4" xfId="461" xr:uid="{00000000-0005-0000-0000-00000D000000}"/>
    <cellStyle name="20% - アクセント 1 5" xfId="36" xr:uid="{00000000-0005-0000-0000-00000E000000}"/>
    <cellStyle name="20% - アクセント 1 5 2" xfId="166" xr:uid="{00000000-0005-0000-0000-00000F000000}"/>
    <cellStyle name="20% - アクセント 1 5 3" xfId="167" xr:uid="{00000000-0005-0000-0000-000010000000}"/>
    <cellStyle name="20% - アクセント 1 5 4" xfId="462" xr:uid="{00000000-0005-0000-0000-000011000000}"/>
    <cellStyle name="20% - アクセント 1 6" xfId="37" xr:uid="{00000000-0005-0000-0000-000012000000}"/>
    <cellStyle name="20% - アクセント 1 6 2" xfId="168" xr:uid="{00000000-0005-0000-0000-000013000000}"/>
    <cellStyle name="20% - アクセント 1 6 3" xfId="169" xr:uid="{00000000-0005-0000-0000-000014000000}"/>
    <cellStyle name="20% - アクセント 1 6 4" xfId="463" xr:uid="{00000000-0005-0000-0000-000015000000}"/>
    <cellStyle name="20% - アクセント 1 7" xfId="38" xr:uid="{00000000-0005-0000-0000-000016000000}"/>
    <cellStyle name="20% - アクセント 1 7 2" xfId="170" xr:uid="{00000000-0005-0000-0000-000017000000}"/>
    <cellStyle name="20% - アクセント 1 7 3" xfId="171" xr:uid="{00000000-0005-0000-0000-000018000000}"/>
    <cellStyle name="20% - アクセント 1 7 4" xfId="464" xr:uid="{00000000-0005-0000-0000-000019000000}"/>
    <cellStyle name="20% - アクセント 1 8" xfId="137" xr:uid="{00000000-0005-0000-0000-00001A000000}"/>
    <cellStyle name="20% - アクセント 1 8 2" xfId="172" xr:uid="{00000000-0005-0000-0000-00001B000000}"/>
    <cellStyle name="20% - アクセント 1 8 3" xfId="173" xr:uid="{00000000-0005-0000-0000-00001C000000}"/>
    <cellStyle name="20% - アクセント 1 8 4" xfId="555" xr:uid="{00000000-0005-0000-0000-00001D000000}"/>
    <cellStyle name="20% - アクセント 1 9" xfId="174" xr:uid="{00000000-0005-0000-0000-00001E000000}"/>
    <cellStyle name="20% - アクセント 2 10" xfId="175" xr:uid="{00000000-0005-0000-0000-00001F000000}"/>
    <cellStyle name="20% - アクセント 2 11" xfId="176" xr:uid="{00000000-0005-0000-0000-000020000000}"/>
    <cellStyle name="20% - アクセント 2 2" xfId="39" xr:uid="{00000000-0005-0000-0000-000021000000}"/>
    <cellStyle name="20% - アクセント 2 2 2" xfId="177" xr:uid="{00000000-0005-0000-0000-000022000000}"/>
    <cellStyle name="20% - アクセント 2 2 3" xfId="178" xr:uid="{00000000-0005-0000-0000-000023000000}"/>
    <cellStyle name="20% - アクセント 2 2 4" xfId="465" xr:uid="{00000000-0005-0000-0000-000024000000}"/>
    <cellStyle name="20% - アクセント 2 3" xfId="40" xr:uid="{00000000-0005-0000-0000-000025000000}"/>
    <cellStyle name="20% - アクセント 2 3 2" xfId="179" xr:uid="{00000000-0005-0000-0000-000026000000}"/>
    <cellStyle name="20% - アクセント 2 3 3" xfId="180" xr:uid="{00000000-0005-0000-0000-000027000000}"/>
    <cellStyle name="20% - アクセント 2 3 4" xfId="466" xr:uid="{00000000-0005-0000-0000-000028000000}"/>
    <cellStyle name="20% - アクセント 2 4" xfId="41" xr:uid="{00000000-0005-0000-0000-000029000000}"/>
    <cellStyle name="20% - アクセント 2 4 2" xfId="181" xr:uid="{00000000-0005-0000-0000-00002A000000}"/>
    <cellStyle name="20% - アクセント 2 4 3" xfId="182" xr:uid="{00000000-0005-0000-0000-00002B000000}"/>
    <cellStyle name="20% - アクセント 2 4 4" xfId="467" xr:uid="{00000000-0005-0000-0000-00002C000000}"/>
    <cellStyle name="20% - アクセント 2 5" xfId="42" xr:uid="{00000000-0005-0000-0000-00002D000000}"/>
    <cellStyle name="20% - アクセント 2 5 2" xfId="183" xr:uid="{00000000-0005-0000-0000-00002E000000}"/>
    <cellStyle name="20% - アクセント 2 5 3" xfId="184" xr:uid="{00000000-0005-0000-0000-00002F000000}"/>
    <cellStyle name="20% - アクセント 2 5 4" xfId="468" xr:uid="{00000000-0005-0000-0000-000030000000}"/>
    <cellStyle name="20% - アクセント 2 6" xfId="43" xr:uid="{00000000-0005-0000-0000-000031000000}"/>
    <cellStyle name="20% - アクセント 2 6 2" xfId="185" xr:uid="{00000000-0005-0000-0000-000032000000}"/>
    <cellStyle name="20% - アクセント 2 6 3" xfId="186" xr:uid="{00000000-0005-0000-0000-000033000000}"/>
    <cellStyle name="20% - アクセント 2 6 4" xfId="469" xr:uid="{00000000-0005-0000-0000-000034000000}"/>
    <cellStyle name="20% - アクセント 2 7" xfId="44" xr:uid="{00000000-0005-0000-0000-000035000000}"/>
    <cellStyle name="20% - アクセント 2 7 2" xfId="187" xr:uid="{00000000-0005-0000-0000-000036000000}"/>
    <cellStyle name="20% - アクセント 2 7 3" xfId="188" xr:uid="{00000000-0005-0000-0000-000037000000}"/>
    <cellStyle name="20% - アクセント 2 7 4" xfId="470" xr:uid="{00000000-0005-0000-0000-000038000000}"/>
    <cellStyle name="20% - アクセント 2 8" xfId="138" xr:uid="{00000000-0005-0000-0000-000039000000}"/>
    <cellStyle name="20% - アクセント 2 8 2" xfId="189" xr:uid="{00000000-0005-0000-0000-00003A000000}"/>
    <cellStyle name="20% - アクセント 2 8 3" xfId="190" xr:uid="{00000000-0005-0000-0000-00003B000000}"/>
    <cellStyle name="20% - アクセント 2 8 4" xfId="556" xr:uid="{00000000-0005-0000-0000-00003C000000}"/>
    <cellStyle name="20% - アクセント 2 9" xfId="191" xr:uid="{00000000-0005-0000-0000-00003D000000}"/>
    <cellStyle name="20% - アクセント 3 10" xfId="192" xr:uid="{00000000-0005-0000-0000-00003E000000}"/>
    <cellStyle name="20% - アクセント 3 11" xfId="193" xr:uid="{00000000-0005-0000-0000-00003F000000}"/>
    <cellStyle name="20% - アクセント 3 2" xfId="45" xr:uid="{00000000-0005-0000-0000-000040000000}"/>
    <cellStyle name="20% - アクセント 3 2 2" xfId="194" xr:uid="{00000000-0005-0000-0000-000041000000}"/>
    <cellStyle name="20% - アクセント 3 2 3" xfId="195" xr:uid="{00000000-0005-0000-0000-000042000000}"/>
    <cellStyle name="20% - アクセント 3 2 4" xfId="471" xr:uid="{00000000-0005-0000-0000-000043000000}"/>
    <cellStyle name="20% - アクセント 3 3" xfId="46" xr:uid="{00000000-0005-0000-0000-000044000000}"/>
    <cellStyle name="20% - アクセント 3 3 2" xfId="196" xr:uid="{00000000-0005-0000-0000-000045000000}"/>
    <cellStyle name="20% - アクセント 3 3 3" xfId="197" xr:uid="{00000000-0005-0000-0000-000046000000}"/>
    <cellStyle name="20% - アクセント 3 3 4" xfId="472" xr:uid="{00000000-0005-0000-0000-000047000000}"/>
    <cellStyle name="20% - アクセント 3 4" xfId="47" xr:uid="{00000000-0005-0000-0000-000048000000}"/>
    <cellStyle name="20% - アクセント 3 4 2" xfId="198" xr:uid="{00000000-0005-0000-0000-000049000000}"/>
    <cellStyle name="20% - アクセント 3 4 3" xfId="199" xr:uid="{00000000-0005-0000-0000-00004A000000}"/>
    <cellStyle name="20% - アクセント 3 4 4" xfId="473" xr:uid="{00000000-0005-0000-0000-00004B000000}"/>
    <cellStyle name="20% - アクセント 3 5" xfId="48" xr:uid="{00000000-0005-0000-0000-00004C000000}"/>
    <cellStyle name="20% - アクセント 3 5 2" xfId="200" xr:uid="{00000000-0005-0000-0000-00004D000000}"/>
    <cellStyle name="20% - アクセント 3 5 3" xfId="201" xr:uid="{00000000-0005-0000-0000-00004E000000}"/>
    <cellStyle name="20% - アクセント 3 5 4" xfId="474" xr:uid="{00000000-0005-0000-0000-00004F000000}"/>
    <cellStyle name="20% - アクセント 3 6" xfId="49" xr:uid="{00000000-0005-0000-0000-000050000000}"/>
    <cellStyle name="20% - アクセント 3 6 2" xfId="202" xr:uid="{00000000-0005-0000-0000-000051000000}"/>
    <cellStyle name="20% - アクセント 3 6 3" xfId="203" xr:uid="{00000000-0005-0000-0000-000052000000}"/>
    <cellStyle name="20% - アクセント 3 6 4" xfId="475" xr:uid="{00000000-0005-0000-0000-000053000000}"/>
    <cellStyle name="20% - アクセント 3 7" xfId="50" xr:uid="{00000000-0005-0000-0000-000054000000}"/>
    <cellStyle name="20% - アクセント 3 7 2" xfId="204" xr:uid="{00000000-0005-0000-0000-000055000000}"/>
    <cellStyle name="20% - アクセント 3 7 3" xfId="205" xr:uid="{00000000-0005-0000-0000-000056000000}"/>
    <cellStyle name="20% - アクセント 3 7 4" xfId="476" xr:uid="{00000000-0005-0000-0000-000057000000}"/>
    <cellStyle name="20% - アクセント 3 8" xfId="139" xr:uid="{00000000-0005-0000-0000-000058000000}"/>
    <cellStyle name="20% - アクセント 3 8 2" xfId="206" xr:uid="{00000000-0005-0000-0000-000059000000}"/>
    <cellStyle name="20% - アクセント 3 8 3" xfId="207" xr:uid="{00000000-0005-0000-0000-00005A000000}"/>
    <cellStyle name="20% - アクセント 3 8 4" xfId="557" xr:uid="{00000000-0005-0000-0000-00005B000000}"/>
    <cellStyle name="20% - アクセント 3 9" xfId="208" xr:uid="{00000000-0005-0000-0000-00005C000000}"/>
    <cellStyle name="20% - アクセント 4 10" xfId="209" xr:uid="{00000000-0005-0000-0000-00005D000000}"/>
    <cellStyle name="20% - アクセント 4 11" xfId="210" xr:uid="{00000000-0005-0000-0000-00005E000000}"/>
    <cellStyle name="20% - アクセント 4 2" xfId="51" xr:uid="{00000000-0005-0000-0000-00005F000000}"/>
    <cellStyle name="20% - アクセント 4 2 2" xfId="211" xr:uid="{00000000-0005-0000-0000-000060000000}"/>
    <cellStyle name="20% - アクセント 4 2 3" xfId="212" xr:uid="{00000000-0005-0000-0000-000061000000}"/>
    <cellStyle name="20% - アクセント 4 2 4" xfId="477" xr:uid="{00000000-0005-0000-0000-000062000000}"/>
    <cellStyle name="20% - アクセント 4 3" xfId="52" xr:uid="{00000000-0005-0000-0000-000063000000}"/>
    <cellStyle name="20% - アクセント 4 3 2" xfId="213" xr:uid="{00000000-0005-0000-0000-000064000000}"/>
    <cellStyle name="20% - アクセント 4 3 3" xfId="214" xr:uid="{00000000-0005-0000-0000-000065000000}"/>
    <cellStyle name="20% - アクセント 4 3 4" xfId="478" xr:uid="{00000000-0005-0000-0000-000066000000}"/>
    <cellStyle name="20% - アクセント 4 4" xfId="53" xr:uid="{00000000-0005-0000-0000-000067000000}"/>
    <cellStyle name="20% - アクセント 4 4 2" xfId="215" xr:uid="{00000000-0005-0000-0000-000068000000}"/>
    <cellStyle name="20% - アクセント 4 4 3" xfId="216" xr:uid="{00000000-0005-0000-0000-000069000000}"/>
    <cellStyle name="20% - アクセント 4 4 4" xfId="479" xr:uid="{00000000-0005-0000-0000-00006A000000}"/>
    <cellStyle name="20% - アクセント 4 5" xfId="54" xr:uid="{00000000-0005-0000-0000-00006B000000}"/>
    <cellStyle name="20% - アクセント 4 5 2" xfId="217" xr:uid="{00000000-0005-0000-0000-00006C000000}"/>
    <cellStyle name="20% - アクセント 4 5 3" xfId="218" xr:uid="{00000000-0005-0000-0000-00006D000000}"/>
    <cellStyle name="20% - アクセント 4 5 4" xfId="480" xr:uid="{00000000-0005-0000-0000-00006E000000}"/>
    <cellStyle name="20% - アクセント 4 6" xfId="55" xr:uid="{00000000-0005-0000-0000-00006F000000}"/>
    <cellStyle name="20% - アクセント 4 6 2" xfId="219" xr:uid="{00000000-0005-0000-0000-000070000000}"/>
    <cellStyle name="20% - アクセント 4 6 3" xfId="220" xr:uid="{00000000-0005-0000-0000-000071000000}"/>
    <cellStyle name="20% - アクセント 4 6 4" xfId="481" xr:uid="{00000000-0005-0000-0000-000072000000}"/>
    <cellStyle name="20% - アクセント 4 7" xfId="56" xr:uid="{00000000-0005-0000-0000-000073000000}"/>
    <cellStyle name="20% - アクセント 4 7 2" xfId="221" xr:uid="{00000000-0005-0000-0000-000074000000}"/>
    <cellStyle name="20% - アクセント 4 7 3" xfId="222" xr:uid="{00000000-0005-0000-0000-000075000000}"/>
    <cellStyle name="20% - アクセント 4 7 4" xfId="482" xr:uid="{00000000-0005-0000-0000-000076000000}"/>
    <cellStyle name="20% - アクセント 4 8" xfId="140" xr:uid="{00000000-0005-0000-0000-000077000000}"/>
    <cellStyle name="20% - アクセント 4 8 2" xfId="223" xr:uid="{00000000-0005-0000-0000-000078000000}"/>
    <cellStyle name="20% - アクセント 4 8 3" xfId="224" xr:uid="{00000000-0005-0000-0000-000079000000}"/>
    <cellStyle name="20% - アクセント 4 8 4" xfId="558" xr:uid="{00000000-0005-0000-0000-00007A000000}"/>
    <cellStyle name="20% - アクセント 4 9" xfId="225" xr:uid="{00000000-0005-0000-0000-00007B000000}"/>
    <cellStyle name="20% - アクセント 5 10" xfId="226" xr:uid="{00000000-0005-0000-0000-00007C000000}"/>
    <cellStyle name="20% - アクセント 5 11" xfId="227" xr:uid="{00000000-0005-0000-0000-00007D000000}"/>
    <cellStyle name="20% - アクセント 5 2" xfId="57" xr:uid="{00000000-0005-0000-0000-00007E000000}"/>
    <cellStyle name="20% - アクセント 5 2 2" xfId="228" xr:uid="{00000000-0005-0000-0000-00007F000000}"/>
    <cellStyle name="20% - アクセント 5 2 3" xfId="229" xr:uid="{00000000-0005-0000-0000-000080000000}"/>
    <cellStyle name="20% - アクセント 5 2 4" xfId="483" xr:uid="{00000000-0005-0000-0000-000081000000}"/>
    <cellStyle name="20% - アクセント 5 3" xfId="58" xr:uid="{00000000-0005-0000-0000-000082000000}"/>
    <cellStyle name="20% - アクセント 5 3 2" xfId="230" xr:uid="{00000000-0005-0000-0000-000083000000}"/>
    <cellStyle name="20% - アクセント 5 3 3" xfId="231" xr:uid="{00000000-0005-0000-0000-000084000000}"/>
    <cellStyle name="20% - アクセント 5 3 4" xfId="484" xr:uid="{00000000-0005-0000-0000-000085000000}"/>
    <cellStyle name="20% - アクセント 5 4" xfId="59" xr:uid="{00000000-0005-0000-0000-000086000000}"/>
    <cellStyle name="20% - アクセント 5 4 2" xfId="232" xr:uid="{00000000-0005-0000-0000-000087000000}"/>
    <cellStyle name="20% - アクセント 5 4 3" xfId="233" xr:uid="{00000000-0005-0000-0000-000088000000}"/>
    <cellStyle name="20% - アクセント 5 4 4" xfId="485" xr:uid="{00000000-0005-0000-0000-000089000000}"/>
    <cellStyle name="20% - アクセント 5 5" xfId="60" xr:uid="{00000000-0005-0000-0000-00008A000000}"/>
    <cellStyle name="20% - アクセント 5 5 2" xfId="234" xr:uid="{00000000-0005-0000-0000-00008B000000}"/>
    <cellStyle name="20% - アクセント 5 5 3" xfId="235" xr:uid="{00000000-0005-0000-0000-00008C000000}"/>
    <cellStyle name="20% - アクセント 5 5 4" xfId="486" xr:uid="{00000000-0005-0000-0000-00008D000000}"/>
    <cellStyle name="20% - アクセント 5 6" xfId="61" xr:uid="{00000000-0005-0000-0000-00008E000000}"/>
    <cellStyle name="20% - アクセント 5 6 2" xfId="236" xr:uid="{00000000-0005-0000-0000-00008F000000}"/>
    <cellStyle name="20% - アクセント 5 6 3" xfId="237" xr:uid="{00000000-0005-0000-0000-000090000000}"/>
    <cellStyle name="20% - アクセント 5 6 4" xfId="487" xr:uid="{00000000-0005-0000-0000-000091000000}"/>
    <cellStyle name="20% - アクセント 5 7" xfId="62" xr:uid="{00000000-0005-0000-0000-000092000000}"/>
    <cellStyle name="20% - アクセント 5 7 2" xfId="238" xr:uid="{00000000-0005-0000-0000-000093000000}"/>
    <cellStyle name="20% - アクセント 5 7 3" xfId="239" xr:uid="{00000000-0005-0000-0000-000094000000}"/>
    <cellStyle name="20% - アクセント 5 7 4" xfId="488" xr:uid="{00000000-0005-0000-0000-000095000000}"/>
    <cellStyle name="20% - アクセント 5 8" xfId="141" xr:uid="{00000000-0005-0000-0000-000096000000}"/>
    <cellStyle name="20% - アクセント 5 8 2" xfId="240" xr:uid="{00000000-0005-0000-0000-000097000000}"/>
    <cellStyle name="20% - アクセント 5 8 3" xfId="241" xr:uid="{00000000-0005-0000-0000-000098000000}"/>
    <cellStyle name="20% - アクセント 5 8 4" xfId="559" xr:uid="{00000000-0005-0000-0000-000099000000}"/>
    <cellStyle name="20% - アクセント 5 9" xfId="242" xr:uid="{00000000-0005-0000-0000-00009A000000}"/>
    <cellStyle name="20% - アクセント 6 10" xfId="243" xr:uid="{00000000-0005-0000-0000-00009B000000}"/>
    <cellStyle name="20% - アクセント 6 11" xfId="244" xr:uid="{00000000-0005-0000-0000-00009C000000}"/>
    <cellStyle name="20% - アクセント 6 2" xfId="63" xr:uid="{00000000-0005-0000-0000-00009D000000}"/>
    <cellStyle name="20% - アクセント 6 2 2" xfId="245" xr:uid="{00000000-0005-0000-0000-00009E000000}"/>
    <cellStyle name="20% - アクセント 6 2 3" xfId="246" xr:uid="{00000000-0005-0000-0000-00009F000000}"/>
    <cellStyle name="20% - アクセント 6 2 4" xfId="489" xr:uid="{00000000-0005-0000-0000-0000A0000000}"/>
    <cellStyle name="20% - アクセント 6 3" xfId="64" xr:uid="{00000000-0005-0000-0000-0000A1000000}"/>
    <cellStyle name="20% - アクセント 6 3 2" xfId="247" xr:uid="{00000000-0005-0000-0000-0000A2000000}"/>
    <cellStyle name="20% - アクセント 6 3 3" xfId="248" xr:uid="{00000000-0005-0000-0000-0000A3000000}"/>
    <cellStyle name="20% - アクセント 6 3 4" xfId="490" xr:uid="{00000000-0005-0000-0000-0000A4000000}"/>
    <cellStyle name="20% - アクセント 6 4" xfId="65" xr:uid="{00000000-0005-0000-0000-0000A5000000}"/>
    <cellStyle name="20% - アクセント 6 4 2" xfId="249" xr:uid="{00000000-0005-0000-0000-0000A6000000}"/>
    <cellStyle name="20% - アクセント 6 4 3" xfId="250" xr:uid="{00000000-0005-0000-0000-0000A7000000}"/>
    <cellStyle name="20% - アクセント 6 4 4" xfId="491" xr:uid="{00000000-0005-0000-0000-0000A8000000}"/>
    <cellStyle name="20% - アクセント 6 5" xfId="66" xr:uid="{00000000-0005-0000-0000-0000A9000000}"/>
    <cellStyle name="20% - アクセント 6 5 2" xfId="251" xr:uid="{00000000-0005-0000-0000-0000AA000000}"/>
    <cellStyle name="20% - アクセント 6 5 3" xfId="252" xr:uid="{00000000-0005-0000-0000-0000AB000000}"/>
    <cellStyle name="20% - アクセント 6 5 4" xfId="492" xr:uid="{00000000-0005-0000-0000-0000AC000000}"/>
    <cellStyle name="20% - アクセント 6 6" xfId="67" xr:uid="{00000000-0005-0000-0000-0000AD000000}"/>
    <cellStyle name="20% - アクセント 6 6 2" xfId="253" xr:uid="{00000000-0005-0000-0000-0000AE000000}"/>
    <cellStyle name="20% - アクセント 6 6 3" xfId="254" xr:uid="{00000000-0005-0000-0000-0000AF000000}"/>
    <cellStyle name="20% - アクセント 6 6 4" xfId="493" xr:uid="{00000000-0005-0000-0000-0000B0000000}"/>
    <cellStyle name="20% - アクセント 6 7" xfId="68" xr:uid="{00000000-0005-0000-0000-0000B1000000}"/>
    <cellStyle name="20% - アクセント 6 7 2" xfId="255" xr:uid="{00000000-0005-0000-0000-0000B2000000}"/>
    <cellStyle name="20% - アクセント 6 7 3" xfId="256" xr:uid="{00000000-0005-0000-0000-0000B3000000}"/>
    <cellStyle name="20% - アクセント 6 7 4" xfId="494" xr:uid="{00000000-0005-0000-0000-0000B4000000}"/>
    <cellStyle name="20% - アクセント 6 8" xfId="142" xr:uid="{00000000-0005-0000-0000-0000B5000000}"/>
    <cellStyle name="20% - アクセント 6 8 2" xfId="257" xr:uid="{00000000-0005-0000-0000-0000B6000000}"/>
    <cellStyle name="20% - アクセント 6 8 3" xfId="258" xr:uid="{00000000-0005-0000-0000-0000B7000000}"/>
    <cellStyle name="20% - アクセント 6 8 4" xfId="560" xr:uid="{00000000-0005-0000-0000-0000B8000000}"/>
    <cellStyle name="20% - アクセント 6 9" xfId="259" xr:uid="{00000000-0005-0000-0000-0000B9000000}"/>
    <cellStyle name="40% - アクセント 1 10" xfId="260" xr:uid="{00000000-0005-0000-0000-0000BA000000}"/>
    <cellStyle name="40% - アクセント 1 11" xfId="261" xr:uid="{00000000-0005-0000-0000-0000BB000000}"/>
    <cellStyle name="40% - アクセント 1 2" xfId="69" xr:uid="{00000000-0005-0000-0000-0000BC000000}"/>
    <cellStyle name="40% - アクセント 1 2 2" xfId="262" xr:uid="{00000000-0005-0000-0000-0000BD000000}"/>
    <cellStyle name="40% - アクセント 1 2 3" xfId="263" xr:uid="{00000000-0005-0000-0000-0000BE000000}"/>
    <cellStyle name="40% - アクセント 1 2 4" xfId="495" xr:uid="{00000000-0005-0000-0000-0000BF000000}"/>
    <cellStyle name="40% - アクセント 1 3" xfId="70" xr:uid="{00000000-0005-0000-0000-0000C0000000}"/>
    <cellStyle name="40% - アクセント 1 3 2" xfId="264" xr:uid="{00000000-0005-0000-0000-0000C1000000}"/>
    <cellStyle name="40% - アクセント 1 3 3" xfId="265" xr:uid="{00000000-0005-0000-0000-0000C2000000}"/>
    <cellStyle name="40% - アクセント 1 3 4" xfId="496" xr:uid="{00000000-0005-0000-0000-0000C3000000}"/>
    <cellStyle name="40% - アクセント 1 4" xfId="71" xr:uid="{00000000-0005-0000-0000-0000C4000000}"/>
    <cellStyle name="40% - アクセント 1 4 2" xfId="266" xr:uid="{00000000-0005-0000-0000-0000C5000000}"/>
    <cellStyle name="40% - アクセント 1 4 3" xfId="267" xr:uid="{00000000-0005-0000-0000-0000C6000000}"/>
    <cellStyle name="40% - アクセント 1 4 4" xfId="497" xr:uid="{00000000-0005-0000-0000-0000C7000000}"/>
    <cellStyle name="40% - アクセント 1 5" xfId="72" xr:uid="{00000000-0005-0000-0000-0000C8000000}"/>
    <cellStyle name="40% - アクセント 1 5 2" xfId="268" xr:uid="{00000000-0005-0000-0000-0000C9000000}"/>
    <cellStyle name="40% - アクセント 1 5 3" xfId="269" xr:uid="{00000000-0005-0000-0000-0000CA000000}"/>
    <cellStyle name="40% - アクセント 1 5 4" xfId="498" xr:uid="{00000000-0005-0000-0000-0000CB000000}"/>
    <cellStyle name="40% - アクセント 1 6" xfId="73" xr:uid="{00000000-0005-0000-0000-0000CC000000}"/>
    <cellStyle name="40% - アクセント 1 6 2" xfId="270" xr:uid="{00000000-0005-0000-0000-0000CD000000}"/>
    <cellStyle name="40% - アクセント 1 6 3" xfId="271" xr:uid="{00000000-0005-0000-0000-0000CE000000}"/>
    <cellStyle name="40% - アクセント 1 6 4" xfId="499" xr:uid="{00000000-0005-0000-0000-0000CF000000}"/>
    <cellStyle name="40% - アクセント 1 7" xfId="74" xr:uid="{00000000-0005-0000-0000-0000D0000000}"/>
    <cellStyle name="40% - アクセント 1 7 2" xfId="272" xr:uid="{00000000-0005-0000-0000-0000D1000000}"/>
    <cellStyle name="40% - アクセント 1 7 3" xfId="273" xr:uid="{00000000-0005-0000-0000-0000D2000000}"/>
    <cellStyle name="40% - アクセント 1 7 4" xfId="500" xr:uid="{00000000-0005-0000-0000-0000D3000000}"/>
    <cellStyle name="40% - アクセント 1 8" xfId="143" xr:uid="{00000000-0005-0000-0000-0000D4000000}"/>
    <cellStyle name="40% - アクセント 1 8 2" xfId="274" xr:uid="{00000000-0005-0000-0000-0000D5000000}"/>
    <cellStyle name="40% - アクセント 1 8 3" xfId="275" xr:uid="{00000000-0005-0000-0000-0000D6000000}"/>
    <cellStyle name="40% - アクセント 1 8 4" xfId="561" xr:uid="{00000000-0005-0000-0000-0000D7000000}"/>
    <cellStyle name="40% - アクセント 1 9" xfId="276" xr:uid="{00000000-0005-0000-0000-0000D8000000}"/>
    <cellStyle name="40% - アクセント 2 10" xfId="277" xr:uid="{00000000-0005-0000-0000-0000D9000000}"/>
    <cellStyle name="40% - アクセント 2 11" xfId="278" xr:uid="{00000000-0005-0000-0000-0000DA000000}"/>
    <cellStyle name="40% - アクセント 2 2" xfId="75" xr:uid="{00000000-0005-0000-0000-0000DB000000}"/>
    <cellStyle name="40% - アクセント 2 2 2" xfId="279" xr:uid="{00000000-0005-0000-0000-0000DC000000}"/>
    <cellStyle name="40% - アクセント 2 2 3" xfId="280" xr:uid="{00000000-0005-0000-0000-0000DD000000}"/>
    <cellStyle name="40% - アクセント 2 2 4" xfId="501" xr:uid="{00000000-0005-0000-0000-0000DE000000}"/>
    <cellStyle name="40% - アクセント 2 3" xfId="76" xr:uid="{00000000-0005-0000-0000-0000DF000000}"/>
    <cellStyle name="40% - アクセント 2 3 2" xfId="281" xr:uid="{00000000-0005-0000-0000-0000E0000000}"/>
    <cellStyle name="40% - アクセント 2 3 3" xfId="282" xr:uid="{00000000-0005-0000-0000-0000E1000000}"/>
    <cellStyle name="40% - アクセント 2 3 4" xfId="502" xr:uid="{00000000-0005-0000-0000-0000E2000000}"/>
    <cellStyle name="40% - アクセント 2 4" xfId="77" xr:uid="{00000000-0005-0000-0000-0000E3000000}"/>
    <cellStyle name="40% - アクセント 2 4 2" xfId="283" xr:uid="{00000000-0005-0000-0000-0000E4000000}"/>
    <cellStyle name="40% - アクセント 2 4 3" xfId="284" xr:uid="{00000000-0005-0000-0000-0000E5000000}"/>
    <cellStyle name="40% - アクセント 2 4 4" xfId="503" xr:uid="{00000000-0005-0000-0000-0000E6000000}"/>
    <cellStyle name="40% - アクセント 2 5" xfId="78" xr:uid="{00000000-0005-0000-0000-0000E7000000}"/>
    <cellStyle name="40% - アクセント 2 5 2" xfId="285" xr:uid="{00000000-0005-0000-0000-0000E8000000}"/>
    <cellStyle name="40% - アクセント 2 5 3" xfId="286" xr:uid="{00000000-0005-0000-0000-0000E9000000}"/>
    <cellStyle name="40% - アクセント 2 5 4" xfId="504" xr:uid="{00000000-0005-0000-0000-0000EA000000}"/>
    <cellStyle name="40% - アクセント 2 6" xfId="79" xr:uid="{00000000-0005-0000-0000-0000EB000000}"/>
    <cellStyle name="40% - アクセント 2 6 2" xfId="287" xr:uid="{00000000-0005-0000-0000-0000EC000000}"/>
    <cellStyle name="40% - アクセント 2 6 3" xfId="288" xr:uid="{00000000-0005-0000-0000-0000ED000000}"/>
    <cellStyle name="40% - アクセント 2 6 4" xfId="505" xr:uid="{00000000-0005-0000-0000-0000EE000000}"/>
    <cellStyle name="40% - アクセント 2 7" xfId="80" xr:uid="{00000000-0005-0000-0000-0000EF000000}"/>
    <cellStyle name="40% - アクセント 2 7 2" xfId="289" xr:uid="{00000000-0005-0000-0000-0000F0000000}"/>
    <cellStyle name="40% - アクセント 2 7 3" xfId="290" xr:uid="{00000000-0005-0000-0000-0000F1000000}"/>
    <cellStyle name="40% - アクセント 2 7 4" xfId="506" xr:uid="{00000000-0005-0000-0000-0000F2000000}"/>
    <cellStyle name="40% - アクセント 2 8" xfId="144" xr:uid="{00000000-0005-0000-0000-0000F3000000}"/>
    <cellStyle name="40% - アクセント 2 8 2" xfId="291" xr:uid="{00000000-0005-0000-0000-0000F4000000}"/>
    <cellStyle name="40% - アクセント 2 8 3" xfId="292" xr:uid="{00000000-0005-0000-0000-0000F5000000}"/>
    <cellStyle name="40% - アクセント 2 8 4" xfId="562" xr:uid="{00000000-0005-0000-0000-0000F6000000}"/>
    <cellStyle name="40% - アクセント 2 9" xfId="293" xr:uid="{00000000-0005-0000-0000-0000F7000000}"/>
    <cellStyle name="40% - アクセント 3 10" xfId="294" xr:uid="{00000000-0005-0000-0000-0000F8000000}"/>
    <cellStyle name="40% - アクセント 3 11" xfId="295" xr:uid="{00000000-0005-0000-0000-0000F9000000}"/>
    <cellStyle name="40% - アクセント 3 2" xfId="81" xr:uid="{00000000-0005-0000-0000-0000FA000000}"/>
    <cellStyle name="40% - アクセント 3 2 2" xfId="296" xr:uid="{00000000-0005-0000-0000-0000FB000000}"/>
    <cellStyle name="40% - アクセント 3 2 3" xfId="297" xr:uid="{00000000-0005-0000-0000-0000FC000000}"/>
    <cellStyle name="40% - アクセント 3 2 4" xfId="507" xr:uid="{00000000-0005-0000-0000-0000FD000000}"/>
    <cellStyle name="40% - アクセント 3 3" xfId="82" xr:uid="{00000000-0005-0000-0000-0000FE000000}"/>
    <cellStyle name="40% - アクセント 3 3 2" xfId="298" xr:uid="{00000000-0005-0000-0000-0000FF000000}"/>
    <cellStyle name="40% - アクセント 3 3 3" xfId="299" xr:uid="{00000000-0005-0000-0000-000000010000}"/>
    <cellStyle name="40% - アクセント 3 3 4" xfId="508" xr:uid="{00000000-0005-0000-0000-000001010000}"/>
    <cellStyle name="40% - アクセント 3 4" xfId="83" xr:uid="{00000000-0005-0000-0000-000002010000}"/>
    <cellStyle name="40% - アクセント 3 4 2" xfId="300" xr:uid="{00000000-0005-0000-0000-000003010000}"/>
    <cellStyle name="40% - アクセント 3 4 3" xfId="301" xr:uid="{00000000-0005-0000-0000-000004010000}"/>
    <cellStyle name="40% - アクセント 3 4 4" xfId="509" xr:uid="{00000000-0005-0000-0000-000005010000}"/>
    <cellStyle name="40% - アクセント 3 5" xfId="84" xr:uid="{00000000-0005-0000-0000-000006010000}"/>
    <cellStyle name="40% - アクセント 3 5 2" xfId="302" xr:uid="{00000000-0005-0000-0000-000007010000}"/>
    <cellStyle name="40% - アクセント 3 5 3" xfId="303" xr:uid="{00000000-0005-0000-0000-000008010000}"/>
    <cellStyle name="40% - アクセント 3 5 4" xfId="510" xr:uid="{00000000-0005-0000-0000-000009010000}"/>
    <cellStyle name="40% - アクセント 3 6" xfId="85" xr:uid="{00000000-0005-0000-0000-00000A010000}"/>
    <cellStyle name="40% - アクセント 3 6 2" xfId="304" xr:uid="{00000000-0005-0000-0000-00000B010000}"/>
    <cellStyle name="40% - アクセント 3 6 3" xfId="305" xr:uid="{00000000-0005-0000-0000-00000C010000}"/>
    <cellStyle name="40% - アクセント 3 6 4" xfId="511" xr:uid="{00000000-0005-0000-0000-00000D010000}"/>
    <cellStyle name="40% - アクセント 3 7" xfId="86" xr:uid="{00000000-0005-0000-0000-00000E010000}"/>
    <cellStyle name="40% - アクセント 3 7 2" xfId="306" xr:uid="{00000000-0005-0000-0000-00000F010000}"/>
    <cellStyle name="40% - アクセント 3 7 3" xfId="307" xr:uid="{00000000-0005-0000-0000-000010010000}"/>
    <cellStyle name="40% - アクセント 3 7 4" xfId="512" xr:uid="{00000000-0005-0000-0000-000011010000}"/>
    <cellStyle name="40% - アクセント 3 8" xfId="145" xr:uid="{00000000-0005-0000-0000-000012010000}"/>
    <cellStyle name="40% - アクセント 3 8 2" xfId="308" xr:uid="{00000000-0005-0000-0000-000013010000}"/>
    <cellStyle name="40% - アクセント 3 8 3" xfId="309" xr:uid="{00000000-0005-0000-0000-000014010000}"/>
    <cellStyle name="40% - アクセント 3 8 4" xfId="563" xr:uid="{00000000-0005-0000-0000-000015010000}"/>
    <cellStyle name="40% - アクセント 3 9" xfId="310" xr:uid="{00000000-0005-0000-0000-000016010000}"/>
    <cellStyle name="40% - アクセント 4 10" xfId="311" xr:uid="{00000000-0005-0000-0000-000017010000}"/>
    <cellStyle name="40% - アクセント 4 11" xfId="312" xr:uid="{00000000-0005-0000-0000-000018010000}"/>
    <cellStyle name="40% - アクセント 4 2" xfId="87" xr:uid="{00000000-0005-0000-0000-000019010000}"/>
    <cellStyle name="40% - アクセント 4 2 2" xfId="313" xr:uid="{00000000-0005-0000-0000-00001A010000}"/>
    <cellStyle name="40% - アクセント 4 2 3" xfId="314" xr:uid="{00000000-0005-0000-0000-00001B010000}"/>
    <cellStyle name="40% - アクセント 4 2 4" xfId="513" xr:uid="{00000000-0005-0000-0000-00001C010000}"/>
    <cellStyle name="40% - アクセント 4 3" xfId="88" xr:uid="{00000000-0005-0000-0000-00001D010000}"/>
    <cellStyle name="40% - アクセント 4 3 2" xfId="315" xr:uid="{00000000-0005-0000-0000-00001E010000}"/>
    <cellStyle name="40% - アクセント 4 3 3" xfId="316" xr:uid="{00000000-0005-0000-0000-00001F010000}"/>
    <cellStyle name="40% - アクセント 4 3 4" xfId="514" xr:uid="{00000000-0005-0000-0000-000020010000}"/>
    <cellStyle name="40% - アクセント 4 4" xfId="89" xr:uid="{00000000-0005-0000-0000-000021010000}"/>
    <cellStyle name="40% - アクセント 4 4 2" xfId="317" xr:uid="{00000000-0005-0000-0000-000022010000}"/>
    <cellStyle name="40% - アクセント 4 4 3" xfId="318" xr:uid="{00000000-0005-0000-0000-000023010000}"/>
    <cellStyle name="40% - アクセント 4 4 4" xfId="515" xr:uid="{00000000-0005-0000-0000-000024010000}"/>
    <cellStyle name="40% - アクセント 4 5" xfId="90" xr:uid="{00000000-0005-0000-0000-000025010000}"/>
    <cellStyle name="40% - アクセント 4 5 2" xfId="319" xr:uid="{00000000-0005-0000-0000-000026010000}"/>
    <cellStyle name="40% - アクセント 4 5 3" xfId="320" xr:uid="{00000000-0005-0000-0000-000027010000}"/>
    <cellStyle name="40% - アクセント 4 5 4" xfId="516" xr:uid="{00000000-0005-0000-0000-000028010000}"/>
    <cellStyle name="40% - アクセント 4 6" xfId="91" xr:uid="{00000000-0005-0000-0000-000029010000}"/>
    <cellStyle name="40% - アクセント 4 6 2" xfId="321" xr:uid="{00000000-0005-0000-0000-00002A010000}"/>
    <cellStyle name="40% - アクセント 4 6 3" xfId="322" xr:uid="{00000000-0005-0000-0000-00002B010000}"/>
    <cellStyle name="40% - アクセント 4 6 4" xfId="517" xr:uid="{00000000-0005-0000-0000-00002C010000}"/>
    <cellStyle name="40% - アクセント 4 7" xfId="92" xr:uid="{00000000-0005-0000-0000-00002D010000}"/>
    <cellStyle name="40% - アクセント 4 7 2" xfId="323" xr:uid="{00000000-0005-0000-0000-00002E010000}"/>
    <cellStyle name="40% - アクセント 4 7 3" xfId="324" xr:uid="{00000000-0005-0000-0000-00002F010000}"/>
    <cellStyle name="40% - アクセント 4 7 4" xfId="518" xr:uid="{00000000-0005-0000-0000-000030010000}"/>
    <cellStyle name="40% - アクセント 4 8" xfId="146" xr:uid="{00000000-0005-0000-0000-000031010000}"/>
    <cellStyle name="40% - アクセント 4 8 2" xfId="325" xr:uid="{00000000-0005-0000-0000-000032010000}"/>
    <cellStyle name="40% - アクセント 4 8 3" xfId="326" xr:uid="{00000000-0005-0000-0000-000033010000}"/>
    <cellStyle name="40% - アクセント 4 8 4" xfId="564" xr:uid="{00000000-0005-0000-0000-000034010000}"/>
    <cellStyle name="40% - アクセント 4 9" xfId="327" xr:uid="{00000000-0005-0000-0000-000035010000}"/>
    <cellStyle name="40% - アクセント 5 10" xfId="328" xr:uid="{00000000-0005-0000-0000-000036010000}"/>
    <cellStyle name="40% - アクセント 5 11" xfId="329" xr:uid="{00000000-0005-0000-0000-000037010000}"/>
    <cellStyle name="40% - アクセント 5 2" xfId="93" xr:uid="{00000000-0005-0000-0000-000038010000}"/>
    <cellStyle name="40% - アクセント 5 2 2" xfId="330" xr:uid="{00000000-0005-0000-0000-000039010000}"/>
    <cellStyle name="40% - アクセント 5 2 3" xfId="331" xr:uid="{00000000-0005-0000-0000-00003A010000}"/>
    <cellStyle name="40% - アクセント 5 2 4" xfId="519" xr:uid="{00000000-0005-0000-0000-00003B010000}"/>
    <cellStyle name="40% - アクセント 5 3" xfId="94" xr:uid="{00000000-0005-0000-0000-00003C010000}"/>
    <cellStyle name="40% - アクセント 5 3 2" xfId="332" xr:uid="{00000000-0005-0000-0000-00003D010000}"/>
    <cellStyle name="40% - アクセント 5 3 3" xfId="333" xr:uid="{00000000-0005-0000-0000-00003E010000}"/>
    <cellStyle name="40% - アクセント 5 3 4" xfId="520" xr:uid="{00000000-0005-0000-0000-00003F010000}"/>
    <cellStyle name="40% - アクセント 5 4" xfId="95" xr:uid="{00000000-0005-0000-0000-000040010000}"/>
    <cellStyle name="40% - アクセント 5 4 2" xfId="334" xr:uid="{00000000-0005-0000-0000-000041010000}"/>
    <cellStyle name="40% - アクセント 5 4 3" xfId="335" xr:uid="{00000000-0005-0000-0000-000042010000}"/>
    <cellStyle name="40% - アクセント 5 4 4" xfId="521" xr:uid="{00000000-0005-0000-0000-000043010000}"/>
    <cellStyle name="40% - アクセント 5 5" xfId="96" xr:uid="{00000000-0005-0000-0000-000044010000}"/>
    <cellStyle name="40% - アクセント 5 5 2" xfId="336" xr:uid="{00000000-0005-0000-0000-000045010000}"/>
    <cellStyle name="40% - アクセント 5 5 3" xfId="337" xr:uid="{00000000-0005-0000-0000-000046010000}"/>
    <cellStyle name="40% - アクセント 5 5 4" xfId="522" xr:uid="{00000000-0005-0000-0000-000047010000}"/>
    <cellStyle name="40% - アクセント 5 6" xfId="97" xr:uid="{00000000-0005-0000-0000-000048010000}"/>
    <cellStyle name="40% - アクセント 5 6 2" xfId="338" xr:uid="{00000000-0005-0000-0000-000049010000}"/>
    <cellStyle name="40% - アクセント 5 6 3" xfId="339" xr:uid="{00000000-0005-0000-0000-00004A010000}"/>
    <cellStyle name="40% - アクセント 5 6 4" xfId="523" xr:uid="{00000000-0005-0000-0000-00004B010000}"/>
    <cellStyle name="40% - アクセント 5 7" xfId="98" xr:uid="{00000000-0005-0000-0000-00004C010000}"/>
    <cellStyle name="40% - アクセント 5 7 2" xfId="340" xr:uid="{00000000-0005-0000-0000-00004D010000}"/>
    <cellStyle name="40% - アクセント 5 7 3" xfId="341" xr:uid="{00000000-0005-0000-0000-00004E010000}"/>
    <cellStyle name="40% - アクセント 5 7 4" xfId="524" xr:uid="{00000000-0005-0000-0000-00004F010000}"/>
    <cellStyle name="40% - アクセント 5 8" xfId="147" xr:uid="{00000000-0005-0000-0000-000050010000}"/>
    <cellStyle name="40% - アクセント 5 8 2" xfId="342" xr:uid="{00000000-0005-0000-0000-000051010000}"/>
    <cellStyle name="40% - アクセント 5 8 3" xfId="343" xr:uid="{00000000-0005-0000-0000-000052010000}"/>
    <cellStyle name="40% - アクセント 5 8 4" xfId="565" xr:uid="{00000000-0005-0000-0000-000053010000}"/>
    <cellStyle name="40% - アクセント 5 9" xfId="344" xr:uid="{00000000-0005-0000-0000-000054010000}"/>
    <cellStyle name="40% - アクセント 6 10" xfId="345" xr:uid="{00000000-0005-0000-0000-000055010000}"/>
    <cellStyle name="40% - アクセント 6 11" xfId="346" xr:uid="{00000000-0005-0000-0000-000056010000}"/>
    <cellStyle name="40% - アクセント 6 2" xfId="99" xr:uid="{00000000-0005-0000-0000-000057010000}"/>
    <cellStyle name="40% - アクセント 6 2 2" xfId="347" xr:uid="{00000000-0005-0000-0000-000058010000}"/>
    <cellStyle name="40% - アクセント 6 2 3" xfId="348" xr:uid="{00000000-0005-0000-0000-000059010000}"/>
    <cellStyle name="40% - アクセント 6 2 4" xfId="525" xr:uid="{00000000-0005-0000-0000-00005A010000}"/>
    <cellStyle name="40% - アクセント 6 3" xfId="100" xr:uid="{00000000-0005-0000-0000-00005B010000}"/>
    <cellStyle name="40% - アクセント 6 3 2" xfId="349" xr:uid="{00000000-0005-0000-0000-00005C010000}"/>
    <cellStyle name="40% - アクセント 6 3 3" xfId="350" xr:uid="{00000000-0005-0000-0000-00005D010000}"/>
    <cellStyle name="40% - アクセント 6 3 4" xfId="526" xr:uid="{00000000-0005-0000-0000-00005E010000}"/>
    <cellStyle name="40% - アクセント 6 4" xfId="101" xr:uid="{00000000-0005-0000-0000-00005F010000}"/>
    <cellStyle name="40% - アクセント 6 4 2" xfId="351" xr:uid="{00000000-0005-0000-0000-000060010000}"/>
    <cellStyle name="40% - アクセント 6 4 3" xfId="352" xr:uid="{00000000-0005-0000-0000-000061010000}"/>
    <cellStyle name="40% - アクセント 6 4 4" xfId="527" xr:uid="{00000000-0005-0000-0000-000062010000}"/>
    <cellStyle name="40% - アクセント 6 5" xfId="102" xr:uid="{00000000-0005-0000-0000-000063010000}"/>
    <cellStyle name="40% - アクセント 6 5 2" xfId="353" xr:uid="{00000000-0005-0000-0000-000064010000}"/>
    <cellStyle name="40% - アクセント 6 5 3" xfId="354" xr:uid="{00000000-0005-0000-0000-000065010000}"/>
    <cellStyle name="40% - アクセント 6 5 4" xfId="528" xr:uid="{00000000-0005-0000-0000-000066010000}"/>
    <cellStyle name="40% - アクセント 6 6" xfId="103" xr:uid="{00000000-0005-0000-0000-000067010000}"/>
    <cellStyle name="40% - アクセント 6 6 2" xfId="355" xr:uid="{00000000-0005-0000-0000-000068010000}"/>
    <cellStyle name="40% - アクセント 6 6 3" xfId="356" xr:uid="{00000000-0005-0000-0000-000069010000}"/>
    <cellStyle name="40% - アクセント 6 6 4" xfId="529" xr:uid="{00000000-0005-0000-0000-00006A010000}"/>
    <cellStyle name="40% - アクセント 6 7" xfId="104" xr:uid="{00000000-0005-0000-0000-00006B010000}"/>
    <cellStyle name="40% - アクセント 6 7 2" xfId="357" xr:uid="{00000000-0005-0000-0000-00006C010000}"/>
    <cellStyle name="40% - アクセント 6 7 3" xfId="358" xr:uid="{00000000-0005-0000-0000-00006D010000}"/>
    <cellStyle name="40% - アクセント 6 7 4" xfId="530" xr:uid="{00000000-0005-0000-0000-00006E010000}"/>
    <cellStyle name="40% - アクセント 6 8" xfId="148" xr:uid="{00000000-0005-0000-0000-00006F010000}"/>
    <cellStyle name="40% - アクセント 6 8 2" xfId="359" xr:uid="{00000000-0005-0000-0000-000070010000}"/>
    <cellStyle name="40% - アクセント 6 8 3" xfId="360" xr:uid="{00000000-0005-0000-0000-000071010000}"/>
    <cellStyle name="40% - アクセント 6 8 4" xfId="566" xr:uid="{00000000-0005-0000-0000-000072010000}"/>
    <cellStyle name="40% - アクセント 6 9" xfId="361" xr:uid="{00000000-0005-0000-0000-000073010000}"/>
    <cellStyle name="Besuchter Hyperlink" xfId="9" xr:uid="{00000000-0005-0000-0000-000074010000}"/>
    <cellStyle name="Hyperlink" xfId="10" xr:uid="{00000000-0005-0000-0000-000075010000}"/>
    <cellStyle name="パーセント" xfId="2" builtinId="5"/>
    <cellStyle name="パーセント 10" xfId="362" xr:uid="{00000000-0005-0000-0000-000077010000}"/>
    <cellStyle name="パーセント 11" xfId="450" xr:uid="{00000000-0005-0000-0000-000078010000}"/>
    <cellStyle name="パーセント 12" xfId="454" xr:uid="{00000000-0005-0000-0000-000079010000}"/>
    <cellStyle name="パーセント 2" xfId="7" xr:uid="{00000000-0005-0000-0000-00007A010000}"/>
    <cellStyle name="パーセント 2 2" xfId="11" xr:uid="{00000000-0005-0000-0000-00007B010000}"/>
    <cellStyle name="パーセント 2 3" xfId="12" xr:uid="{00000000-0005-0000-0000-00007C010000}"/>
    <cellStyle name="パーセント 2 4" xfId="13" xr:uid="{00000000-0005-0000-0000-00007D010000}"/>
    <cellStyle name="パーセント 2 5" xfId="105" xr:uid="{00000000-0005-0000-0000-00007E010000}"/>
    <cellStyle name="パーセント 2 6" xfId="106" xr:uid="{00000000-0005-0000-0000-00007F010000}"/>
    <cellStyle name="パーセント 3" xfId="14" xr:uid="{00000000-0005-0000-0000-000080010000}"/>
    <cellStyle name="パーセント 4" xfId="107" xr:uid="{00000000-0005-0000-0000-000081010000}"/>
    <cellStyle name="パーセント 4 2" xfId="363" xr:uid="{00000000-0005-0000-0000-000082010000}"/>
    <cellStyle name="パーセント 4 3" xfId="364" xr:uid="{00000000-0005-0000-0000-000083010000}"/>
    <cellStyle name="パーセント 4 4" xfId="531" xr:uid="{00000000-0005-0000-0000-000084010000}"/>
    <cellStyle name="パーセント 5" xfId="108" xr:uid="{00000000-0005-0000-0000-000085010000}"/>
    <cellStyle name="パーセント 5 2" xfId="365" xr:uid="{00000000-0005-0000-0000-000086010000}"/>
    <cellStyle name="パーセント 5 3" xfId="366" xr:uid="{00000000-0005-0000-0000-000087010000}"/>
    <cellStyle name="パーセント 5 4" xfId="532" xr:uid="{00000000-0005-0000-0000-000088010000}"/>
    <cellStyle name="パーセント 6" xfId="109" xr:uid="{00000000-0005-0000-0000-000089010000}"/>
    <cellStyle name="パーセント 6 2" xfId="367" xr:uid="{00000000-0005-0000-0000-00008A010000}"/>
    <cellStyle name="パーセント 6 3" xfId="368" xr:uid="{00000000-0005-0000-0000-00008B010000}"/>
    <cellStyle name="パーセント 6 4" xfId="533" xr:uid="{00000000-0005-0000-0000-00008C010000}"/>
    <cellStyle name="パーセント 7" xfId="110" xr:uid="{00000000-0005-0000-0000-00008D010000}"/>
    <cellStyle name="パーセント 7 2" xfId="369" xr:uid="{00000000-0005-0000-0000-00008E010000}"/>
    <cellStyle name="パーセント 7 3" xfId="370" xr:uid="{00000000-0005-0000-0000-00008F010000}"/>
    <cellStyle name="パーセント 7 4" xfId="534" xr:uid="{00000000-0005-0000-0000-000090010000}"/>
    <cellStyle name="パーセント 8" xfId="111" xr:uid="{00000000-0005-0000-0000-000091010000}"/>
    <cellStyle name="パーセント 8 2" xfId="371" xr:uid="{00000000-0005-0000-0000-000092010000}"/>
    <cellStyle name="パーセント 8 3" xfId="372" xr:uid="{00000000-0005-0000-0000-000093010000}"/>
    <cellStyle name="パーセント 8 4" xfId="535" xr:uid="{00000000-0005-0000-0000-000094010000}"/>
    <cellStyle name="パーセント 9" xfId="112" xr:uid="{00000000-0005-0000-0000-000095010000}"/>
    <cellStyle name="パーセント 9 2" xfId="373" xr:uid="{00000000-0005-0000-0000-000096010000}"/>
    <cellStyle name="パーセント 9 3" xfId="374" xr:uid="{00000000-0005-0000-0000-000097010000}"/>
    <cellStyle name="パーセント 9 4" xfId="536" xr:uid="{00000000-0005-0000-0000-000098010000}"/>
    <cellStyle name="ハイパーリンク 2" xfId="113" xr:uid="{00000000-0005-0000-0000-00009A010000}"/>
    <cellStyle name="ハイパーリンク 3" xfId="114" xr:uid="{00000000-0005-0000-0000-00009B010000}"/>
    <cellStyle name="メモ 10" xfId="375" xr:uid="{00000000-0005-0000-0000-00009C010000}"/>
    <cellStyle name="メモ 11" xfId="376" xr:uid="{00000000-0005-0000-0000-00009D010000}"/>
    <cellStyle name="メモ 2" xfId="115" xr:uid="{00000000-0005-0000-0000-00009E010000}"/>
    <cellStyle name="メモ 2 2" xfId="377" xr:uid="{00000000-0005-0000-0000-00009F010000}"/>
    <cellStyle name="メモ 2 3" xfId="378" xr:uid="{00000000-0005-0000-0000-0000A0010000}"/>
    <cellStyle name="メモ 2 4" xfId="537" xr:uid="{00000000-0005-0000-0000-0000A1010000}"/>
    <cellStyle name="メモ 3" xfId="116" xr:uid="{00000000-0005-0000-0000-0000A2010000}"/>
    <cellStyle name="メモ 3 2" xfId="379" xr:uid="{00000000-0005-0000-0000-0000A3010000}"/>
    <cellStyle name="メモ 3 3" xfId="380" xr:uid="{00000000-0005-0000-0000-0000A4010000}"/>
    <cellStyle name="メモ 3 4" xfId="538" xr:uid="{00000000-0005-0000-0000-0000A5010000}"/>
    <cellStyle name="メモ 4" xfId="117" xr:uid="{00000000-0005-0000-0000-0000A6010000}"/>
    <cellStyle name="メモ 4 2" xfId="381" xr:uid="{00000000-0005-0000-0000-0000A7010000}"/>
    <cellStyle name="メモ 4 3" xfId="382" xr:uid="{00000000-0005-0000-0000-0000A8010000}"/>
    <cellStyle name="メモ 4 4" xfId="539" xr:uid="{00000000-0005-0000-0000-0000A9010000}"/>
    <cellStyle name="メモ 5" xfId="118" xr:uid="{00000000-0005-0000-0000-0000AA010000}"/>
    <cellStyle name="メモ 5 2" xfId="383" xr:uid="{00000000-0005-0000-0000-0000AB010000}"/>
    <cellStyle name="メモ 5 3" xfId="384" xr:uid="{00000000-0005-0000-0000-0000AC010000}"/>
    <cellStyle name="メモ 5 4" xfId="540" xr:uid="{00000000-0005-0000-0000-0000AD010000}"/>
    <cellStyle name="メモ 6" xfId="119" xr:uid="{00000000-0005-0000-0000-0000AE010000}"/>
    <cellStyle name="メモ 6 2" xfId="385" xr:uid="{00000000-0005-0000-0000-0000AF010000}"/>
    <cellStyle name="メモ 6 3" xfId="386" xr:uid="{00000000-0005-0000-0000-0000B0010000}"/>
    <cellStyle name="メモ 6 4" xfId="541" xr:uid="{00000000-0005-0000-0000-0000B1010000}"/>
    <cellStyle name="メモ 7" xfId="120" xr:uid="{00000000-0005-0000-0000-0000B2010000}"/>
    <cellStyle name="メモ 7 2" xfId="387" xr:uid="{00000000-0005-0000-0000-0000B3010000}"/>
    <cellStyle name="メモ 7 3" xfId="388" xr:uid="{00000000-0005-0000-0000-0000B4010000}"/>
    <cellStyle name="メモ 7 4" xfId="542" xr:uid="{00000000-0005-0000-0000-0000B5010000}"/>
    <cellStyle name="メモ 8" xfId="121" xr:uid="{00000000-0005-0000-0000-0000B6010000}"/>
    <cellStyle name="メモ 8 2" xfId="389" xr:uid="{00000000-0005-0000-0000-0000B7010000}"/>
    <cellStyle name="メモ 8 3" xfId="390" xr:uid="{00000000-0005-0000-0000-0000B8010000}"/>
    <cellStyle name="メモ 8 4" xfId="543" xr:uid="{00000000-0005-0000-0000-0000B9010000}"/>
    <cellStyle name="メモ 9" xfId="149" xr:uid="{00000000-0005-0000-0000-0000BA010000}"/>
    <cellStyle name="メモ 9 2" xfId="391" xr:uid="{00000000-0005-0000-0000-0000BB010000}"/>
    <cellStyle name="メモ 9 3" xfId="392" xr:uid="{00000000-0005-0000-0000-0000BC010000}"/>
    <cellStyle name="メモ 9 4" xfId="567" xr:uid="{00000000-0005-0000-0000-0000BD010000}"/>
    <cellStyle name="桁区切り" xfId="1" builtinId="6"/>
    <cellStyle name="桁区切り 2" xfId="5" xr:uid="{00000000-0005-0000-0000-0000BF010000}"/>
    <cellStyle name="桁区切り 2 2" xfId="15" xr:uid="{00000000-0005-0000-0000-0000C0010000}"/>
    <cellStyle name="桁区切り 2 3" xfId="16" xr:uid="{00000000-0005-0000-0000-0000C1010000}"/>
    <cellStyle name="桁区切り 2 4" xfId="17" xr:uid="{00000000-0005-0000-0000-0000C2010000}"/>
    <cellStyle name="桁区切り 2 5" xfId="122" xr:uid="{00000000-0005-0000-0000-0000C3010000}"/>
    <cellStyle name="桁区切り 3" xfId="18" xr:uid="{00000000-0005-0000-0000-0000C4010000}"/>
    <cellStyle name="桁区切り 3 2" xfId="19" xr:uid="{00000000-0005-0000-0000-0000C5010000}"/>
    <cellStyle name="桁区切り 3 3" xfId="20" xr:uid="{00000000-0005-0000-0000-0000C6010000}"/>
    <cellStyle name="桁区切り 4" xfId="123" xr:uid="{00000000-0005-0000-0000-0000C7010000}"/>
    <cellStyle name="桁区切り 4 2" xfId="393" xr:uid="{00000000-0005-0000-0000-0000C8010000}"/>
    <cellStyle name="桁区切り 4 3" xfId="394" xr:uid="{00000000-0005-0000-0000-0000C9010000}"/>
    <cellStyle name="桁区切り 4 4" xfId="544" xr:uid="{00000000-0005-0000-0000-0000CA010000}"/>
    <cellStyle name="桁区切り 5" xfId="124" xr:uid="{00000000-0005-0000-0000-0000CB010000}"/>
    <cellStyle name="桁区切り 5 2" xfId="395" xr:uid="{00000000-0005-0000-0000-0000CC010000}"/>
    <cellStyle name="桁区切り 5 3" xfId="396" xr:uid="{00000000-0005-0000-0000-0000CD010000}"/>
    <cellStyle name="桁区切り 5 4" xfId="545" xr:uid="{00000000-0005-0000-0000-0000CE010000}"/>
    <cellStyle name="桁区切り 6" xfId="125" xr:uid="{00000000-0005-0000-0000-0000CF010000}"/>
    <cellStyle name="桁区切り 6 2" xfId="397" xr:uid="{00000000-0005-0000-0000-0000D0010000}"/>
    <cellStyle name="桁区切り 6 3" xfId="398" xr:uid="{00000000-0005-0000-0000-0000D1010000}"/>
    <cellStyle name="桁区切り 6 4" xfId="546" xr:uid="{00000000-0005-0000-0000-0000D2010000}"/>
    <cellStyle name="桁区切り 7" xfId="126" xr:uid="{00000000-0005-0000-0000-0000D3010000}"/>
    <cellStyle name="桁区切り 7 2" xfId="399" xr:uid="{00000000-0005-0000-0000-0000D4010000}"/>
    <cellStyle name="桁区切り 7 3" xfId="400" xr:uid="{00000000-0005-0000-0000-0000D5010000}"/>
    <cellStyle name="桁区切り 7 4" xfId="547" xr:uid="{00000000-0005-0000-0000-0000D6010000}"/>
    <cellStyle name="桁区切り 8" xfId="453" xr:uid="{00000000-0005-0000-0000-0000D7010000}"/>
    <cellStyle name="標準" xfId="0" builtinId="0"/>
    <cellStyle name="標準 10" xfId="127" xr:uid="{00000000-0005-0000-0000-0000D9010000}"/>
    <cellStyle name="標準 10 2" xfId="401" xr:uid="{00000000-0005-0000-0000-0000DA010000}"/>
    <cellStyle name="標準 10 3" xfId="402" xr:uid="{00000000-0005-0000-0000-0000DB010000}"/>
    <cellStyle name="標準 10 4" xfId="548" xr:uid="{00000000-0005-0000-0000-0000DC010000}"/>
    <cellStyle name="標準 11" xfId="128" xr:uid="{00000000-0005-0000-0000-0000DD010000}"/>
    <cellStyle name="標準 11 2" xfId="403" xr:uid="{00000000-0005-0000-0000-0000DE010000}"/>
    <cellStyle name="標準 11 3" xfId="404" xr:uid="{00000000-0005-0000-0000-0000DF010000}"/>
    <cellStyle name="標準 11 4" xfId="405" xr:uid="{00000000-0005-0000-0000-0000E0010000}"/>
    <cellStyle name="標準 11 5" xfId="549" xr:uid="{00000000-0005-0000-0000-0000E1010000}"/>
    <cellStyle name="標準 12" xfId="32" xr:uid="{00000000-0005-0000-0000-0000E2010000}"/>
    <cellStyle name="標準 12 2" xfId="406" xr:uid="{00000000-0005-0000-0000-0000E3010000}"/>
    <cellStyle name="標準 12 3" xfId="407" xr:uid="{00000000-0005-0000-0000-0000E4010000}"/>
    <cellStyle name="標準 12 4" xfId="408" xr:uid="{00000000-0005-0000-0000-0000E5010000}"/>
    <cellStyle name="標準 12 5" xfId="458" xr:uid="{00000000-0005-0000-0000-0000E6010000}"/>
    <cellStyle name="標準 13" xfId="129" xr:uid="{00000000-0005-0000-0000-0000E7010000}"/>
    <cellStyle name="標準 13 2" xfId="409" xr:uid="{00000000-0005-0000-0000-0000E8010000}"/>
    <cellStyle name="標準 13 3" xfId="410" xr:uid="{00000000-0005-0000-0000-0000E9010000}"/>
    <cellStyle name="標準 13 4" xfId="550" xr:uid="{00000000-0005-0000-0000-0000EA010000}"/>
    <cellStyle name="標準 14" xfId="29" xr:uid="{00000000-0005-0000-0000-0000EB010000}"/>
    <cellStyle name="標準 14 2" xfId="411" xr:uid="{00000000-0005-0000-0000-0000EC010000}"/>
    <cellStyle name="標準 14 3" xfId="412" xr:uid="{00000000-0005-0000-0000-0000ED010000}"/>
    <cellStyle name="標準 14 4" xfId="413" xr:uid="{00000000-0005-0000-0000-0000EE010000}"/>
    <cellStyle name="標準 14 5" xfId="414" xr:uid="{00000000-0005-0000-0000-0000EF010000}"/>
    <cellStyle name="標準 14 6" xfId="154" xr:uid="{00000000-0005-0000-0000-0000F0010000}"/>
    <cellStyle name="標準 14 7" xfId="449" xr:uid="{00000000-0005-0000-0000-0000F1010000}"/>
    <cellStyle name="標準 14 8" xfId="455" xr:uid="{00000000-0005-0000-0000-0000F2010000}"/>
    <cellStyle name="標準 15" xfId="31" xr:uid="{00000000-0005-0000-0000-0000F3010000}"/>
    <cellStyle name="標準 15 2" xfId="415" xr:uid="{00000000-0005-0000-0000-0000F4010000}"/>
    <cellStyle name="標準 15 3" xfId="416" xr:uid="{00000000-0005-0000-0000-0000F5010000}"/>
    <cellStyle name="標準 15 4" xfId="153" xr:uid="{00000000-0005-0000-0000-0000F6010000}"/>
    <cellStyle name="標準 15 5" xfId="451" xr:uid="{00000000-0005-0000-0000-0000F7010000}"/>
    <cellStyle name="標準 15 6" xfId="457" xr:uid="{00000000-0005-0000-0000-0000F8010000}"/>
    <cellStyle name="標準 16" xfId="130" xr:uid="{00000000-0005-0000-0000-0000F9010000}"/>
    <cellStyle name="標準 16 2" xfId="150" xr:uid="{00000000-0005-0000-0000-0000FA010000}"/>
    <cellStyle name="標準 16 2 2" xfId="417" xr:uid="{00000000-0005-0000-0000-0000FB010000}"/>
    <cellStyle name="標準 16 2 3" xfId="418" xr:uid="{00000000-0005-0000-0000-0000FC010000}"/>
    <cellStyle name="標準 16 2 4" xfId="568" xr:uid="{00000000-0005-0000-0000-0000FD010000}"/>
    <cellStyle name="標準 16 3" xfId="419" xr:uid="{00000000-0005-0000-0000-0000FE010000}"/>
    <cellStyle name="標準 16 4" xfId="420" xr:uid="{00000000-0005-0000-0000-0000FF010000}"/>
    <cellStyle name="標準 16 5" xfId="551" xr:uid="{00000000-0005-0000-0000-000000020000}"/>
    <cellStyle name="標準 17" xfId="151" xr:uid="{00000000-0005-0000-0000-000001020000}"/>
    <cellStyle name="標準 17 2" xfId="421" xr:uid="{00000000-0005-0000-0000-000002020000}"/>
    <cellStyle name="標準 17 3" xfId="422" xr:uid="{00000000-0005-0000-0000-000003020000}"/>
    <cellStyle name="標準 17 4" xfId="569" xr:uid="{00000000-0005-0000-0000-000004020000}"/>
    <cellStyle name="標準 18" xfId="152" xr:uid="{00000000-0005-0000-0000-000005020000}"/>
    <cellStyle name="標準 18 2" xfId="423" xr:uid="{00000000-0005-0000-0000-000006020000}"/>
    <cellStyle name="標準 18 3" xfId="424" xr:uid="{00000000-0005-0000-0000-000007020000}"/>
    <cellStyle name="標準 18 4" xfId="570" xr:uid="{00000000-0005-0000-0000-000008020000}"/>
    <cellStyle name="標準 19" xfId="425" xr:uid="{00000000-0005-0000-0000-000009020000}"/>
    <cellStyle name="標準 19 2" xfId="426" xr:uid="{00000000-0005-0000-0000-00000A020000}"/>
    <cellStyle name="標準 19 3" xfId="427" xr:uid="{00000000-0005-0000-0000-00000B020000}"/>
    <cellStyle name="標準 2" xfId="8" xr:uid="{00000000-0005-0000-0000-00000C020000}"/>
    <cellStyle name="標準 2 2" xfId="6" xr:uid="{00000000-0005-0000-0000-00000D020000}"/>
    <cellStyle name="標準 2 2 2" xfId="21" xr:uid="{00000000-0005-0000-0000-00000E020000}"/>
    <cellStyle name="標準 2 3" xfId="22" xr:uid="{00000000-0005-0000-0000-00000F020000}"/>
    <cellStyle name="標準 2 4" xfId="23" xr:uid="{00000000-0005-0000-0000-000010020000}"/>
    <cellStyle name="標準 2 5" xfId="24" xr:uid="{00000000-0005-0000-0000-000011020000}"/>
    <cellStyle name="標準 2 6" xfId="131" xr:uid="{00000000-0005-0000-0000-000012020000}"/>
    <cellStyle name="標準 2 7" xfId="132" xr:uid="{00000000-0005-0000-0000-000013020000}"/>
    <cellStyle name="標準 20" xfId="428" xr:uid="{00000000-0005-0000-0000-000014020000}"/>
    <cellStyle name="標準 21" xfId="429" xr:uid="{00000000-0005-0000-0000-000015020000}"/>
    <cellStyle name="標準 22" xfId="430" xr:uid="{00000000-0005-0000-0000-000016020000}"/>
    <cellStyle name="標準 23" xfId="157" xr:uid="{00000000-0005-0000-0000-000017020000}"/>
    <cellStyle name="標準 24" xfId="431" xr:uid="{00000000-0005-0000-0000-000018020000}"/>
    <cellStyle name="標準 25" xfId="432" xr:uid="{00000000-0005-0000-0000-000019020000}"/>
    <cellStyle name="標準 26" xfId="447" xr:uid="{00000000-0005-0000-0000-00001A020000}"/>
    <cellStyle name="標準 27" xfId="452" xr:uid="{00000000-0005-0000-0000-00001B020000}"/>
    <cellStyle name="標準 3" xfId="4" xr:uid="{00000000-0005-0000-0000-00001C020000}"/>
    <cellStyle name="標準 3 2" xfId="3" xr:uid="{00000000-0005-0000-0000-00001D020000}"/>
    <cellStyle name="標準 3 3" xfId="25" xr:uid="{00000000-0005-0000-0000-00001E020000}"/>
    <cellStyle name="標準 3 4" xfId="26" xr:uid="{00000000-0005-0000-0000-00001F020000}"/>
    <cellStyle name="標準 3 5" xfId="133" xr:uid="{00000000-0005-0000-0000-000020020000}"/>
    <cellStyle name="標準 4" xfId="27" xr:uid="{00000000-0005-0000-0000-000021020000}"/>
    <cellStyle name="標準 5" xfId="28" xr:uid="{00000000-0005-0000-0000-000022020000}"/>
    <cellStyle name="標準 6" xfId="134" xr:uid="{00000000-0005-0000-0000-000023020000}"/>
    <cellStyle name="標準 6 2" xfId="433" xr:uid="{00000000-0005-0000-0000-000024020000}"/>
    <cellStyle name="標準 6 3" xfId="434" xr:uid="{00000000-0005-0000-0000-000025020000}"/>
    <cellStyle name="標準 6 4" xfId="435" xr:uid="{00000000-0005-0000-0000-000026020000}"/>
    <cellStyle name="標準 6 5" xfId="436" xr:uid="{00000000-0005-0000-0000-000027020000}"/>
    <cellStyle name="標準 6 6" xfId="552" xr:uid="{00000000-0005-0000-0000-000028020000}"/>
    <cellStyle name="標準 7" xfId="135" xr:uid="{00000000-0005-0000-0000-000029020000}"/>
    <cellStyle name="標準 7 2" xfId="437" xr:uid="{00000000-0005-0000-0000-00002A020000}"/>
    <cellStyle name="標準 7 3" xfId="438" xr:uid="{00000000-0005-0000-0000-00002B020000}"/>
    <cellStyle name="標準 7 4" xfId="553" xr:uid="{00000000-0005-0000-0000-00002C020000}"/>
    <cellStyle name="標準 8" xfId="136" xr:uid="{00000000-0005-0000-0000-00002D020000}"/>
    <cellStyle name="標準 8 2" xfId="439" xr:uid="{00000000-0005-0000-0000-00002E020000}"/>
    <cellStyle name="標準 8 3" xfId="440" xr:uid="{00000000-0005-0000-0000-00002F020000}"/>
    <cellStyle name="標準 8 4" xfId="554" xr:uid="{00000000-0005-0000-0000-000030020000}"/>
    <cellStyle name="標準 9" xfId="30" xr:uid="{00000000-0005-0000-0000-000031020000}"/>
    <cellStyle name="標準 9 10" xfId="448" xr:uid="{00000000-0005-0000-0000-000032020000}"/>
    <cellStyle name="標準 9 11" xfId="456" xr:uid="{00000000-0005-0000-0000-000033020000}"/>
    <cellStyle name="標準 9 2" xfId="441" xr:uid="{00000000-0005-0000-0000-000034020000}"/>
    <cellStyle name="標準 9 3" xfId="442" xr:uid="{00000000-0005-0000-0000-000035020000}"/>
    <cellStyle name="標準 9 4" xfId="443" xr:uid="{00000000-0005-0000-0000-000036020000}"/>
    <cellStyle name="標準 9 5" xfId="156" xr:uid="{00000000-0005-0000-0000-000037020000}"/>
    <cellStyle name="標準 9 6" xfId="444" xr:uid="{00000000-0005-0000-0000-000038020000}"/>
    <cellStyle name="標準 9 7" xfId="445" xr:uid="{00000000-0005-0000-0000-000039020000}"/>
    <cellStyle name="標準 9 8" xfId="446" xr:uid="{00000000-0005-0000-0000-00003A020000}"/>
    <cellStyle name="標準 9 9" xfId="155" xr:uid="{00000000-0005-0000-0000-00003B020000}"/>
  </cellStyles>
  <dxfs count="9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T124"/>
  <sheetViews>
    <sheetView tabSelected="1" zoomScaleNormal="100" workbookViewId="0">
      <selection activeCell="D115" sqref="D115"/>
    </sheetView>
  </sheetViews>
  <sheetFormatPr defaultRowHeight="13.5" x14ac:dyDescent="0.15"/>
  <cols>
    <col min="1" max="1" width="12.875" customWidth="1"/>
    <col min="3" max="3" width="12.375" style="12" bestFit="1" customWidth="1"/>
    <col min="5" max="5" width="8.25" customWidth="1"/>
    <col min="7" max="7" width="10.75" customWidth="1"/>
    <col min="8" max="8" width="11.25" customWidth="1"/>
    <col min="9" max="9" width="9.125" bestFit="1" customWidth="1"/>
    <col min="11" max="11" width="10.75" customWidth="1"/>
    <col min="12" max="12" width="9.125" bestFit="1" customWidth="1"/>
    <col min="16" max="36" width="8.875" customWidth="1"/>
  </cols>
  <sheetData>
    <row r="1" spans="1:58" s="68" customFormat="1" ht="23.25" x14ac:dyDescent="0.15">
      <c r="A1" s="147" t="s">
        <v>1222</v>
      </c>
    </row>
    <row r="2" spans="1:58" s="68" customFormat="1" x14ac:dyDescent="0.15"/>
    <row r="3" spans="1:58" ht="23.25" x14ac:dyDescent="0.15">
      <c r="A3" s="147" t="s">
        <v>1206</v>
      </c>
      <c r="C3" s="51"/>
      <c r="D3" s="51"/>
      <c r="E3" s="51"/>
      <c r="F3" s="51"/>
      <c r="G3" s="51"/>
      <c r="H3" s="51"/>
      <c r="I3" s="51"/>
      <c r="J3" s="355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</row>
    <row r="4" spans="1:58" ht="42.75" x14ac:dyDescent="0.15">
      <c r="A4" s="73"/>
      <c r="B4" s="137" t="s">
        <v>0</v>
      </c>
      <c r="C4" s="137" t="s">
        <v>1</v>
      </c>
      <c r="D4" s="137"/>
      <c r="E4" s="137" t="s">
        <v>2</v>
      </c>
      <c r="F4" s="137" t="s">
        <v>3</v>
      </c>
      <c r="G4" s="163"/>
      <c r="H4" s="163" t="s">
        <v>586</v>
      </c>
      <c r="I4" s="203" t="s">
        <v>685</v>
      </c>
      <c r="J4" s="163" t="s">
        <v>630</v>
      </c>
      <c r="K4" s="163" t="s">
        <v>631</v>
      </c>
      <c r="L4" s="163" t="s">
        <v>629</v>
      </c>
      <c r="M4" s="92"/>
      <c r="N4" s="92" t="s">
        <v>6</v>
      </c>
      <c r="O4" s="92" t="s">
        <v>7</v>
      </c>
      <c r="P4" s="167" t="s">
        <v>8</v>
      </c>
      <c r="Q4" s="167" t="s">
        <v>9</v>
      </c>
      <c r="R4" s="92" t="s">
        <v>10</v>
      </c>
      <c r="S4" s="167" t="s">
        <v>11</v>
      </c>
      <c r="T4" s="167" t="s">
        <v>204</v>
      </c>
      <c r="U4" s="92" t="s">
        <v>177</v>
      </c>
      <c r="V4" s="92" t="s">
        <v>500</v>
      </c>
      <c r="W4" s="167" t="s">
        <v>12</v>
      </c>
      <c r="X4" s="92" t="s">
        <v>13</v>
      </c>
      <c r="Y4" s="167" t="s">
        <v>208</v>
      </c>
      <c r="Z4" s="167" t="s">
        <v>14</v>
      </c>
      <c r="AA4" s="92" t="s">
        <v>15</v>
      </c>
      <c r="AB4" s="92" t="s">
        <v>16</v>
      </c>
      <c r="AC4" s="92" t="s">
        <v>17</v>
      </c>
      <c r="AD4" s="167" t="s">
        <v>18</v>
      </c>
      <c r="AE4" s="92" t="s">
        <v>724</v>
      </c>
      <c r="AF4" s="92" t="s">
        <v>66</v>
      </c>
      <c r="AG4" s="92" t="s">
        <v>22</v>
      </c>
      <c r="AH4" s="92" t="s">
        <v>67</v>
      </c>
      <c r="AI4" s="92" t="s">
        <v>68</v>
      </c>
      <c r="AJ4" s="92" t="s">
        <v>725</v>
      </c>
      <c r="AK4" s="306" t="s">
        <v>20</v>
      </c>
      <c r="AL4" s="92" t="s">
        <v>501</v>
      </c>
      <c r="AM4" s="92" t="s">
        <v>502</v>
      </c>
      <c r="AN4" s="92" t="s">
        <v>562</v>
      </c>
      <c r="AO4" s="92" t="s">
        <v>565</v>
      </c>
      <c r="AP4" s="92" t="s">
        <v>585</v>
      </c>
      <c r="AQ4" s="92" t="s">
        <v>566</v>
      </c>
      <c r="AR4" s="332" t="s">
        <v>710</v>
      </c>
      <c r="AS4" s="146" t="s">
        <v>711</v>
      </c>
      <c r="AT4" s="146" t="s">
        <v>712</v>
      </c>
      <c r="AU4" s="146" t="s">
        <v>707</v>
      </c>
      <c r="AV4" s="146" t="s">
        <v>713</v>
      </c>
      <c r="AW4" s="146" t="s">
        <v>701</v>
      </c>
      <c r="AX4" s="92" t="s">
        <v>702</v>
      </c>
      <c r="AY4" s="173" t="s">
        <v>1210</v>
      </c>
      <c r="AZ4" s="173" t="s">
        <v>1196</v>
      </c>
      <c r="BA4" s="173" t="s">
        <v>1197</v>
      </c>
      <c r="BB4" s="173" t="s">
        <v>1198</v>
      </c>
      <c r="BC4" s="173" t="s">
        <v>1199</v>
      </c>
      <c r="BD4" s="173" t="s">
        <v>1200</v>
      </c>
      <c r="BE4" s="365" t="s">
        <v>1201</v>
      </c>
      <c r="BF4" s="42" t="s">
        <v>1211</v>
      </c>
    </row>
    <row r="5" spans="1:58" ht="14.25" x14ac:dyDescent="0.2">
      <c r="A5" s="92" t="s">
        <v>635</v>
      </c>
      <c r="B5" s="105" t="s">
        <v>1223</v>
      </c>
      <c r="C5" s="111">
        <v>143311480</v>
      </c>
      <c r="D5" s="105" t="s">
        <v>69</v>
      </c>
      <c r="E5" s="105" t="s">
        <v>28</v>
      </c>
      <c r="F5" s="105" t="s">
        <v>30</v>
      </c>
      <c r="G5" s="112" t="s">
        <v>513</v>
      </c>
      <c r="H5" s="158" t="s">
        <v>625</v>
      </c>
      <c r="I5" s="113">
        <v>5.4054054054054099E-2</v>
      </c>
      <c r="J5" s="108" t="s">
        <v>665</v>
      </c>
      <c r="K5" s="113"/>
      <c r="L5" s="114">
        <v>7.5951115100462616E-4</v>
      </c>
      <c r="M5" s="92" t="s">
        <v>635</v>
      </c>
      <c r="N5" s="204">
        <v>8.1524504238991866E-2</v>
      </c>
      <c r="O5" s="204">
        <v>7.8249636424483113E-2</v>
      </c>
      <c r="P5" s="204">
        <v>0.11064754248602697</v>
      </c>
      <c r="Q5" s="204">
        <v>8.6225755188247349E-2</v>
      </c>
      <c r="R5" s="204">
        <v>0.10896699965622961</v>
      </c>
      <c r="S5" s="204">
        <v>9.1422185830235259E-2</v>
      </c>
      <c r="T5" s="204">
        <v>0.14642433582030251</v>
      </c>
      <c r="U5" s="204">
        <v>0.14301642245895388</v>
      </c>
      <c r="V5" s="152">
        <v>0.10680449712398503</v>
      </c>
      <c r="W5" s="204">
        <v>7.2584411113780944E-2</v>
      </c>
      <c r="X5" s="152">
        <v>9.7003658426938769E-2</v>
      </c>
      <c r="Y5" s="204">
        <v>5.360851858877233E-2</v>
      </c>
      <c r="Z5" s="204">
        <v>9.5978165086517242E-2</v>
      </c>
      <c r="AA5" s="204">
        <v>6.8760279887773751E-2</v>
      </c>
      <c r="AB5" s="204">
        <v>0.1205269890605908</v>
      </c>
      <c r="AC5" s="204">
        <v>7.0488081835718794E-2</v>
      </c>
      <c r="AD5" s="204">
        <v>8.3683278160977495E-2</v>
      </c>
      <c r="AE5" s="204">
        <v>4.0918009036544217E-2</v>
      </c>
      <c r="AF5" s="152">
        <v>2.4981736054310987E-2</v>
      </c>
      <c r="AG5" s="152">
        <v>2.4206620343695411E-2</v>
      </c>
      <c r="AH5" s="152">
        <v>4.4366375966853257E-2</v>
      </c>
      <c r="AI5" s="152">
        <v>8.8443554047472631E-2</v>
      </c>
      <c r="AJ5" s="152">
        <v>6.6358925217333872E-2</v>
      </c>
      <c r="AK5" s="204">
        <v>7.0609365123200638E-2</v>
      </c>
      <c r="AL5" s="333">
        <f>AVERAGE(N5:AD5,AJ5:AK5)</f>
        <v>9.2257029038371588E-2</v>
      </c>
      <c r="AM5" s="204">
        <f>AVERAGE(AE5:AI5)</f>
        <v>4.4583259089775298E-2</v>
      </c>
      <c r="AN5" s="204">
        <f>AVERAGE(N5:AK5)</f>
        <v>8.2324993632414037E-2</v>
      </c>
      <c r="AO5" s="205">
        <v>4</v>
      </c>
      <c r="AP5" s="204">
        <f>AO5/77</f>
        <v>5.1948051948051951E-2</v>
      </c>
      <c r="AQ5" s="340">
        <v>2</v>
      </c>
      <c r="AR5" s="204">
        <v>4.1787260122381015E-2</v>
      </c>
      <c r="AS5" s="204">
        <v>2.2630116707312516E-2</v>
      </c>
      <c r="AT5" s="204">
        <v>1.2376648685383324E-2</v>
      </c>
      <c r="AU5" s="204">
        <v>0</v>
      </c>
      <c r="AV5" s="153">
        <v>0</v>
      </c>
      <c r="AW5" s="247">
        <f t="shared" ref="AW5:AW36" si="0">MAX(N5:AK5)</f>
        <v>0.14642433582030251</v>
      </c>
      <c r="AX5" s="153">
        <f>MIN(N5:AK5)</f>
        <v>2.4206620343695411E-2</v>
      </c>
      <c r="AY5" s="361" t="s">
        <v>729</v>
      </c>
      <c r="AZ5" s="19" t="s">
        <v>733</v>
      </c>
      <c r="BA5" s="19" t="s">
        <v>823</v>
      </c>
      <c r="BB5" s="19" t="s">
        <v>729</v>
      </c>
      <c r="BC5" s="19"/>
      <c r="BD5" s="19" t="s">
        <v>824</v>
      </c>
      <c r="BE5" s="361">
        <v>0</v>
      </c>
      <c r="BF5" s="362"/>
    </row>
    <row r="6" spans="1:58" ht="14.25" x14ac:dyDescent="0.2">
      <c r="A6" s="92" t="s">
        <v>636</v>
      </c>
      <c r="B6" s="105" t="s">
        <v>1224</v>
      </c>
      <c r="C6" s="111">
        <v>69604918</v>
      </c>
      <c r="D6" s="105" t="s">
        <v>69</v>
      </c>
      <c r="E6" s="105" t="s">
        <v>30</v>
      </c>
      <c r="F6" s="105" t="s">
        <v>25</v>
      </c>
      <c r="G6" s="112" t="s">
        <v>513</v>
      </c>
      <c r="H6" s="158" t="s">
        <v>625</v>
      </c>
      <c r="I6" s="113">
        <v>5.6179775280898903E-2</v>
      </c>
      <c r="J6" s="108" t="s">
        <v>666</v>
      </c>
      <c r="K6" s="113"/>
      <c r="L6" s="115">
        <v>7.957153787299158E-3</v>
      </c>
      <c r="M6" s="92" t="s">
        <v>636</v>
      </c>
      <c r="N6" s="204">
        <v>6.1040602383231883E-2</v>
      </c>
      <c r="O6" s="204">
        <v>9.1925730602863132E-2</v>
      </c>
      <c r="P6" s="204">
        <v>7.7780187346451091E-2</v>
      </c>
      <c r="Q6" s="204">
        <v>7.7061639840766E-2</v>
      </c>
      <c r="R6" s="204">
        <v>5.0946644256821834E-2</v>
      </c>
      <c r="S6" s="204">
        <v>6.8170852573265356E-2</v>
      </c>
      <c r="T6" s="204">
        <v>6.6138304257350566E-2</v>
      </c>
      <c r="U6" s="204">
        <v>9.8851634552922729E-2</v>
      </c>
      <c r="V6" s="152">
        <v>0.12759308922247259</v>
      </c>
      <c r="W6" s="204">
        <v>6.4692418862273504E-2</v>
      </c>
      <c r="X6" s="152">
        <v>5.4483172886674751E-2</v>
      </c>
      <c r="Y6" s="204">
        <v>0.15807628086315675</v>
      </c>
      <c r="Z6" s="204">
        <v>6.5655074692185955E-2</v>
      </c>
      <c r="AA6" s="204">
        <v>9.5896654788781899E-2</v>
      </c>
      <c r="AB6" s="204">
        <v>8.2246173384604715E-2</v>
      </c>
      <c r="AC6" s="204">
        <v>8.3443337613192253E-2</v>
      </c>
      <c r="AD6" s="204">
        <v>4.6522032861463551E-2</v>
      </c>
      <c r="AE6" s="204">
        <v>1.231440865293798E-2</v>
      </c>
      <c r="AF6" s="152">
        <v>1.8703901768716624E-2</v>
      </c>
      <c r="AG6" s="152">
        <v>0.10922440316289582</v>
      </c>
      <c r="AH6" s="152">
        <v>2.1770838222143461E-2</v>
      </c>
      <c r="AI6" s="152">
        <v>1.1500957192286511E-2</v>
      </c>
      <c r="AJ6" s="152">
        <v>6.013571628739077E-2</v>
      </c>
      <c r="AK6" s="204">
        <v>0.14948100163532496</v>
      </c>
      <c r="AL6" s="333">
        <f t="shared" ref="AL6:AL36" si="1">AVERAGE(N6:AD6,AJ6:AK6)</f>
        <v>8.3165292047957584E-2</v>
      </c>
      <c r="AM6" s="204">
        <f t="shared" ref="AM6:AM36" si="2">AVERAGE(AE6:AI6)</f>
        <v>3.4702901799796078E-2</v>
      </c>
      <c r="AN6" s="204">
        <f>AVERAGE(N6:AM6)</f>
        <v>7.1981663529151099E-2</v>
      </c>
      <c r="AO6" s="205">
        <v>0</v>
      </c>
      <c r="AP6" s="204">
        <f t="shared" ref="AP6:AP36" si="3">AO6/77</f>
        <v>0</v>
      </c>
      <c r="AQ6" s="340">
        <v>0</v>
      </c>
      <c r="AR6" s="204">
        <v>9.2172885224404366E-2</v>
      </c>
      <c r="AS6" s="204">
        <v>4.9394592760223184E-2</v>
      </c>
      <c r="AT6" s="204">
        <v>2.5526194547534325E-2</v>
      </c>
      <c r="AU6" s="204">
        <v>0</v>
      </c>
      <c r="AV6" s="153">
        <v>0</v>
      </c>
      <c r="AW6" s="247">
        <f t="shared" si="0"/>
        <v>0.15807628086315675</v>
      </c>
      <c r="AX6" s="153">
        <f t="shared" ref="AX6:AX36" si="4">MIN(N6:AK6)</f>
        <v>1.1500957192286511E-2</v>
      </c>
      <c r="AY6" s="361" t="s">
        <v>728</v>
      </c>
      <c r="AZ6" s="19" t="s">
        <v>733</v>
      </c>
      <c r="BA6" s="19" t="s">
        <v>825</v>
      </c>
      <c r="BB6" s="19" t="s">
        <v>775</v>
      </c>
      <c r="BC6" s="19" t="s">
        <v>826</v>
      </c>
      <c r="BD6" s="19" t="s">
        <v>827</v>
      </c>
      <c r="BE6" s="361">
        <v>0</v>
      </c>
      <c r="BF6" s="362"/>
    </row>
    <row r="7" spans="1:58" ht="14.25" x14ac:dyDescent="0.2">
      <c r="A7" s="92" t="s">
        <v>637</v>
      </c>
      <c r="B7" s="105" t="s">
        <v>1225</v>
      </c>
      <c r="C7" s="111">
        <v>100917722</v>
      </c>
      <c r="D7" s="105" t="s">
        <v>69</v>
      </c>
      <c r="E7" s="105" t="s">
        <v>28</v>
      </c>
      <c r="F7" s="105" t="s">
        <v>26</v>
      </c>
      <c r="G7" s="112" t="s">
        <v>513</v>
      </c>
      <c r="H7" s="158" t="s">
        <v>625</v>
      </c>
      <c r="I7" s="113">
        <v>6.1224489795918401E-2</v>
      </c>
      <c r="J7" s="108" t="s">
        <v>1212</v>
      </c>
      <c r="K7" s="113"/>
      <c r="L7" s="115">
        <v>1.1544677903486493E-3</v>
      </c>
      <c r="M7" s="92" t="s">
        <v>637</v>
      </c>
      <c r="N7" s="204">
        <v>0.15333792215018924</v>
      </c>
      <c r="O7" s="204">
        <v>0.14493174075404588</v>
      </c>
      <c r="P7" s="204">
        <v>0.19095153728436237</v>
      </c>
      <c r="Q7" s="204">
        <v>0.1831467647143516</v>
      </c>
      <c r="R7" s="204">
        <v>0.10226063562475476</v>
      </c>
      <c r="S7" s="204">
        <v>0.16519226615359914</v>
      </c>
      <c r="T7" s="204">
        <v>9.9459834112198012E-2</v>
      </c>
      <c r="U7" s="204">
        <v>0.13361255729925708</v>
      </c>
      <c r="V7" s="152">
        <v>0.25906874508986499</v>
      </c>
      <c r="W7" s="204">
        <v>0.15275178220965135</v>
      </c>
      <c r="X7" s="152">
        <v>8.8976758729818833E-2</v>
      </c>
      <c r="Y7" s="204">
        <v>0.26878418251639979</v>
      </c>
      <c r="Z7" s="204">
        <v>0.15165755522244928</v>
      </c>
      <c r="AA7" s="204">
        <v>0.17644784537691113</v>
      </c>
      <c r="AB7" s="204">
        <v>0.16568650760459824</v>
      </c>
      <c r="AC7" s="204">
        <v>0.22337789224354304</v>
      </c>
      <c r="AD7" s="204">
        <v>0.10660415289930651</v>
      </c>
      <c r="AE7" s="204">
        <v>0.17645543792361251</v>
      </c>
      <c r="AF7" s="152">
        <v>0.16224372019821498</v>
      </c>
      <c r="AG7" s="152">
        <v>0.2137236380087725</v>
      </c>
      <c r="AH7" s="152">
        <v>0.25618999981965235</v>
      </c>
      <c r="AI7" s="152">
        <v>0.15685992115729261</v>
      </c>
      <c r="AJ7" s="152">
        <v>0.13363383195514611</v>
      </c>
      <c r="AK7" s="204">
        <v>0.22929784554988253</v>
      </c>
      <c r="AL7" s="333">
        <f t="shared" si="1"/>
        <v>0.16469370302580688</v>
      </c>
      <c r="AM7" s="204">
        <f t="shared" si="2"/>
        <v>0.19309454342150897</v>
      </c>
      <c r="AN7" s="204">
        <f t="shared" ref="AN7:AN36" si="5">AVERAGE(N7:AM7)</f>
        <v>0.17124774311712276</v>
      </c>
      <c r="AO7" s="205">
        <v>18</v>
      </c>
      <c r="AP7" s="204">
        <f t="shared" si="3"/>
        <v>0.23376623376623376</v>
      </c>
      <c r="AQ7" s="340">
        <v>1</v>
      </c>
      <c r="AR7" s="204">
        <v>0.14914840114395209</v>
      </c>
      <c r="AS7" s="204">
        <v>8.2403095154106473E-2</v>
      </c>
      <c r="AT7" s="204">
        <v>3.8735276332805088E-2</v>
      </c>
      <c r="AU7" s="204">
        <v>0</v>
      </c>
      <c r="AV7" s="153">
        <v>0</v>
      </c>
      <c r="AW7" s="247">
        <f t="shared" si="0"/>
        <v>0.26878418251639979</v>
      </c>
      <c r="AX7" s="153">
        <f t="shared" si="4"/>
        <v>8.8976758729818833E-2</v>
      </c>
      <c r="AY7" s="361" t="s">
        <v>729</v>
      </c>
      <c r="AZ7" s="19" t="s">
        <v>733</v>
      </c>
      <c r="BA7" s="19" t="s">
        <v>757</v>
      </c>
      <c r="BB7" s="19" t="s">
        <v>729</v>
      </c>
      <c r="BC7" s="19"/>
      <c r="BD7" s="19" t="s">
        <v>828</v>
      </c>
      <c r="BE7" s="361">
        <v>1.68</v>
      </c>
      <c r="BF7" s="362"/>
    </row>
    <row r="8" spans="1:58" ht="14.25" x14ac:dyDescent="0.2">
      <c r="A8" s="92" t="s">
        <v>638</v>
      </c>
      <c r="B8" s="105" t="s">
        <v>1226</v>
      </c>
      <c r="C8" s="111">
        <v>20934560</v>
      </c>
      <c r="D8" s="105" t="s">
        <v>69</v>
      </c>
      <c r="E8" s="105" t="s">
        <v>26</v>
      </c>
      <c r="F8" s="105" t="s">
        <v>28</v>
      </c>
      <c r="G8" s="112" t="s">
        <v>513</v>
      </c>
      <c r="H8" s="158" t="s">
        <v>625</v>
      </c>
      <c r="I8" s="113">
        <v>7.4626865671641798E-2</v>
      </c>
      <c r="J8" s="108" t="s">
        <v>623</v>
      </c>
      <c r="K8" s="113"/>
      <c r="L8" s="115">
        <v>2.5392428439519853E-3</v>
      </c>
      <c r="M8" s="92" t="s">
        <v>638</v>
      </c>
      <c r="N8" s="204">
        <v>3.8407654149010262E-2</v>
      </c>
      <c r="O8" s="204">
        <v>4.0036940428146567E-2</v>
      </c>
      <c r="P8" s="204">
        <v>1.0510539659672954E-2</v>
      </c>
      <c r="Q8" s="204">
        <v>1.1651578412086663E-2</v>
      </c>
      <c r="R8" s="204">
        <v>4.6420757156048015E-2</v>
      </c>
      <c r="S8" s="204">
        <v>1.8329070900351206E-2</v>
      </c>
      <c r="T8" s="204">
        <v>2.041328715083153E-2</v>
      </c>
      <c r="U8" s="204">
        <v>1.9802133384823707E-2</v>
      </c>
      <c r="V8" s="152">
        <v>1.3254753116484894E-2</v>
      </c>
      <c r="W8" s="204">
        <v>2.3754923137970774E-2</v>
      </c>
      <c r="X8" s="152">
        <v>0.1067484938571393</v>
      </c>
      <c r="Y8" s="204">
        <v>3.346975940661065E-2</v>
      </c>
      <c r="Z8" s="204">
        <v>3.3571868267159119E-2</v>
      </c>
      <c r="AA8" s="204">
        <v>2.3318276944966222E-2</v>
      </c>
      <c r="AB8" s="204">
        <v>2.8222475906048015E-2</v>
      </c>
      <c r="AC8" s="204">
        <v>1.6392054865971679E-2</v>
      </c>
      <c r="AD8" s="204">
        <v>2.0344683265780577E-2</v>
      </c>
      <c r="AE8" s="204">
        <v>2.0648087214255473E-3</v>
      </c>
      <c r="AF8" s="152">
        <v>1.6507476705216399E-2</v>
      </c>
      <c r="AG8" s="152">
        <v>8.0344180010999827E-3</v>
      </c>
      <c r="AH8" s="152">
        <v>8.5608087693366131E-3</v>
      </c>
      <c r="AI8" s="152">
        <v>3.0008755428983505E-4</v>
      </c>
      <c r="AJ8" s="152">
        <v>2.2528344515948762E-2</v>
      </c>
      <c r="AK8" s="204">
        <v>1.0360466785835441E-2</v>
      </c>
      <c r="AL8" s="333">
        <f t="shared" si="1"/>
        <v>2.8291476911099286E-2</v>
      </c>
      <c r="AM8" s="204">
        <f t="shared" si="2"/>
        <v>7.0935199502736744E-3</v>
      </c>
      <c r="AN8" s="204">
        <f t="shared" si="5"/>
        <v>2.3399640689370289E-2</v>
      </c>
      <c r="AO8" s="205">
        <v>0</v>
      </c>
      <c r="AP8" s="204">
        <f t="shared" si="3"/>
        <v>0</v>
      </c>
      <c r="AQ8" s="340">
        <v>0</v>
      </c>
      <c r="AR8" s="204">
        <v>7.6283856254077288E-3</v>
      </c>
      <c r="AS8" s="204">
        <v>4.3755425943233861E-3</v>
      </c>
      <c r="AT8" s="204">
        <v>3.6173094867428257E-3</v>
      </c>
      <c r="AU8" s="204">
        <v>0</v>
      </c>
      <c r="AV8" s="153">
        <v>0</v>
      </c>
      <c r="AW8" s="247">
        <f t="shared" si="0"/>
        <v>0.1067484938571393</v>
      </c>
      <c r="AX8" s="153">
        <f t="shared" si="4"/>
        <v>3.0008755428983505E-4</v>
      </c>
      <c r="AY8" s="361" t="s">
        <v>730</v>
      </c>
      <c r="AZ8" s="19" t="s">
        <v>733</v>
      </c>
      <c r="BA8" s="19" t="s">
        <v>829</v>
      </c>
      <c r="BB8" s="19" t="s">
        <v>775</v>
      </c>
      <c r="BC8" s="19" t="s">
        <v>830</v>
      </c>
      <c r="BD8" s="19" t="s">
        <v>831</v>
      </c>
      <c r="BE8" s="361">
        <v>-0.76900000000000002</v>
      </c>
      <c r="BF8" s="362"/>
    </row>
    <row r="9" spans="1:58" ht="14.25" x14ac:dyDescent="0.2">
      <c r="A9" s="92" t="s">
        <v>639</v>
      </c>
      <c r="B9" s="105" t="s">
        <v>1224</v>
      </c>
      <c r="C9" s="111">
        <v>60830987</v>
      </c>
      <c r="D9" s="105" t="s">
        <v>69</v>
      </c>
      <c r="E9" s="105" t="s">
        <v>25</v>
      </c>
      <c r="F9" s="105" t="s">
        <v>28</v>
      </c>
      <c r="G9" s="112" t="s">
        <v>513</v>
      </c>
      <c r="H9" s="158" t="s">
        <v>625</v>
      </c>
      <c r="I9" s="113">
        <v>8.4905660377358499E-2</v>
      </c>
      <c r="J9" s="108" t="s">
        <v>667</v>
      </c>
      <c r="K9" s="113"/>
      <c r="L9" s="115">
        <v>2.1538461538461539E-4</v>
      </c>
      <c r="M9" s="92" t="s">
        <v>639</v>
      </c>
      <c r="N9" s="204">
        <v>5.8194941001418733E-2</v>
      </c>
      <c r="O9" s="204">
        <v>1.4085533303998117E-2</v>
      </c>
      <c r="P9" s="204">
        <v>2.5516615527969147E-2</v>
      </c>
      <c r="Q9" s="204">
        <v>3.4101209195925748E-2</v>
      </c>
      <c r="R9" s="204">
        <v>1.2696766641244391E-2</v>
      </c>
      <c r="S9" s="204">
        <v>7.1965579313078551E-2</v>
      </c>
      <c r="T9" s="204">
        <v>3.2369191240106489E-2</v>
      </c>
      <c r="U9" s="204">
        <v>9.4288336356551178E-2</v>
      </c>
      <c r="V9" s="152">
        <v>3.0130770726057843E-2</v>
      </c>
      <c r="W9" s="204">
        <v>5.5628525216022844E-2</v>
      </c>
      <c r="X9" s="152">
        <v>9.9561761055331557E-3</v>
      </c>
      <c r="Y9" s="204">
        <v>2.9817902589612207E-2</v>
      </c>
      <c r="Z9" s="204">
        <v>5.4538109471545193E-2</v>
      </c>
      <c r="AA9" s="204">
        <v>2.0463676358303744E-2</v>
      </c>
      <c r="AB9" s="204">
        <v>4.9270012824894904E-2</v>
      </c>
      <c r="AC9" s="204">
        <v>4.8889770758135102E-2</v>
      </c>
      <c r="AD9" s="204">
        <v>7.2563875773483097E-2</v>
      </c>
      <c r="AE9" s="204">
        <v>2.8985975769275876E-2</v>
      </c>
      <c r="AF9" s="152">
        <v>1.0861039709290591E-2</v>
      </c>
      <c r="AG9" s="152">
        <v>4.2028141189278452E-2</v>
      </c>
      <c r="AH9" s="152">
        <v>2.6303402346239419E-2</v>
      </c>
      <c r="AI9" s="152">
        <v>1.3016247896330886E-2</v>
      </c>
      <c r="AJ9" s="152">
        <v>7.3997130986240597E-2</v>
      </c>
      <c r="AK9" s="204">
        <v>2.6464384811133092E-2</v>
      </c>
      <c r="AL9" s="333">
        <f t="shared" si="1"/>
        <v>4.2891500431644955E-2</v>
      </c>
      <c r="AM9" s="204">
        <f t="shared" si="2"/>
        <v>2.4238961382083046E-2</v>
      </c>
      <c r="AN9" s="204">
        <f t="shared" si="5"/>
        <v>3.8587068343284514E-2</v>
      </c>
      <c r="AO9" s="205">
        <v>2</v>
      </c>
      <c r="AP9" s="204">
        <f t="shared" si="3"/>
        <v>2.5974025974025976E-2</v>
      </c>
      <c r="AQ9" s="340">
        <v>0</v>
      </c>
      <c r="AR9" s="204">
        <v>1.5831117492765535E-2</v>
      </c>
      <c r="AS9" s="204">
        <v>9.9053708154568897E-3</v>
      </c>
      <c r="AT9" s="204">
        <v>6.0181000380471888E-3</v>
      </c>
      <c r="AU9" s="204">
        <v>0</v>
      </c>
      <c r="AV9" s="153">
        <v>0</v>
      </c>
      <c r="AW9" s="247">
        <f t="shared" si="0"/>
        <v>9.4288336356551178E-2</v>
      </c>
      <c r="AX9" s="153">
        <f t="shared" si="4"/>
        <v>9.9561761055331557E-3</v>
      </c>
      <c r="AY9" s="361" t="s">
        <v>730</v>
      </c>
      <c r="AZ9" s="19" t="s">
        <v>733</v>
      </c>
      <c r="BA9" s="19" t="s">
        <v>832</v>
      </c>
      <c r="BB9" s="19" t="s">
        <v>775</v>
      </c>
      <c r="BC9" s="19" t="s">
        <v>778</v>
      </c>
      <c r="BD9" s="19" t="s">
        <v>833</v>
      </c>
      <c r="BE9" s="361">
        <v>0.23300000000000001</v>
      </c>
      <c r="BF9" s="362"/>
    </row>
    <row r="10" spans="1:58" ht="14.25" x14ac:dyDescent="0.2">
      <c r="A10" s="116" t="s">
        <v>694</v>
      </c>
      <c r="B10" s="105" t="s">
        <v>1227</v>
      </c>
      <c r="C10" s="111">
        <v>40850187</v>
      </c>
      <c r="D10" s="105" t="s">
        <v>69</v>
      </c>
      <c r="E10" s="105" t="s">
        <v>25</v>
      </c>
      <c r="F10" s="105" t="s">
        <v>26</v>
      </c>
      <c r="G10" s="112" t="s">
        <v>513</v>
      </c>
      <c r="H10" s="158" t="s">
        <v>625</v>
      </c>
      <c r="I10" s="113">
        <v>8.5106382978723402E-2</v>
      </c>
      <c r="J10" s="108" t="s">
        <v>623</v>
      </c>
      <c r="K10" s="113"/>
      <c r="L10" s="115">
        <v>4.3975373790677223E-4</v>
      </c>
      <c r="M10" s="116" t="s">
        <v>640</v>
      </c>
      <c r="N10" s="204">
        <v>1.1222324508469274E-3</v>
      </c>
      <c r="O10" s="204">
        <v>-1.6259187537905604E-4</v>
      </c>
      <c r="P10" s="204">
        <v>3.125752066405002E-3</v>
      </c>
      <c r="Q10" s="204">
        <v>7.1101362385709577E-3</v>
      </c>
      <c r="R10" s="204">
        <v>1.1951699086759049E-2</v>
      </c>
      <c r="S10" s="204">
        <v>1.1522026927593357E-3</v>
      </c>
      <c r="T10" s="204">
        <v>3.7083799405756169E-4</v>
      </c>
      <c r="U10" s="204">
        <v>5.3187471137422276E-4</v>
      </c>
      <c r="V10" s="152">
        <v>3.0715038277569424E-4</v>
      </c>
      <c r="W10" s="204">
        <v>8.993365003151883E-3</v>
      </c>
      <c r="X10" s="152">
        <v>2.6236838405951364E-3</v>
      </c>
      <c r="Y10" s="204">
        <v>5.786626246494529E-4</v>
      </c>
      <c r="Z10" s="204">
        <v>2.6938637100751782E-3</v>
      </c>
      <c r="AA10" s="204">
        <v>5.210419803137703E-3</v>
      </c>
      <c r="AB10" s="204">
        <v>4.2810015829445637E-3</v>
      </c>
      <c r="AC10" s="204">
        <v>5.6766014922993539E-3</v>
      </c>
      <c r="AD10" s="204">
        <v>1.4798765587996159E-4</v>
      </c>
      <c r="AE10" s="204">
        <v>1.3832868012939926E-4</v>
      </c>
      <c r="AF10" s="152">
        <v>6.4367257495363285E-4</v>
      </c>
      <c r="AG10" s="152">
        <v>9.9182801537302397E-4</v>
      </c>
      <c r="AH10" s="152">
        <v>4.1903044779874315E-3</v>
      </c>
      <c r="AI10" s="152">
        <v>1.3544058035730759E-4</v>
      </c>
      <c r="AJ10" s="152">
        <v>4.4021618724808247E-2</v>
      </c>
      <c r="AK10" s="204">
        <v>8.1767179276918088E-3</v>
      </c>
      <c r="AL10" s="333">
        <f t="shared" si="1"/>
        <v>5.6796429533369991E-3</v>
      </c>
      <c r="AM10" s="204">
        <f t="shared" si="2"/>
        <v>1.2199148657601592E-3</v>
      </c>
      <c r="AN10" s="204">
        <f t="shared" si="5"/>
        <v>4.6504749331269593E-3</v>
      </c>
      <c r="AO10" s="205">
        <v>0</v>
      </c>
      <c r="AP10" s="204">
        <f t="shared" si="3"/>
        <v>0</v>
      </c>
      <c r="AQ10" s="340">
        <v>0</v>
      </c>
      <c r="AR10" s="204">
        <v>5.6188902358236875E-3</v>
      </c>
      <c r="AS10" s="204">
        <v>2.6030630410543232E-3</v>
      </c>
      <c r="AT10" s="204">
        <v>1.5740329556103837E-3</v>
      </c>
      <c r="AU10" s="204">
        <v>0</v>
      </c>
      <c r="AV10" s="153">
        <v>0</v>
      </c>
      <c r="AW10" s="247">
        <f t="shared" si="0"/>
        <v>4.4021618724808247E-2</v>
      </c>
      <c r="AX10" s="153">
        <f t="shared" si="4"/>
        <v>-1.6259187537905604E-4</v>
      </c>
      <c r="AY10" s="361" t="s">
        <v>729</v>
      </c>
      <c r="AZ10" s="19" t="s">
        <v>733</v>
      </c>
      <c r="BA10" s="19" t="s">
        <v>834</v>
      </c>
      <c r="BB10" s="19" t="s">
        <v>729</v>
      </c>
      <c r="BC10" s="19"/>
      <c r="BD10" s="19" t="s">
        <v>835</v>
      </c>
      <c r="BE10" s="361">
        <v>0</v>
      </c>
      <c r="BF10" s="362"/>
    </row>
    <row r="11" spans="1:58" ht="14.25" x14ac:dyDescent="0.2">
      <c r="A11" s="92" t="s">
        <v>641</v>
      </c>
      <c r="B11" s="105" t="s">
        <v>1228</v>
      </c>
      <c r="C11" s="111">
        <v>77658730</v>
      </c>
      <c r="D11" s="105" t="s">
        <v>69</v>
      </c>
      <c r="E11" s="105" t="s">
        <v>26</v>
      </c>
      <c r="F11" s="105" t="s">
        <v>30</v>
      </c>
      <c r="G11" s="112" t="s">
        <v>513</v>
      </c>
      <c r="H11" s="158" t="s">
        <v>625</v>
      </c>
      <c r="I11" s="113">
        <v>8.8235294117647106E-2</v>
      </c>
      <c r="J11" s="108" t="s">
        <v>668</v>
      </c>
      <c r="K11" s="113"/>
      <c r="L11" s="115">
        <v>3.9497590646970533E-4</v>
      </c>
      <c r="M11" s="92" t="s">
        <v>641</v>
      </c>
      <c r="N11" s="204">
        <v>0.10335025116315415</v>
      </c>
      <c r="O11" s="204">
        <v>0.13478646000693942</v>
      </c>
      <c r="P11" s="204">
        <v>0.11243581799890319</v>
      </c>
      <c r="Q11" s="204">
        <v>0.10828959241440045</v>
      </c>
      <c r="R11" s="204">
        <v>6.0454495924516211E-2</v>
      </c>
      <c r="S11" s="204">
        <v>9.6272818410174404E-2</v>
      </c>
      <c r="T11" s="204">
        <v>3.4633171712152404E-2</v>
      </c>
      <c r="U11" s="204">
        <v>3.0317812353488367E-2</v>
      </c>
      <c r="V11" s="152">
        <v>0.11482304343707017</v>
      </c>
      <c r="W11" s="204">
        <v>8.4367982957208584E-2</v>
      </c>
      <c r="X11" s="152">
        <v>3.0977095631535789E-2</v>
      </c>
      <c r="Y11" s="204">
        <v>7.7012528685500903E-2</v>
      </c>
      <c r="Z11" s="204">
        <v>0.10800416264342261</v>
      </c>
      <c r="AA11" s="204">
        <v>8.5015581278281016E-2</v>
      </c>
      <c r="AB11" s="204">
        <v>8.8978589196842844E-2</v>
      </c>
      <c r="AC11" s="204">
        <v>0.13805217095976041</v>
      </c>
      <c r="AD11" s="204">
        <v>9.2702369226273645E-2</v>
      </c>
      <c r="AE11" s="204">
        <v>0.17560222493327837</v>
      </c>
      <c r="AF11" s="152">
        <v>0.13716844421147872</v>
      </c>
      <c r="AG11" s="152">
        <v>9.5974915958269139E-2</v>
      </c>
      <c r="AH11" s="152">
        <v>0.23293095767923869</v>
      </c>
      <c r="AI11" s="152">
        <v>0.15239399261878786</v>
      </c>
      <c r="AJ11" s="152">
        <v>8.6559179222462923E-2</v>
      </c>
      <c r="AK11" s="204">
        <v>8.1867010417442931E-2</v>
      </c>
      <c r="AL11" s="333">
        <f t="shared" si="1"/>
        <v>8.7836849138922646E-2</v>
      </c>
      <c r="AM11" s="204">
        <f t="shared" si="2"/>
        <v>0.15881410708021054</v>
      </c>
      <c r="AN11" s="204">
        <f t="shared" si="5"/>
        <v>0.10421621635614293</v>
      </c>
      <c r="AO11" s="205">
        <v>18</v>
      </c>
      <c r="AP11" s="204">
        <f t="shared" si="3"/>
        <v>0.23376623376623376</v>
      </c>
      <c r="AQ11" s="340">
        <v>1</v>
      </c>
      <c r="AR11" s="204">
        <v>5.6043491901191261E-2</v>
      </c>
      <c r="AS11" s="204">
        <v>2.7772926886650069E-2</v>
      </c>
      <c r="AT11" s="204">
        <v>1.1715606236685728E-2</v>
      </c>
      <c r="AU11" s="204">
        <v>0</v>
      </c>
      <c r="AV11" s="153">
        <v>0</v>
      </c>
      <c r="AW11" s="247">
        <f t="shared" si="0"/>
        <v>0.23293095767923869</v>
      </c>
      <c r="AX11" s="153">
        <f t="shared" si="4"/>
        <v>3.0317812353488367E-2</v>
      </c>
      <c r="AY11" s="361" t="s">
        <v>729</v>
      </c>
      <c r="AZ11" s="19" t="s">
        <v>733</v>
      </c>
      <c r="BA11" s="19" t="s">
        <v>836</v>
      </c>
      <c r="BB11" s="19" t="s">
        <v>729</v>
      </c>
      <c r="BC11" s="19"/>
      <c r="BD11" s="19" t="s">
        <v>837</v>
      </c>
      <c r="BE11" s="361">
        <v>-2.0499999999999998</v>
      </c>
      <c r="BF11" s="362"/>
    </row>
    <row r="12" spans="1:58" ht="14.25" x14ac:dyDescent="0.2">
      <c r="A12" s="92" t="s">
        <v>642</v>
      </c>
      <c r="B12" s="105" t="s">
        <v>1226</v>
      </c>
      <c r="C12" s="111">
        <v>47215631</v>
      </c>
      <c r="D12" s="105" t="s">
        <v>69</v>
      </c>
      <c r="E12" s="105" t="s">
        <v>28</v>
      </c>
      <c r="F12" s="105" t="s">
        <v>26</v>
      </c>
      <c r="G12" s="112" t="s">
        <v>513</v>
      </c>
      <c r="H12" s="158" t="s">
        <v>625</v>
      </c>
      <c r="I12" s="113">
        <v>8.9743589743589702E-2</v>
      </c>
      <c r="J12" s="108" t="s">
        <v>669</v>
      </c>
      <c r="K12" s="113"/>
      <c r="L12" s="115">
        <v>3.3970810266733768E-3</v>
      </c>
      <c r="M12" s="92" t="s">
        <v>642</v>
      </c>
      <c r="N12" s="204">
        <v>1.7227822775081281E-2</v>
      </c>
      <c r="O12" s="204">
        <v>1.7145001712270985E-2</v>
      </c>
      <c r="P12" s="204">
        <v>2.6093535595310538E-2</v>
      </c>
      <c r="Q12" s="204">
        <v>2.7671489505258211E-2</v>
      </c>
      <c r="R12" s="204">
        <v>2.0216112376624976E-2</v>
      </c>
      <c r="S12" s="204">
        <v>3.6700124319620671E-2</v>
      </c>
      <c r="T12" s="204">
        <v>7.8572301005729473E-3</v>
      </c>
      <c r="U12" s="204">
        <v>1.7447387172150781E-2</v>
      </c>
      <c r="V12" s="152">
        <v>2.1051977074530798E-2</v>
      </c>
      <c r="W12" s="204">
        <v>4.530034788529666E-2</v>
      </c>
      <c r="X12" s="152">
        <v>9.2353870198303781E-3</v>
      </c>
      <c r="Y12" s="204">
        <v>2.3845232180272617E-2</v>
      </c>
      <c r="Z12" s="204">
        <v>5.7582890361023334E-2</v>
      </c>
      <c r="AA12" s="204">
        <v>4.4277923170069955E-2</v>
      </c>
      <c r="AB12" s="204">
        <v>4.0758065933466203E-2</v>
      </c>
      <c r="AC12" s="204">
        <v>2.592582638402504E-2</v>
      </c>
      <c r="AD12" s="204">
        <v>4.1664442086063569E-2</v>
      </c>
      <c r="AE12" s="204">
        <v>1.3613305846727196E-2</v>
      </c>
      <c r="AF12" s="152">
        <v>9.2123310306078884E-3</v>
      </c>
      <c r="AG12" s="152">
        <v>2.785146977054739E-2</v>
      </c>
      <c r="AH12" s="152">
        <v>9.0382094913318833E-3</v>
      </c>
      <c r="AI12" s="152">
        <v>4.3872015058222982E-4</v>
      </c>
      <c r="AJ12" s="152">
        <v>4.1581107338341278E-2</v>
      </c>
      <c r="AK12" s="204">
        <v>2.7419505961276083E-2</v>
      </c>
      <c r="AL12" s="333">
        <f t="shared" si="1"/>
        <v>2.8894810997425593E-2</v>
      </c>
      <c r="AM12" s="204">
        <f t="shared" si="2"/>
        <v>1.2030807257959316E-2</v>
      </c>
      <c r="AN12" s="204">
        <f t="shared" si="5"/>
        <v>2.5003117826779532E-2</v>
      </c>
      <c r="AO12" s="205">
        <v>0</v>
      </c>
      <c r="AP12" s="204">
        <f t="shared" si="3"/>
        <v>0</v>
      </c>
      <c r="AQ12" s="340">
        <v>0</v>
      </c>
      <c r="AR12" s="204">
        <v>1.976749958233092E-2</v>
      </c>
      <c r="AS12" s="204">
        <v>5.9584283288359793E-3</v>
      </c>
      <c r="AT12" s="204">
        <v>-8.4931032603643422E-4</v>
      </c>
      <c r="AU12" s="204">
        <v>0</v>
      </c>
      <c r="AV12" s="153">
        <v>0</v>
      </c>
      <c r="AW12" s="247">
        <f t="shared" si="0"/>
        <v>5.7582890361023334E-2</v>
      </c>
      <c r="AX12" s="153">
        <f t="shared" si="4"/>
        <v>4.3872015058222982E-4</v>
      </c>
      <c r="AY12" s="361" t="s">
        <v>729</v>
      </c>
      <c r="AZ12" s="19" t="s">
        <v>733</v>
      </c>
      <c r="BA12" s="19" t="s">
        <v>838</v>
      </c>
      <c r="BB12" s="19" t="s">
        <v>729</v>
      </c>
      <c r="BC12" s="19"/>
      <c r="BD12" s="19" t="s">
        <v>839</v>
      </c>
      <c r="BE12" s="361">
        <v>0</v>
      </c>
      <c r="BF12" s="362"/>
    </row>
    <row r="13" spans="1:58" ht="14.25" x14ac:dyDescent="0.2">
      <c r="A13" s="92" t="s">
        <v>643</v>
      </c>
      <c r="B13" s="105" t="s">
        <v>1228</v>
      </c>
      <c r="C13" s="111">
        <v>99045087</v>
      </c>
      <c r="D13" s="105" t="s">
        <v>69</v>
      </c>
      <c r="E13" s="105" t="s">
        <v>28</v>
      </c>
      <c r="F13" s="105" t="s">
        <v>25</v>
      </c>
      <c r="G13" s="112" t="s">
        <v>513</v>
      </c>
      <c r="H13" s="158" t="s">
        <v>625</v>
      </c>
      <c r="I13" s="113">
        <v>9.0909090909090898E-2</v>
      </c>
      <c r="J13" s="108" t="s">
        <v>590</v>
      </c>
      <c r="K13" s="113"/>
      <c r="L13" s="115">
        <v>1.4746296668677525E-3</v>
      </c>
      <c r="M13" s="92" t="s">
        <v>643</v>
      </c>
      <c r="N13" s="204">
        <v>6.8618161196801059E-2</v>
      </c>
      <c r="O13" s="204">
        <v>4.1847962527904889E-2</v>
      </c>
      <c r="P13" s="204">
        <v>0.11510240291775738</v>
      </c>
      <c r="Q13" s="204">
        <v>0.10052430626077534</v>
      </c>
      <c r="R13" s="204">
        <v>0.13906646905266962</v>
      </c>
      <c r="S13" s="204">
        <v>7.6437508707539112E-2</v>
      </c>
      <c r="T13" s="204">
        <v>2.5354430890154645E-2</v>
      </c>
      <c r="U13" s="204">
        <v>2.870164759635304E-2</v>
      </c>
      <c r="V13" s="152">
        <v>2.7841790408535232E-2</v>
      </c>
      <c r="W13" s="204">
        <v>0.11294466167171494</v>
      </c>
      <c r="X13" s="152">
        <v>0.16433950367594236</v>
      </c>
      <c r="Y13" s="204">
        <v>9.2512434135735469E-2</v>
      </c>
      <c r="Z13" s="204">
        <v>9.6005534253264788E-2</v>
      </c>
      <c r="AA13" s="204">
        <v>0.10300787463535302</v>
      </c>
      <c r="AB13" s="204">
        <v>8.4857493145941765E-2</v>
      </c>
      <c r="AC13" s="204">
        <v>9.2786475530074089E-2</v>
      </c>
      <c r="AD13" s="204">
        <v>0.10790290974480136</v>
      </c>
      <c r="AE13" s="204">
        <v>0.12333588069189931</v>
      </c>
      <c r="AF13" s="152">
        <v>0.27501591430616273</v>
      </c>
      <c r="AG13" s="152">
        <v>0.21551529488840351</v>
      </c>
      <c r="AH13" s="152">
        <v>0.14551797139906683</v>
      </c>
      <c r="AI13" s="152">
        <v>0.23008107413084472</v>
      </c>
      <c r="AJ13" s="152">
        <v>0.13347824477055423</v>
      </c>
      <c r="AK13" s="204">
        <v>8.5926805696668163E-2</v>
      </c>
      <c r="AL13" s="333">
        <f t="shared" si="1"/>
        <v>8.932929562202846E-2</v>
      </c>
      <c r="AM13" s="204">
        <f t="shared" si="2"/>
        <v>0.19789322708327545</v>
      </c>
      <c r="AN13" s="204">
        <f t="shared" si="5"/>
        <v>0.11438251057462391</v>
      </c>
      <c r="AO13" s="205">
        <v>18</v>
      </c>
      <c r="AP13" s="204">
        <f t="shared" si="3"/>
        <v>0.23376623376623376</v>
      </c>
      <c r="AQ13" s="340">
        <v>0</v>
      </c>
      <c r="AR13" s="204">
        <v>5.5762522619789485E-2</v>
      </c>
      <c r="AS13" s="204">
        <v>2.8677183658968625E-2</v>
      </c>
      <c r="AT13" s="204">
        <v>1.6073193800521912E-2</v>
      </c>
      <c r="AU13" s="204">
        <v>0</v>
      </c>
      <c r="AV13" s="153">
        <v>0</v>
      </c>
      <c r="AW13" s="247">
        <f t="shared" si="0"/>
        <v>0.27501591430616273</v>
      </c>
      <c r="AX13" s="153">
        <f t="shared" si="4"/>
        <v>2.5354430890154645E-2</v>
      </c>
      <c r="AY13" s="361" t="s">
        <v>730</v>
      </c>
      <c r="AZ13" s="19" t="s">
        <v>733</v>
      </c>
      <c r="BA13" s="19" t="s">
        <v>840</v>
      </c>
      <c r="BB13" s="19" t="s">
        <v>775</v>
      </c>
      <c r="BC13" s="19" t="s">
        <v>776</v>
      </c>
      <c r="BD13" s="19" t="s">
        <v>841</v>
      </c>
      <c r="BE13" s="361">
        <v>0.52</v>
      </c>
      <c r="BF13" s="362"/>
    </row>
    <row r="14" spans="1:58" ht="14.25" x14ac:dyDescent="0.2">
      <c r="A14" s="92" t="s">
        <v>644</v>
      </c>
      <c r="B14" s="105" t="s">
        <v>1229</v>
      </c>
      <c r="C14" s="111">
        <v>97554893</v>
      </c>
      <c r="D14" s="105" t="s">
        <v>69</v>
      </c>
      <c r="E14" s="105" t="s">
        <v>26</v>
      </c>
      <c r="F14" s="105" t="s">
        <v>30</v>
      </c>
      <c r="G14" s="112" t="s">
        <v>513</v>
      </c>
      <c r="H14" s="158" t="s">
        <v>625</v>
      </c>
      <c r="I14" s="113">
        <v>9.1836734693877597E-2</v>
      </c>
      <c r="J14" s="108" t="s">
        <v>1212</v>
      </c>
      <c r="K14" s="113"/>
      <c r="L14" s="115">
        <v>2.7550739278170633E-4</v>
      </c>
      <c r="M14" s="92" t="s">
        <v>644</v>
      </c>
      <c r="N14" s="204">
        <v>0.16850086391523517</v>
      </c>
      <c r="O14" s="204">
        <v>0.23615345888693084</v>
      </c>
      <c r="P14" s="204">
        <v>0.20443864071759282</v>
      </c>
      <c r="Q14" s="204">
        <v>0.20079716624626362</v>
      </c>
      <c r="R14" s="204">
        <v>0.12719319914407504</v>
      </c>
      <c r="S14" s="204">
        <v>0.1773421035134648</v>
      </c>
      <c r="T14" s="204">
        <v>0.1179914058968321</v>
      </c>
      <c r="U14" s="204">
        <v>0.12400551150615009</v>
      </c>
      <c r="V14" s="152">
        <v>0.26171075911499403</v>
      </c>
      <c r="W14" s="204">
        <v>0.15522953428117062</v>
      </c>
      <c r="X14" s="152">
        <v>9.7453327130972975E-2</v>
      </c>
      <c r="Y14" s="204">
        <v>0.25354643505326147</v>
      </c>
      <c r="Z14" s="204">
        <v>0.18311116298428801</v>
      </c>
      <c r="AA14" s="204">
        <v>0.19077858414674673</v>
      </c>
      <c r="AB14" s="204">
        <v>0.17209276261066223</v>
      </c>
      <c r="AC14" s="204">
        <v>0.2323542199599008</v>
      </c>
      <c r="AD14" s="204">
        <v>0.16757889453683128</v>
      </c>
      <c r="AE14" s="204">
        <v>0.18718454258106917</v>
      </c>
      <c r="AF14" s="152">
        <v>0.16799293757258235</v>
      </c>
      <c r="AG14" s="152">
        <v>0.21796123765531678</v>
      </c>
      <c r="AH14" s="152">
        <v>0.25886147321084635</v>
      </c>
      <c r="AI14" s="152">
        <v>0.16189616350685743</v>
      </c>
      <c r="AJ14" s="152">
        <v>0.16237333018208797</v>
      </c>
      <c r="AK14" s="204">
        <v>0.24703223996162252</v>
      </c>
      <c r="AL14" s="333">
        <f t="shared" si="1"/>
        <v>0.1831412420941623</v>
      </c>
      <c r="AM14" s="204">
        <f t="shared" si="2"/>
        <v>0.19877927090533443</v>
      </c>
      <c r="AN14" s="204">
        <f t="shared" si="5"/>
        <v>0.18675001797366356</v>
      </c>
      <c r="AO14" s="205">
        <v>18</v>
      </c>
      <c r="AP14" s="204">
        <f t="shared" si="3"/>
        <v>0.23376623376623376</v>
      </c>
      <c r="AQ14" s="340">
        <v>1</v>
      </c>
      <c r="AR14" s="204">
        <v>0.15493123073891815</v>
      </c>
      <c r="AS14" s="204">
        <v>8.7132110571970997E-2</v>
      </c>
      <c r="AT14" s="204">
        <v>3.7203020533926955E-2</v>
      </c>
      <c r="AU14" s="204">
        <v>0</v>
      </c>
      <c r="AV14" s="153">
        <v>0</v>
      </c>
      <c r="AW14" s="247">
        <f t="shared" si="0"/>
        <v>0.26171075911499403</v>
      </c>
      <c r="AX14" s="153">
        <f t="shared" si="4"/>
        <v>9.7453327130972975E-2</v>
      </c>
      <c r="AY14" s="361" t="s">
        <v>729</v>
      </c>
      <c r="AZ14" s="19" t="s">
        <v>733</v>
      </c>
      <c r="BA14" s="19" t="s">
        <v>842</v>
      </c>
      <c r="BB14" s="19" t="s">
        <v>729</v>
      </c>
      <c r="BC14" s="19"/>
      <c r="BD14" s="19" t="s">
        <v>843</v>
      </c>
      <c r="BE14" s="361">
        <v>0.437</v>
      </c>
      <c r="BF14" s="362"/>
    </row>
    <row r="15" spans="1:58" ht="14.25" x14ac:dyDescent="0.2">
      <c r="A15" s="92" t="s">
        <v>645</v>
      </c>
      <c r="B15" s="105" t="s">
        <v>1230</v>
      </c>
      <c r="C15" s="111">
        <v>47271707</v>
      </c>
      <c r="D15" s="105" t="s">
        <v>69</v>
      </c>
      <c r="E15" s="105" t="s">
        <v>25</v>
      </c>
      <c r="F15" s="105" t="s">
        <v>30</v>
      </c>
      <c r="G15" s="112" t="s">
        <v>513</v>
      </c>
      <c r="H15" s="158" t="s">
        <v>625</v>
      </c>
      <c r="I15" s="113">
        <v>9.5744680851063801E-2</v>
      </c>
      <c r="J15" s="108" t="s">
        <v>590</v>
      </c>
      <c r="K15" s="113"/>
      <c r="L15" s="115">
        <v>2.7400524183940908E-3</v>
      </c>
      <c r="M15" s="92" t="s">
        <v>645</v>
      </c>
      <c r="N15" s="204">
        <v>6.8165479373094348E-2</v>
      </c>
      <c r="O15" s="204">
        <v>3.9176115246276566E-2</v>
      </c>
      <c r="P15" s="204">
        <v>0.10984115499722942</v>
      </c>
      <c r="Q15" s="204">
        <v>9.7543769719732679E-2</v>
      </c>
      <c r="R15" s="204">
        <v>0.12558502554895135</v>
      </c>
      <c r="S15" s="204">
        <v>7.454621183670869E-2</v>
      </c>
      <c r="T15" s="204">
        <v>2.4789093877205761E-2</v>
      </c>
      <c r="U15" s="204">
        <v>2.9507033432027076E-2</v>
      </c>
      <c r="V15" s="152">
        <v>2.3485837107268974E-2</v>
      </c>
      <c r="W15" s="204">
        <v>0.10714235549376229</v>
      </c>
      <c r="X15" s="152">
        <v>0.15385735772840436</v>
      </c>
      <c r="Y15" s="204">
        <v>8.3180578956782741E-2</v>
      </c>
      <c r="Z15" s="204">
        <v>8.8804959747056031E-2</v>
      </c>
      <c r="AA15" s="204">
        <v>9.4222228030785296E-2</v>
      </c>
      <c r="AB15" s="204">
        <v>7.8855319784376501E-2</v>
      </c>
      <c r="AC15" s="204">
        <v>9.0588420056997812E-2</v>
      </c>
      <c r="AD15" s="204">
        <v>0.10226499590123667</v>
      </c>
      <c r="AE15" s="204">
        <v>0.10779795742131389</v>
      </c>
      <c r="AF15" s="152">
        <v>0.25440324263788633</v>
      </c>
      <c r="AG15" s="152">
        <v>0.19987358457577384</v>
      </c>
      <c r="AH15" s="152">
        <v>0.13228669601234933</v>
      </c>
      <c r="AI15" s="152">
        <v>0.2110390569148608</v>
      </c>
      <c r="AJ15" s="152">
        <v>0.1182384571957279</v>
      </c>
      <c r="AK15" s="204">
        <v>8.6101899888985409E-2</v>
      </c>
      <c r="AL15" s="333">
        <f t="shared" si="1"/>
        <v>8.3994541785400501E-2</v>
      </c>
      <c r="AM15" s="204">
        <f t="shared" si="2"/>
        <v>0.18108010751243683</v>
      </c>
      <c r="AN15" s="204">
        <f t="shared" si="5"/>
        <v>0.10639890310702428</v>
      </c>
      <c r="AO15" s="205">
        <v>18</v>
      </c>
      <c r="AP15" s="204">
        <f t="shared" si="3"/>
        <v>0.23376623376623376</v>
      </c>
      <c r="AQ15" s="340">
        <v>0</v>
      </c>
      <c r="AR15" s="204">
        <v>4.8809812810716426E-2</v>
      </c>
      <c r="AS15" s="204">
        <v>2.7676722109175156E-2</v>
      </c>
      <c r="AT15" s="204">
        <v>1.6751858438600258E-2</v>
      </c>
      <c r="AU15" s="204">
        <v>0</v>
      </c>
      <c r="AV15" s="153">
        <v>0</v>
      </c>
      <c r="AW15" s="247">
        <f t="shared" si="0"/>
        <v>0.25440324263788633</v>
      </c>
      <c r="AX15" s="153">
        <f t="shared" si="4"/>
        <v>2.3485837107268974E-2</v>
      </c>
      <c r="AY15" s="361" t="s">
        <v>729</v>
      </c>
      <c r="AZ15" s="19" t="s">
        <v>733</v>
      </c>
      <c r="BA15" s="19" t="s">
        <v>844</v>
      </c>
      <c r="BB15" s="19" t="s">
        <v>729</v>
      </c>
      <c r="BC15" s="19"/>
      <c r="BD15" s="19" t="s">
        <v>845</v>
      </c>
      <c r="BE15" s="361">
        <v>0</v>
      </c>
      <c r="BF15" s="362"/>
    </row>
    <row r="16" spans="1:58" ht="14.25" x14ac:dyDescent="0.2">
      <c r="A16" s="92" t="s">
        <v>646</v>
      </c>
      <c r="B16" s="105" t="s">
        <v>1231</v>
      </c>
      <c r="C16" s="111">
        <v>19412175</v>
      </c>
      <c r="D16" s="105" t="s">
        <v>69</v>
      </c>
      <c r="E16" s="105" t="s">
        <v>30</v>
      </c>
      <c r="F16" s="105" t="s">
        <v>28</v>
      </c>
      <c r="G16" s="112" t="s">
        <v>513</v>
      </c>
      <c r="H16" s="158" t="s">
        <v>625</v>
      </c>
      <c r="I16" s="113">
        <v>0.10344827586206901</v>
      </c>
      <c r="J16" s="108" t="s">
        <v>598</v>
      </c>
      <c r="K16" s="92"/>
      <c r="L16" s="115">
        <v>2.8880866425992778E-3</v>
      </c>
      <c r="M16" s="92" t="s">
        <v>646</v>
      </c>
      <c r="N16" s="204">
        <v>2.3066492843300399E-2</v>
      </c>
      <c r="O16" s="204">
        <v>3.6048614138162707E-3</v>
      </c>
      <c r="P16" s="204">
        <v>4.592249474127201E-2</v>
      </c>
      <c r="Q16" s="204">
        <v>3.3678397874704911E-2</v>
      </c>
      <c r="R16" s="204">
        <v>5.0927662825324106E-2</v>
      </c>
      <c r="S16" s="204">
        <v>1.6552076436006598E-2</v>
      </c>
      <c r="T16" s="204">
        <v>9.3637743995843448E-3</v>
      </c>
      <c r="U16" s="204">
        <v>4.7833402428014062E-3</v>
      </c>
      <c r="V16" s="152">
        <v>3.8568769822891953E-3</v>
      </c>
      <c r="W16" s="204">
        <v>4.5382227114440142E-2</v>
      </c>
      <c r="X16" s="152">
        <v>0.154122481118522</v>
      </c>
      <c r="Y16" s="204">
        <v>5.7723918065129241E-2</v>
      </c>
      <c r="Z16" s="204">
        <v>9.3652551778972224E-3</v>
      </c>
      <c r="AA16" s="204">
        <v>1.4721090254160633E-2</v>
      </c>
      <c r="AB16" s="204">
        <v>1.9633768447043634E-2</v>
      </c>
      <c r="AC16" s="204">
        <v>1.8039231653140073E-2</v>
      </c>
      <c r="AD16" s="204">
        <v>4.9925221344287486E-3</v>
      </c>
      <c r="AE16" s="204">
        <v>0.10387967809944694</v>
      </c>
      <c r="AF16" s="152">
        <v>0.25610484929966859</v>
      </c>
      <c r="AG16" s="152">
        <v>0.18320094502709203</v>
      </c>
      <c r="AH16" s="152">
        <v>0.13429271556819564</v>
      </c>
      <c r="AI16" s="152">
        <v>0.22502903806637756</v>
      </c>
      <c r="AJ16" s="152">
        <v>6.5097076592097958E-2</v>
      </c>
      <c r="AK16" s="204">
        <v>1.6704312093574796E-2</v>
      </c>
      <c r="AL16" s="333">
        <f t="shared" si="1"/>
        <v>3.1449361074185986E-2</v>
      </c>
      <c r="AM16" s="204">
        <f t="shared" si="2"/>
        <v>0.18050144521215614</v>
      </c>
      <c r="AN16" s="204">
        <f t="shared" si="5"/>
        <v>6.5845995875256025E-2</v>
      </c>
      <c r="AO16" s="205">
        <v>19</v>
      </c>
      <c r="AP16" s="204">
        <f t="shared" si="3"/>
        <v>0.24675324675324675</v>
      </c>
      <c r="AQ16" s="340">
        <v>0</v>
      </c>
      <c r="AR16" s="204">
        <v>1.1332525008419227E-2</v>
      </c>
      <c r="AS16" s="204">
        <v>5.7560023873418423E-3</v>
      </c>
      <c r="AT16" s="204">
        <v>2.8861915726238192E-3</v>
      </c>
      <c r="AU16" s="204">
        <v>0</v>
      </c>
      <c r="AV16" s="153">
        <v>0</v>
      </c>
      <c r="AW16" s="247">
        <f t="shared" si="0"/>
        <v>0.25610484929966859</v>
      </c>
      <c r="AX16" s="153">
        <f t="shared" si="4"/>
        <v>3.6048614138162707E-3</v>
      </c>
      <c r="AY16" s="361" t="s">
        <v>729</v>
      </c>
      <c r="AZ16" s="19" t="s">
        <v>733</v>
      </c>
      <c r="BA16" s="19" t="s">
        <v>846</v>
      </c>
      <c r="BB16" s="19" t="s">
        <v>729</v>
      </c>
      <c r="BC16" s="19"/>
      <c r="BD16" s="19" t="s">
        <v>847</v>
      </c>
      <c r="BE16" s="361">
        <v>0</v>
      </c>
      <c r="BF16" s="362"/>
    </row>
    <row r="17" spans="1:58" ht="14.25" x14ac:dyDescent="0.2">
      <c r="A17" s="92" t="s">
        <v>695</v>
      </c>
      <c r="B17" s="105" t="s">
        <v>1227</v>
      </c>
      <c r="C17" s="111">
        <v>104429236</v>
      </c>
      <c r="D17" s="105" t="s">
        <v>69</v>
      </c>
      <c r="E17" s="105" t="s">
        <v>30</v>
      </c>
      <c r="F17" s="105" t="s">
        <v>26</v>
      </c>
      <c r="G17" s="112" t="s">
        <v>513</v>
      </c>
      <c r="H17" s="158" t="s">
        <v>625</v>
      </c>
      <c r="I17" s="113">
        <v>0.10638297872340401</v>
      </c>
      <c r="J17" s="108" t="s">
        <v>619</v>
      </c>
      <c r="K17" s="92"/>
      <c r="L17" s="115">
        <v>1.2286521685710776E-4</v>
      </c>
      <c r="M17" s="92" t="s">
        <v>648</v>
      </c>
      <c r="N17" s="204">
        <v>8.1588573814433372E-3</v>
      </c>
      <c r="O17" s="204">
        <v>1.708388174352876E-3</v>
      </c>
      <c r="P17" s="204">
        <v>1.6658609207882744E-2</v>
      </c>
      <c r="Q17" s="204">
        <v>2.0433789205296041E-2</v>
      </c>
      <c r="R17" s="204">
        <v>2.0230437394510019E-2</v>
      </c>
      <c r="S17" s="204">
        <v>4.5046571621445613E-3</v>
      </c>
      <c r="T17" s="204">
        <v>4.3286718232907169E-3</v>
      </c>
      <c r="U17" s="204">
        <v>1.9486978716551334E-3</v>
      </c>
      <c r="V17" s="152">
        <v>1.0437419579906425E-3</v>
      </c>
      <c r="W17" s="204">
        <v>1.4059506761060271E-2</v>
      </c>
      <c r="X17" s="152">
        <v>2.8049110123866561E-2</v>
      </c>
      <c r="Y17" s="204">
        <v>5.5792472012648496E-2</v>
      </c>
      <c r="Z17" s="204">
        <v>1.3091538483175928E-2</v>
      </c>
      <c r="AA17" s="204">
        <v>1.0438862212340201E-2</v>
      </c>
      <c r="AB17" s="204">
        <v>1.601087693528189E-2</v>
      </c>
      <c r="AC17" s="204">
        <v>1.1165846071854181E-2</v>
      </c>
      <c r="AD17" s="204">
        <v>1.740028252981542E-4</v>
      </c>
      <c r="AE17" s="204">
        <v>9.696302435369504E-2</v>
      </c>
      <c r="AF17" s="152">
        <v>0.2561527646259798</v>
      </c>
      <c r="AG17" s="152">
        <v>0.17889111734441895</v>
      </c>
      <c r="AH17" s="152">
        <v>0.13432272315645089</v>
      </c>
      <c r="AI17" s="152">
        <v>0.21899499319741597</v>
      </c>
      <c r="AJ17" s="152">
        <v>6.3104582430318704E-2</v>
      </c>
      <c r="AK17" s="204">
        <v>1.2563870483284778E-2</v>
      </c>
      <c r="AL17" s="333">
        <f t="shared" si="1"/>
        <v>1.5971922027247114E-2</v>
      </c>
      <c r="AM17" s="204">
        <f t="shared" si="2"/>
        <v>0.17706492453559214</v>
      </c>
      <c r="AN17" s="204">
        <f t="shared" si="5"/>
        <v>5.314723029840366E-2</v>
      </c>
      <c r="AO17" s="205">
        <v>12</v>
      </c>
      <c r="AP17" s="204">
        <f t="shared" si="3"/>
        <v>0.15584415584415584</v>
      </c>
      <c r="AQ17" s="340">
        <v>0</v>
      </c>
      <c r="AR17" s="204">
        <v>7.5113924174005269E-3</v>
      </c>
      <c r="AS17" s="204">
        <v>3.7932372655536187E-3</v>
      </c>
      <c r="AT17" s="204">
        <v>1.810569391622384E-3</v>
      </c>
      <c r="AU17" s="204">
        <v>0</v>
      </c>
      <c r="AV17" s="153">
        <v>0</v>
      </c>
      <c r="AW17" s="247">
        <f t="shared" si="0"/>
        <v>0.2561527646259798</v>
      </c>
      <c r="AX17" s="153">
        <f t="shared" si="4"/>
        <v>1.740028252981542E-4</v>
      </c>
      <c r="AY17" s="361" t="s">
        <v>729</v>
      </c>
      <c r="AZ17" s="19" t="s">
        <v>733</v>
      </c>
      <c r="BA17" s="19" t="s">
        <v>848</v>
      </c>
      <c r="BB17" s="19" t="s">
        <v>729</v>
      </c>
      <c r="BC17" s="19"/>
      <c r="BD17" s="19" t="s">
        <v>849</v>
      </c>
      <c r="BE17" s="361">
        <v>0</v>
      </c>
      <c r="BF17" s="362"/>
    </row>
    <row r="18" spans="1:58" ht="14.25" x14ac:dyDescent="0.2">
      <c r="A18" s="92" t="s">
        <v>647</v>
      </c>
      <c r="B18" s="105" t="s">
        <v>1232</v>
      </c>
      <c r="C18" s="111">
        <v>21819951</v>
      </c>
      <c r="D18" s="105" t="s">
        <v>69</v>
      </c>
      <c r="E18" s="105" t="s">
        <v>28</v>
      </c>
      <c r="F18" s="105" t="s">
        <v>26</v>
      </c>
      <c r="G18" s="112" t="s">
        <v>513</v>
      </c>
      <c r="H18" s="158" t="s">
        <v>625</v>
      </c>
      <c r="I18" s="113">
        <v>0.10666666666666701</v>
      </c>
      <c r="J18" s="108" t="s">
        <v>590</v>
      </c>
      <c r="K18" s="105"/>
      <c r="L18" s="115">
        <v>1.0332038149063935E-2</v>
      </c>
      <c r="M18" s="92" t="s">
        <v>647</v>
      </c>
      <c r="N18" s="204">
        <v>7.2552895625770511E-2</v>
      </c>
      <c r="O18" s="204">
        <v>3.4976702829284098E-2</v>
      </c>
      <c r="P18" s="204">
        <v>0.11063757446981801</v>
      </c>
      <c r="Q18" s="204">
        <v>0.10116198171714325</v>
      </c>
      <c r="R18" s="204">
        <v>0.13678230920800186</v>
      </c>
      <c r="S18" s="204">
        <v>7.5987343563271706E-2</v>
      </c>
      <c r="T18" s="204">
        <v>2.7881876700364933E-2</v>
      </c>
      <c r="U18" s="204">
        <v>3.5281996938655365E-2</v>
      </c>
      <c r="V18" s="152">
        <v>3.2811641747553758E-2</v>
      </c>
      <c r="W18" s="204">
        <v>9.9023827635898107E-2</v>
      </c>
      <c r="X18" s="152">
        <v>0.18315135988529052</v>
      </c>
      <c r="Y18" s="204">
        <v>9.3548068605195975E-2</v>
      </c>
      <c r="Z18" s="204">
        <v>9.2300206852201569E-2</v>
      </c>
      <c r="AA18" s="204">
        <v>9.5174522401592132E-2</v>
      </c>
      <c r="AB18" s="204">
        <v>8.0920971136732245E-2</v>
      </c>
      <c r="AC18" s="204">
        <v>8.7704485261618476E-2</v>
      </c>
      <c r="AD18" s="204">
        <v>0.11332623129233804</v>
      </c>
      <c r="AE18" s="204">
        <v>0.11739106259184064</v>
      </c>
      <c r="AF18" s="152">
        <v>0.29180008779951172</v>
      </c>
      <c r="AG18" s="152">
        <v>0.2200043368803021</v>
      </c>
      <c r="AH18" s="152">
        <v>0.15099130430018678</v>
      </c>
      <c r="AI18" s="152">
        <v>0.23193672298702608</v>
      </c>
      <c r="AJ18" s="152">
        <v>0.13522004455691758</v>
      </c>
      <c r="AK18" s="204">
        <v>8.4908516439538895E-2</v>
      </c>
      <c r="AL18" s="333">
        <f t="shared" si="1"/>
        <v>8.912381878248353E-2</v>
      </c>
      <c r="AM18" s="204">
        <f t="shared" si="2"/>
        <v>0.20242470291177347</v>
      </c>
      <c r="AN18" s="204">
        <f t="shared" si="5"/>
        <v>0.11527017665847351</v>
      </c>
      <c r="AO18" s="205">
        <v>14</v>
      </c>
      <c r="AP18" s="204">
        <f t="shared" si="3"/>
        <v>0.18181818181818182</v>
      </c>
      <c r="AQ18" s="340">
        <v>0</v>
      </c>
      <c r="AR18" s="204">
        <v>5.3041215343950031E-2</v>
      </c>
      <c r="AS18" s="204">
        <v>2.7129521817388397E-2</v>
      </c>
      <c r="AT18" s="204">
        <v>1.2961134541699117E-2</v>
      </c>
      <c r="AU18" s="204">
        <v>0</v>
      </c>
      <c r="AV18" s="153">
        <v>0</v>
      </c>
      <c r="AW18" s="247">
        <f t="shared" si="0"/>
        <v>0.29180008779951172</v>
      </c>
      <c r="AX18" s="153">
        <f t="shared" si="4"/>
        <v>2.7881876700364933E-2</v>
      </c>
      <c r="AY18" s="361" t="s">
        <v>727</v>
      </c>
      <c r="AZ18" s="19" t="s">
        <v>733</v>
      </c>
      <c r="BA18" s="19" t="s">
        <v>850</v>
      </c>
      <c r="BB18" s="19" t="s">
        <v>775</v>
      </c>
      <c r="BC18" s="19" t="s">
        <v>778</v>
      </c>
      <c r="BD18" s="19" t="s">
        <v>851</v>
      </c>
      <c r="BE18" s="361">
        <v>-2.2999999999999998</v>
      </c>
      <c r="BF18" s="362"/>
    </row>
    <row r="19" spans="1:58" ht="14.25" x14ac:dyDescent="0.2">
      <c r="A19" s="92" t="s">
        <v>649</v>
      </c>
      <c r="B19" s="105" t="s">
        <v>1223</v>
      </c>
      <c r="C19" s="111">
        <v>69469458</v>
      </c>
      <c r="D19" s="105" t="s">
        <v>69</v>
      </c>
      <c r="E19" s="105" t="s">
        <v>30</v>
      </c>
      <c r="F19" s="105" t="s">
        <v>28</v>
      </c>
      <c r="G19" s="112" t="s">
        <v>513</v>
      </c>
      <c r="H19" s="158" t="s">
        <v>625</v>
      </c>
      <c r="I19" s="113">
        <v>0.10752688172043</v>
      </c>
      <c r="J19" s="108" t="s">
        <v>626</v>
      </c>
      <c r="K19" s="113"/>
      <c r="L19" s="115">
        <v>2.0549704597996403E-3</v>
      </c>
      <c r="M19" s="92" t="s">
        <v>649</v>
      </c>
      <c r="N19" s="204">
        <v>0.12931164577822357</v>
      </c>
      <c r="O19" s="204">
        <v>0.10960247678461749</v>
      </c>
      <c r="P19" s="204">
        <v>6.8928840250038467E-2</v>
      </c>
      <c r="Q19" s="204">
        <v>8.9564347722018531E-2</v>
      </c>
      <c r="R19" s="204">
        <v>9.4937256643951626E-2</v>
      </c>
      <c r="S19" s="204">
        <v>0.14676246243948285</v>
      </c>
      <c r="T19" s="204">
        <v>0.11763006891027909</v>
      </c>
      <c r="U19" s="204">
        <v>0.11409233832207004</v>
      </c>
      <c r="V19" s="152">
        <v>7.6376838680062106E-2</v>
      </c>
      <c r="W19" s="204">
        <v>9.5912879100406606E-2</v>
      </c>
      <c r="X19" s="152">
        <v>0.11424823122746233</v>
      </c>
      <c r="Y19" s="204">
        <v>7.5569410889510066E-2</v>
      </c>
      <c r="Z19" s="204">
        <v>0.11628978441632054</v>
      </c>
      <c r="AA19" s="204">
        <v>0.10557478318765312</v>
      </c>
      <c r="AB19" s="204">
        <v>9.8830856311853899E-2</v>
      </c>
      <c r="AC19" s="204">
        <v>7.1319642543296327E-2</v>
      </c>
      <c r="AD19" s="204">
        <v>0.11826394715315035</v>
      </c>
      <c r="AE19" s="204">
        <v>0.15117938797074121</v>
      </c>
      <c r="AF19" s="152">
        <v>3.9451410216942172E-2</v>
      </c>
      <c r="AG19" s="152">
        <v>5.7806119478291167E-2</v>
      </c>
      <c r="AH19" s="152">
        <v>4.52990446305125E-2</v>
      </c>
      <c r="AI19" s="152">
        <v>3.0115684433099185E-2</v>
      </c>
      <c r="AJ19" s="152">
        <v>0.13769745436713673</v>
      </c>
      <c r="AK19" s="204">
        <v>7.1428573683124524E-2</v>
      </c>
      <c r="AL19" s="333">
        <f t="shared" si="1"/>
        <v>0.10275483360056095</v>
      </c>
      <c r="AM19" s="204">
        <f t="shared" si="2"/>
        <v>6.4770329345917255E-2</v>
      </c>
      <c r="AN19" s="204">
        <f t="shared" si="5"/>
        <v>9.398917877256624E-2</v>
      </c>
      <c r="AO19" s="205">
        <v>3</v>
      </c>
      <c r="AP19" s="204">
        <f t="shared" si="3"/>
        <v>3.896103896103896E-2</v>
      </c>
      <c r="AQ19" s="340">
        <v>1</v>
      </c>
      <c r="AR19" s="204">
        <v>4.1978213969045289E-2</v>
      </c>
      <c r="AS19" s="204">
        <v>2.3135869234856849E-2</v>
      </c>
      <c r="AT19" s="204">
        <v>1.2549384293253998E-2</v>
      </c>
      <c r="AU19" s="204">
        <v>0</v>
      </c>
      <c r="AV19" s="153">
        <v>0</v>
      </c>
      <c r="AW19" s="247">
        <f t="shared" si="0"/>
        <v>0.15117938797074121</v>
      </c>
      <c r="AX19" s="153">
        <f t="shared" si="4"/>
        <v>3.0115684433099185E-2</v>
      </c>
      <c r="AY19" s="361" t="s">
        <v>729</v>
      </c>
      <c r="AZ19" s="19" t="s">
        <v>733</v>
      </c>
      <c r="BA19" s="19" t="s">
        <v>746</v>
      </c>
      <c r="BB19" s="19" t="s">
        <v>729</v>
      </c>
      <c r="BC19" s="19"/>
      <c r="BD19" s="19" t="s">
        <v>852</v>
      </c>
      <c r="BE19" s="361">
        <v>0.66900000000000004</v>
      </c>
      <c r="BF19" s="362"/>
    </row>
    <row r="20" spans="1:58" ht="14.25" x14ac:dyDescent="0.2">
      <c r="A20" s="92" t="s">
        <v>650</v>
      </c>
      <c r="B20" s="105" t="s">
        <v>1230</v>
      </c>
      <c r="C20" s="111">
        <v>94900762</v>
      </c>
      <c r="D20" s="105" t="s">
        <v>69</v>
      </c>
      <c r="E20" s="105" t="s">
        <v>25</v>
      </c>
      <c r="F20" s="105" t="s">
        <v>26</v>
      </c>
      <c r="G20" s="112" t="s">
        <v>513</v>
      </c>
      <c r="H20" s="158" t="s">
        <v>625</v>
      </c>
      <c r="I20" s="113">
        <v>0.109375</v>
      </c>
      <c r="J20" s="108" t="s">
        <v>595</v>
      </c>
      <c r="K20" s="113"/>
      <c r="L20" s="115">
        <v>1.9001372321334319E-3</v>
      </c>
      <c r="M20" s="92" t="s">
        <v>650</v>
      </c>
      <c r="N20" s="204">
        <v>6.162877792194002E-2</v>
      </c>
      <c r="O20" s="204">
        <v>2.8998739172360948E-2</v>
      </c>
      <c r="P20" s="204">
        <v>7.7387279654079086E-2</v>
      </c>
      <c r="Q20" s="204">
        <v>7.5712214573766756E-2</v>
      </c>
      <c r="R20" s="204">
        <v>0.11042510782651994</v>
      </c>
      <c r="S20" s="204">
        <v>4.5283128753129225E-2</v>
      </c>
      <c r="T20" s="204">
        <v>1.557706641528298E-2</v>
      </c>
      <c r="U20" s="204">
        <v>1.2225014651220152E-2</v>
      </c>
      <c r="V20" s="152">
        <v>6.679006843712797E-3</v>
      </c>
      <c r="W20" s="204">
        <v>5.9162420265566659E-2</v>
      </c>
      <c r="X20" s="152">
        <v>0.15461521475248974</v>
      </c>
      <c r="Y20" s="204">
        <v>6.9666096867828015E-2</v>
      </c>
      <c r="Z20" s="204">
        <v>4.2279655314927653E-2</v>
      </c>
      <c r="AA20" s="204">
        <v>5.2270220950375111E-2</v>
      </c>
      <c r="AB20" s="204">
        <v>4.043235505830671E-2</v>
      </c>
      <c r="AC20" s="204">
        <v>5.2892169216872544E-2</v>
      </c>
      <c r="AD20" s="204">
        <v>6.1897711154156279E-2</v>
      </c>
      <c r="AE20" s="204">
        <v>0.10731018810771688</v>
      </c>
      <c r="AF20" s="152">
        <v>0.25867689593407645</v>
      </c>
      <c r="AG20" s="152">
        <v>0.1834614271832587</v>
      </c>
      <c r="AH20" s="152">
        <v>0.13970717780055755</v>
      </c>
      <c r="AI20" s="152">
        <v>0.22205355663119247</v>
      </c>
      <c r="AJ20" s="152">
        <v>8.6340907543801748E-2</v>
      </c>
      <c r="AK20" s="204">
        <v>6.1816924945896162E-2</v>
      </c>
      <c r="AL20" s="333">
        <f t="shared" si="1"/>
        <v>5.8699474309591194E-2</v>
      </c>
      <c r="AM20" s="204">
        <f t="shared" si="2"/>
        <v>0.18224184913136038</v>
      </c>
      <c r="AN20" s="204">
        <f t="shared" si="5"/>
        <v>8.7209253114614846E-2</v>
      </c>
      <c r="AO20" s="205">
        <v>17</v>
      </c>
      <c r="AP20" s="204">
        <f t="shared" si="3"/>
        <v>0.22077922077922077</v>
      </c>
      <c r="AQ20" s="340">
        <v>0</v>
      </c>
      <c r="AR20" s="204">
        <v>3.8224765187850951E-2</v>
      </c>
      <c r="AS20" s="204">
        <v>2.1123917750684437E-2</v>
      </c>
      <c r="AT20" s="204">
        <v>1.002852699368445E-2</v>
      </c>
      <c r="AU20" s="204">
        <v>0</v>
      </c>
      <c r="AV20" s="153">
        <v>0</v>
      </c>
      <c r="AW20" s="247">
        <f t="shared" si="0"/>
        <v>0.25867689593407645</v>
      </c>
      <c r="AX20" s="153">
        <f t="shared" si="4"/>
        <v>6.679006843712797E-3</v>
      </c>
      <c r="AY20" s="361" t="s">
        <v>729</v>
      </c>
      <c r="AZ20" s="19" t="s">
        <v>733</v>
      </c>
      <c r="BA20" s="19" t="s">
        <v>853</v>
      </c>
      <c r="BB20" s="19" t="s">
        <v>729</v>
      </c>
      <c r="BC20" s="19"/>
      <c r="BD20" s="19" t="s">
        <v>854</v>
      </c>
      <c r="BE20" s="361">
        <v>0</v>
      </c>
      <c r="BF20" s="362"/>
    </row>
    <row r="21" spans="1:58" ht="14.25" x14ac:dyDescent="0.2">
      <c r="A21" s="92" t="s">
        <v>651</v>
      </c>
      <c r="B21" s="105" t="s">
        <v>1233</v>
      </c>
      <c r="C21" s="111">
        <v>118769585</v>
      </c>
      <c r="D21" s="105" t="s">
        <v>69</v>
      </c>
      <c r="E21" s="105" t="s">
        <v>25</v>
      </c>
      <c r="F21" s="105" t="s">
        <v>28</v>
      </c>
      <c r="G21" s="112" t="s">
        <v>513</v>
      </c>
      <c r="H21" s="158" t="s">
        <v>625</v>
      </c>
      <c r="I21" s="113">
        <v>0.120879120879121</v>
      </c>
      <c r="J21" s="108" t="s">
        <v>1212</v>
      </c>
      <c r="K21" s="113"/>
      <c r="L21" s="115">
        <v>1.0799136069114472E-3</v>
      </c>
      <c r="M21" s="92" t="s">
        <v>651</v>
      </c>
      <c r="N21" s="204">
        <v>0.16491028933220681</v>
      </c>
      <c r="O21" s="204">
        <v>0.23487816217916757</v>
      </c>
      <c r="P21" s="204">
        <v>0.21017027956261411</v>
      </c>
      <c r="Q21" s="204">
        <v>0.20455513581040674</v>
      </c>
      <c r="R21" s="204">
        <v>0.13401201285192149</v>
      </c>
      <c r="S21" s="204">
        <v>0.17522190822639797</v>
      </c>
      <c r="T21" s="204">
        <v>0.10745798974340505</v>
      </c>
      <c r="U21" s="204">
        <v>0.13474610699591189</v>
      </c>
      <c r="V21" s="152">
        <v>0.25110449771595411</v>
      </c>
      <c r="W21" s="204">
        <v>0.15249151496451713</v>
      </c>
      <c r="X21" s="152">
        <v>8.8112053603698781E-2</v>
      </c>
      <c r="Y21" s="204">
        <v>0.2776160681974858</v>
      </c>
      <c r="Z21" s="204">
        <v>0.18787238969516765</v>
      </c>
      <c r="AA21" s="204">
        <v>0.1811940634268909</v>
      </c>
      <c r="AB21" s="204">
        <v>0.17555826303126518</v>
      </c>
      <c r="AC21" s="204">
        <v>0.25867047640868918</v>
      </c>
      <c r="AD21" s="204">
        <v>0.17071256853039826</v>
      </c>
      <c r="AE21" s="204">
        <v>0.20029533197265634</v>
      </c>
      <c r="AF21" s="152">
        <v>0.1567568150998716</v>
      </c>
      <c r="AG21" s="152">
        <v>0.21016821146566955</v>
      </c>
      <c r="AH21" s="152">
        <v>0.25499648773528394</v>
      </c>
      <c r="AI21" s="152">
        <v>0.16100382921754522</v>
      </c>
      <c r="AJ21" s="152">
        <v>0.1534248049951335</v>
      </c>
      <c r="AK21" s="204">
        <v>0.24733594370158574</v>
      </c>
      <c r="AL21" s="333">
        <f t="shared" si="1"/>
        <v>0.18473918573541151</v>
      </c>
      <c r="AM21" s="204">
        <f t="shared" si="2"/>
        <v>0.19664413509820533</v>
      </c>
      <c r="AN21" s="204">
        <f t="shared" si="5"/>
        <v>0.18748648174221008</v>
      </c>
      <c r="AO21" s="205">
        <v>10</v>
      </c>
      <c r="AP21" s="204">
        <f t="shared" si="3"/>
        <v>0.12987012987012986</v>
      </c>
      <c r="AQ21" s="340">
        <v>1</v>
      </c>
      <c r="AR21" s="204">
        <v>0.16174621474959208</v>
      </c>
      <c r="AS21" s="204">
        <v>8.466650191178407E-2</v>
      </c>
      <c r="AT21" s="204">
        <v>4.5888241111715862E-2</v>
      </c>
      <c r="AU21" s="204">
        <v>0</v>
      </c>
      <c r="AV21" s="153">
        <v>0</v>
      </c>
      <c r="AW21" s="247">
        <f t="shared" si="0"/>
        <v>0.2776160681974858</v>
      </c>
      <c r="AX21" s="153">
        <f t="shared" si="4"/>
        <v>8.8112053603698781E-2</v>
      </c>
      <c r="AY21" s="361" t="s">
        <v>728</v>
      </c>
      <c r="AZ21" s="19" t="s">
        <v>733</v>
      </c>
      <c r="BA21" s="19" t="s">
        <v>855</v>
      </c>
      <c r="BB21" s="19" t="s">
        <v>775</v>
      </c>
      <c r="BC21" s="19" t="s">
        <v>778</v>
      </c>
      <c r="BD21" s="19" t="s">
        <v>856</v>
      </c>
      <c r="BE21" s="361">
        <v>0</v>
      </c>
      <c r="BF21" s="362"/>
    </row>
    <row r="22" spans="1:58" ht="14.25" x14ac:dyDescent="0.2">
      <c r="A22" s="92" t="s">
        <v>652</v>
      </c>
      <c r="B22" s="105" t="s">
        <v>1228</v>
      </c>
      <c r="C22" s="111">
        <v>99132221</v>
      </c>
      <c r="D22" s="105" t="s">
        <v>69</v>
      </c>
      <c r="E22" s="105" t="s">
        <v>28</v>
      </c>
      <c r="F22" s="105" t="s">
        <v>26</v>
      </c>
      <c r="G22" s="112" t="s">
        <v>513</v>
      </c>
      <c r="H22" s="158" t="s">
        <v>625</v>
      </c>
      <c r="I22" s="113">
        <v>0.155555555555556</v>
      </c>
      <c r="J22" s="108" t="s">
        <v>626</v>
      </c>
      <c r="K22" s="113"/>
      <c r="L22" s="115">
        <v>1.3893713094824591E-3</v>
      </c>
      <c r="M22" s="92" t="s">
        <v>652</v>
      </c>
      <c r="N22" s="204">
        <v>0.14057010547943777</v>
      </c>
      <c r="O22" s="204">
        <v>0.11234228487500392</v>
      </c>
      <c r="P22" s="204">
        <v>5.204803487484657E-2</v>
      </c>
      <c r="Q22" s="204">
        <v>9.8337208054454797E-2</v>
      </c>
      <c r="R22" s="204">
        <v>8.8177180282385595E-2</v>
      </c>
      <c r="S22" s="204">
        <v>0.14229939768100455</v>
      </c>
      <c r="T22" s="204">
        <v>0.1204526497970094</v>
      </c>
      <c r="U22" s="204">
        <v>0.15660478977586872</v>
      </c>
      <c r="V22" s="152">
        <v>8.654190439076706E-2</v>
      </c>
      <c r="W22" s="204">
        <v>0.12982241737212907</v>
      </c>
      <c r="X22" s="152">
        <v>0.11564888620843299</v>
      </c>
      <c r="Y22" s="204">
        <v>7.9943962023850873E-2</v>
      </c>
      <c r="Z22" s="204">
        <v>0.12175224154530055</v>
      </c>
      <c r="AA22" s="204">
        <v>0.10352968223970808</v>
      </c>
      <c r="AB22" s="204">
        <v>0.10523256568001579</v>
      </c>
      <c r="AC22" s="204">
        <v>7.936361954203057E-2</v>
      </c>
      <c r="AD22" s="204">
        <v>0.11358860225879948</v>
      </c>
      <c r="AE22" s="204">
        <v>0.15228208970490056</v>
      </c>
      <c r="AF22" s="152">
        <v>3.8653857549355318E-2</v>
      </c>
      <c r="AG22" s="152">
        <v>5.5363148618524149E-2</v>
      </c>
      <c r="AH22" s="152">
        <v>4.6200558248594689E-2</v>
      </c>
      <c r="AI22" s="152">
        <v>3.0902760204809285E-2</v>
      </c>
      <c r="AJ22" s="152">
        <v>0.14339148276441868</v>
      </c>
      <c r="AK22" s="204">
        <v>6.631179273388374E-2</v>
      </c>
      <c r="AL22" s="333">
        <f t="shared" si="1"/>
        <v>0.1082083582936499</v>
      </c>
      <c r="AM22" s="204">
        <f t="shared" si="2"/>
        <v>6.468048286523681E-2</v>
      </c>
      <c r="AN22" s="204">
        <f t="shared" si="5"/>
        <v>9.8163463964016082E-2</v>
      </c>
      <c r="AO22" s="205">
        <v>4</v>
      </c>
      <c r="AP22" s="204">
        <f t="shared" si="3"/>
        <v>5.1948051948051951E-2</v>
      </c>
      <c r="AQ22" s="340">
        <v>1</v>
      </c>
      <c r="AR22" s="204">
        <v>3.861062869051754E-2</v>
      </c>
      <c r="AS22" s="204">
        <v>2.3322536501016899E-2</v>
      </c>
      <c r="AT22" s="204">
        <v>1.3737804058656765E-2</v>
      </c>
      <c r="AU22" s="204">
        <v>0</v>
      </c>
      <c r="AV22" s="153">
        <v>0</v>
      </c>
      <c r="AW22" s="247">
        <f t="shared" si="0"/>
        <v>0.15660478977586872</v>
      </c>
      <c r="AX22" s="153">
        <f t="shared" si="4"/>
        <v>3.0902760204809285E-2</v>
      </c>
      <c r="AY22" s="361" t="s">
        <v>729</v>
      </c>
      <c r="AZ22" s="19" t="s">
        <v>733</v>
      </c>
      <c r="BA22" s="19" t="s">
        <v>857</v>
      </c>
      <c r="BB22" s="19" t="s">
        <v>729</v>
      </c>
      <c r="BC22" s="19"/>
      <c r="BD22" s="19" t="s">
        <v>858</v>
      </c>
      <c r="BE22" s="361">
        <v>-2.11</v>
      </c>
      <c r="BF22" s="362"/>
    </row>
    <row r="23" spans="1:58" ht="14.25" x14ac:dyDescent="0.2">
      <c r="A23" s="92" t="s">
        <v>653</v>
      </c>
      <c r="B23" s="105" t="s">
        <v>1228</v>
      </c>
      <c r="C23" s="111">
        <v>99140750</v>
      </c>
      <c r="D23" s="105" t="s">
        <v>69</v>
      </c>
      <c r="E23" s="105" t="s">
        <v>25</v>
      </c>
      <c r="F23" s="105" t="s">
        <v>30</v>
      </c>
      <c r="G23" s="112" t="s">
        <v>513</v>
      </c>
      <c r="H23" s="158" t="s">
        <v>625</v>
      </c>
      <c r="I23" s="113">
        <v>0.17948717948717899</v>
      </c>
      <c r="J23" s="108" t="s">
        <v>626</v>
      </c>
      <c r="K23" s="113"/>
      <c r="L23" s="115">
        <v>3.1377769325853381E-3</v>
      </c>
      <c r="M23" s="92" t="s">
        <v>653</v>
      </c>
      <c r="N23" s="204">
        <v>0.14480939210601401</v>
      </c>
      <c r="O23" s="204">
        <v>0.11846272322371351</v>
      </c>
      <c r="P23" s="204">
        <v>5.1778179779364927E-2</v>
      </c>
      <c r="Q23" s="204">
        <v>9.3938642527850377E-2</v>
      </c>
      <c r="R23" s="204">
        <v>9.0564004523439351E-2</v>
      </c>
      <c r="S23" s="204">
        <v>0.13419839423353988</v>
      </c>
      <c r="T23" s="204">
        <v>0.11813111278890835</v>
      </c>
      <c r="U23" s="204">
        <v>0.14780059655337233</v>
      </c>
      <c r="V23" s="152">
        <v>8.6429862613618513E-2</v>
      </c>
      <c r="W23" s="204">
        <v>0.11841174753969487</v>
      </c>
      <c r="X23" s="152">
        <v>0.11437676912746501</v>
      </c>
      <c r="Y23" s="204">
        <v>8.4144324712393789E-2</v>
      </c>
      <c r="Z23" s="204">
        <v>0.11820316804494412</v>
      </c>
      <c r="AA23" s="204">
        <v>0.10076634958088143</v>
      </c>
      <c r="AB23" s="204">
        <v>0.10565368676493264</v>
      </c>
      <c r="AC23" s="204">
        <v>7.5178758071500748E-2</v>
      </c>
      <c r="AD23" s="204">
        <v>0.10992583837868015</v>
      </c>
      <c r="AE23" s="204">
        <v>0.14787880947725948</v>
      </c>
      <c r="AF23" s="152">
        <v>3.8922557157053735E-2</v>
      </c>
      <c r="AG23" s="152">
        <v>5.2762435051860367E-2</v>
      </c>
      <c r="AH23" s="152">
        <v>4.4296536252653979E-2</v>
      </c>
      <c r="AI23" s="152">
        <v>3.0668397992812808E-2</v>
      </c>
      <c r="AJ23" s="152">
        <v>0.14027978735810573</v>
      </c>
      <c r="AK23" s="204">
        <v>6.4081778531349012E-2</v>
      </c>
      <c r="AL23" s="333">
        <f t="shared" si="1"/>
        <v>0.1061650061294615</v>
      </c>
      <c r="AM23" s="204">
        <f t="shared" si="2"/>
        <v>6.2905747186328076E-2</v>
      </c>
      <c r="AN23" s="204">
        <f t="shared" si="5"/>
        <v>9.6182100219507655E-2</v>
      </c>
      <c r="AO23" s="205">
        <v>4</v>
      </c>
      <c r="AP23" s="204">
        <f t="shared" si="3"/>
        <v>5.1948051948051951E-2</v>
      </c>
      <c r="AQ23" s="340">
        <v>1</v>
      </c>
      <c r="AR23" s="204">
        <v>3.6877763082954679E-2</v>
      </c>
      <c r="AS23" s="204">
        <v>2.1290146211182161E-2</v>
      </c>
      <c r="AT23" s="204">
        <v>1.3715014945587252E-2</v>
      </c>
      <c r="AU23" s="204">
        <v>0</v>
      </c>
      <c r="AV23" s="153">
        <v>0</v>
      </c>
      <c r="AW23" s="247">
        <f t="shared" si="0"/>
        <v>0.14787880947725948</v>
      </c>
      <c r="AX23" s="153">
        <f t="shared" si="4"/>
        <v>3.0668397992812808E-2</v>
      </c>
      <c r="AY23" s="361" t="s">
        <v>729</v>
      </c>
      <c r="AZ23" s="19" t="s">
        <v>733</v>
      </c>
      <c r="BA23" s="19" t="s">
        <v>857</v>
      </c>
      <c r="BB23" s="19" t="s">
        <v>729</v>
      </c>
      <c r="BC23" s="19"/>
      <c r="BD23" s="19" t="s">
        <v>859</v>
      </c>
      <c r="BE23" s="361">
        <v>0</v>
      </c>
      <c r="BF23" s="362"/>
    </row>
    <row r="24" spans="1:58" ht="14.25" x14ac:dyDescent="0.2">
      <c r="A24" s="92" t="s">
        <v>654</v>
      </c>
      <c r="B24" s="105" t="s">
        <v>1224</v>
      </c>
      <c r="C24" s="111">
        <v>21434032</v>
      </c>
      <c r="D24" s="105" t="s">
        <v>69</v>
      </c>
      <c r="E24" s="105" t="s">
        <v>25</v>
      </c>
      <c r="F24" s="105" t="s">
        <v>28</v>
      </c>
      <c r="G24" s="112" t="s">
        <v>513</v>
      </c>
      <c r="H24" s="158" t="s">
        <v>625</v>
      </c>
      <c r="I24" s="113">
        <v>0.192660550458716</v>
      </c>
      <c r="J24" s="108" t="s">
        <v>590</v>
      </c>
      <c r="K24" s="113"/>
      <c r="L24" s="115">
        <v>3.6747511191287499E-4</v>
      </c>
      <c r="M24" s="92" t="s">
        <v>654</v>
      </c>
      <c r="N24" s="204">
        <v>7.1063769041501537E-2</v>
      </c>
      <c r="O24" s="204">
        <v>3.8153382702423203E-2</v>
      </c>
      <c r="P24" s="204">
        <v>0.10869073286715841</v>
      </c>
      <c r="Q24" s="204">
        <v>9.9204795706167359E-2</v>
      </c>
      <c r="R24" s="204">
        <v>0.13385592480655431</v>
      </c>
      <c r="S24" s="204">
        <v>7.5526439167035747E-2</v>
      </c>
      <c r="T24" s="204">
        <v>2.7196739460863643E-2</v>
      </c>
      <c r="U24" s="204">
        <v>2.8596902591348047E-2</v>
      </c>
      <c r="V24" s="152">
        <v>2.8298895530393657E-2</v>
      </c>
      <c r="W24" s="204">
        <v>0.10776482583245449</v>
      </c>
      <c r="X24" s="152">
        <v>0.16765280877572419</v>
      </c>
      <c r="Y24" s="204">
        <v>9.1411665992381611E-2</v>
      </c>
      <c r="Z24" s="204">
        <v>9.6480192526571085E-2</v>
      </c>
      <c r="AA24" s="204">
        <v>9.8206403019491087E-2</v>
      </c>
      <c r="AB24" s="204">
        <v>8.0087523227509241E-2</v>
      </c>
      <c r="AC24" s="204">
        <v>9.2922467550414722E-2</v>
      </c>
      <c r="AD24" s="204">
        <v>0.10584239207589871</v>
      </c>
      <c r="AE24" s="204">
        <v>0.11946055145032108</v>
      </c>
      <c r="AF24" s="152">
        <v>0.27045310635571751</v>
      </c>
      <c r="AG24" s="152">
        <v>0.21253836040231122</v>
      </c>
      <c r="AH24" s="152">
        <v>0.15144971514816702</v>
      </c>
      <c r="AI24" s="152">
        <v>0.22916937502900631</v>
      </c>
      <c r="AJ24" s="152">
        <v>0.13256563175179467</v>
      </c>
      <c r="AK24" s="204">
        <v>8.7166307199089091E-2</v>
      </c>
      <c r="AL24" s="333">
        <f t="shared" si="1"/>
        <v>8.7930936832882889E-2</v>
      </c>
      <c r="AM24" s="204">
        <f t="shared" si="2"/>
        <v>0.1966142216771046</v>
      </c>
      <c r="AN24" s="204">
        <f t="shared" si="5"/>
        <v>0.11301169487385711</v>
      </c>
      <c r="AO24" s="205">
        <v>11</v>
      </c>
      <c r="AP24" s="204">
        <f t="shared" si="3"/>
        <v>0.14285714285714285</v>
      </c>
      <c r="AQ24" s="340">
        <v>0</v>
      </c>
      <c r="AR24" s="204">
        <v>5.3922754506010341E-2</v>
      </c>
      <c r="AS24" s="204">
        <v>2.9308362338056476E-2</v>
      </c>
      <c r="AT24" s="204">
        <v>1.6822531764089876E-2</v>
      </c>
      <c r="AU24" s="204">
        <v>0</v>
      </c>
      <c r="AV24" s="153">
        <v>0</v>
      </c>
      <c r="AW24" s="247">
        <f t="shared" si="0"/>
        <v>0.27045310635571751</v>
      </c>
      <c r="AX24" s="153">
        <f t="shared" si="4"/>
        <v>2.7196739460863643E-2</v>
      </c>
      <c r="AY24" s="361" t="s">
        <v>727</v>
      </c>
      <c r="AZ24" s="19" t="s">
        <v>733</v>
      </c>
      <c r="BA24" s="19" t="s">
        <v>860</v>
      </c>
      <c r="BB24" s="19" t="s">
        <v>775</v>
      </c>
      <c r="BC24" s="19" t="s">
        <v>778</v>
      </c>
      <c r="BD24" s="19" t="s">
        <v>861</v>
      </c>
      <c r="BE24" s="361">
        <v>0</v>
      </c>
      <c r="BF24" s="362"/>
    </row>
    <row r="25" spans="1:58" ht="14.25" x14ac:dyDescent="0.2">
      <c r="A25" s="92" t="s">
        <v>655</v>
      </c>
      <c r="B25" s="105" t="s">
        <v>1234</v>
      </c>
      <c r="C25" s="111">
        <v>54848437</v>
      </c>
      <c r="D25" s="105" t="s">
        <v>69</v>
      </c>
      <c r="E25" s="105" t="s">
        <v>26</v>
      </c>
      <c r="F25" s="105" t="s">
        <v>28</v>
      </c>
      <c r="G25" s="112" t="s">
        <v>513</v>
      </c>
      <c r="H25" s="158" t="s">
        <v>625</v>
      </c>
      <c r="I25" s="113">
        <v>0.235955056179775</v>
      </c>
      <c r="J25" s="108" t="s">
        <v>592</v>
      </c>
      <c r="K25" s="113"/>
      <c r="L25" s="115">
        <v>7.8971119133574002E-4</v>
      </c>
      <c r="M25" s="92" t="s">
        <v>655</v>
      </c>
      <c r="N25" s="204">
        <v>0.21578124861178155</v>
      </c>
      <c r="O25" s="204">
        <v>0.15247807365539645</v>
      </c>
      <c r="P25" s="204">
        <v>0.16010494970332514</v>
      </c>
      <c r="Q25" s="204">
        <v>0.19606520157266794</v>
      </c>
      <c r="R25" s="204">
        <v>0.21894637601463096</v>
      </c>
      <c r="S25" s="204">
        <v>0.22208383827630393</v>
      </c>
      <c r="T25" s="204">
        <v>0.14506710955274543</v>
      </c>
      <c r="U25" s="204">
        <v>0.1823929289533297</v>
      </c>
      <c r="V25" s="152">
        <v>0.11715898012822741</v>
      </c>
      <c r="W25" s="204">
        <v>0.23276573046251697</v>
      </c>
      <c r="X25" s="152">
        <v>0.29181240728364882</v>
      </c>
      <c r="Y25" s="204">
        <v>0.16293859275837042</v>
      </c>
      <c r="Z25" s="204">
        <v>0.21806227575433521</v>
      </c>
      <c r="AA25" s="204">
        <v>0.20494718297285811</v>
      </c>
      <c r="AB25" s="204">
        <v>0.1904494669970607</v>
      </c>
      <c r="AC25" s="204">
        <v>0.1646807832265271</v>
      </c>
      <c r="AD25" s="204">
        <v>0.23231405908997627</v>
      </c>
      <c r="AE25" s="204">
        <v>0.26811205481307926</v>
      </c>
      <c r="AF25" s="152">
        <v>0.30853568998249414</v>
      </c>
      <c r="AG25" s="152">
        <v>0.26524213516143741</v>
      </c>
      <c r="AH25" s="152">
        <v>0.19285584928977811</v>
      </c>
      <c r="AI25" s="152">
        <v>0.2583745904184947</v>
      </c>
      <c r="AJ25" s="152">
        <v>0.27404465330807093</v>
      </c>
      <c r="AK25" s="204">
        <v>0.15250999173166063</v>
      </c>
      <c r="AL25" s="333">
        <f t="shared" si="1"/>
        <v>0.19655809737123331</v>
      </c>
      <c r="AM25" s="204">
        <f t="shared" si="2"/>
        <v>0.2586240639330567</v>
      </c>
      <c r="AN25" s="204">
        <f t="shared" si="5"/>
        <v>0.21088101273165408</v>
      </c>
      <c r="AO25" s="205">
        <v>17</v>
      </c>
      <c r="AP25" s="204">
        <f t="shared" si="3"/>
        <v>0.22077922077922077</v>
      </c>
      <c r="AQ25" s="340">
        <v>1</v>
      </c>
      <c r="AR25" s="204">
        <v>9.4856380782785618E-2</v>
      </c>
      <c r="AS25" s="204">
        <v>5.4992879736330796E-2</v>
      </c>
      <c r="AT25" s="204">
        <v>2.5439797005385571E-2</v>
      </c>
      <c r="AU25" s="204">
        <v>0</v>
      </c>
      <c r="AV25" s="153">
        <v>0</v>
      </c>
      <c r="AW25" s="247">
        <f t="shared" si="0"/>
        <v>0.30853568998249414</v>
      </c>
      <c r="AX25" s="153">
        <f t="shared" si="4"/>
        <v>0.11715898012822741</v>
      </c>
      <c r="AY25" s="361" t="s">
        <v>727</v>
      </c>
      <c r="AZ25" s="19" t="s">
        <v>733</v>
      </c>
      <c r="BA25" s="19" t="s">
        <v>862</v>
      </c>
      <c r="BB25" s="19" t="s">
        <v>775</v>
      </c>
      <c r="BC25" s="19" t="s">
        <v>778</v>
      </c>
      <c r="BD25" s="19" t="s">
        <v>863</v>
      </c>
      <c r="BE25" s="361">
        <v>0.26400000000000001</v>
      </c>
      <c r="BF25" s="362"/>
    </row>
    <row r="26" spans="1:58" ht="14.25" x14ac:dyDescent="0.2">
      <c r="A26" s="92" t="s">
        <v>656</v>
      </c>
      <c r="B26" s="105" t="s">
        <v>1224</v>
      </c>
      <c r="C26" s="111">
        <v>23822367</v>
      </c>
      <c r="D26" s="105" t="s">
        <v>69</v>
      </c>
      <c r="E26" s="105" t="s">
        <v>30</v>
      </c>
      <c r="F26" s="105" t="s">
        <v>28</v>
      </c>
      <c r="G26" s="112" t="s">
        <v>513</v>
      </c>
      <c r="H26" s="158" t="s">
        <v>625</v>
      </c>
      <c r="I26" s="113">
        <v>0.27722772277227697</v>
      </c>
      <c r="J26" s="108" t="s">
        <v>596</v>
      </c>
      <c r="K26" s="113"/>
      <c r="L26" s="115">
        <v>4.2404903854227896E-3</v>
      </c>
      <c r="M26" s="92" t="s">
        <v>656</v>
      </c>
      <c r="N26" s="204">
        <v>0.2927158679805657</v>
      </c>
      <c r="O26" s="204">
        <v>0.22890519752270602</v>
      </c>
      <c r="P26" s="204">
        <v>0.28837314597821356</v>
      </c>
      <c r="Q26" s="204">
        <v>0.27058034095714767</v>
      </c>
      <c r="R26" s="204">
        <v>0.33365324171766342</v>
      </c>
      <c r="S26" s="204">
        <v>0.30048890990711741</v>
      </c>
      <c r="T26" s="204">
        <v>0.28953373781503494</v>
      </c>
      <c r="U26" s="204">
        <v>0.31277848631407279</v>
      </c>
      <c r="V26" s="152">
        <v>0.21214894968585174</v>
      </c>
      <c r="W26" s="204">
        <v>0.31644847815300814</v>
      </c>
      <c r="X26" s="152">
        <v>0.37214066510305033</v>
      </c>
      <c r="Y26" s="204">
        <v>0.23372768349387082</v>
      </c>
      <c r="Z26" s="204">
        <v>0.302187013351498</v>
      </c>
      <c r="AA26" s="204">
        <v>0.25438759107224068</v>
      </c>
      <c r="AB26" s="204">
        <v>0.30447649956550032</v>
      </c>
      <c r="AC26" s="204">
        <v>0.22991200615967125</v>
      </c>
      <c r="AD26" s="204">
        <v>0.32325851794460497</v>
      </c>
      <c r="AE26" s="204">
        <v>0.30590150949574885</v>
      </c>
      <c r="AF26" s="152">
        <v>0.33086996942983893</v>
      </c>
      <c r="AG26" s="152">
        <v>0.28769603932067606</v>
      </c>
      <c r="AH26" s="152">
        <v>0.23611895731103544</v>
      </c>
      <c r="AI26" s="152">
        <v>0.3389039759292195</v>
      </c>
      <c r="AJ26" s="152">
        <v>0.33671611023007886</v>
      </c>
      <c r="AK26" s="204">
        <v>0.22420732463686494</v>
      </c>
      <c r="AL26" s="333">
        <f t="shared" si="1"/>
        <v>0.28561261934677695</v>
      </c>
      <c r="AM26" s="204">
        <f t="shared" si="2"/>
        <v>0.29989809029730374</v>
      </c>
      <c r="AN26" s="204">
        <f t="shared" si="5"/>
        <v>0.28890926648920617</v>
      </c>
      <c r="AO26" s="205">
        <v>15</v>
      </c>
      <c r="AP26" s="204">
        <f t="shared" si="3"/>
        <v>0.19480519480519481</v>
      </c>
      <c r="AQ26" s="340">
        <v>3</v>
      </c>
      <c r="AR26" s="204">
        <v>0.1388552138642605</v>
      </c>
      <c r="AS26" s="204">
        <v>7.8732253514296177E-2</v>
      </c>
      <c r="AT26" s="204">
        <v>3.9383829463169595E-2</v>
      </c>
      <c r="AU26" s="204">
        <v>0</v>
      </c>
      <c r="AV26" s="153">
        <v>0</v>
      </c>
      <c r="AW26" s="247">
        <f t="shared" si="0"/>
        <v>0.37214066510305033</v>
      </c>
      <c r="AX26" s="153">
        <f t="shared" si="4"/>
        <v>0.21214894968585174</v>
      </c>
      <c r="AY26" s="361" t="s">
        <v>727</v>
      </c>
      <c r="AZ26" s="19" t="s">
        <v>733</v>
      </c>
      <c r="BA26" s="19" t="s">
        <v>864</v>
      </c>
      <c r="BB26" s="19" t="s">
        <v>775</v>
      </c>
      <c r="BC26" s="19" t="s">
        <v>778</v>
      </c>
      <c r="BD26" s="19" t="s">
        <v>865</v>
      </c>
      <c r="BE26" s="361">
        <v>0.85299999999999998</v>
      </c>
      <c r="BF26" s="362"/>
    </row>
    <row r="27" spans="1:58" ht="14.25" x14ac:dyDescent="0.2">
      <c r="A27" s="92" t="s">
        <v>657</v>
      </c>
      <c r="B27" s="105" t="s">
        <v>1223</v>
      </c>
      <c r="C27" s="111">
        <v>21959891</v>
      </c>
      <c r="D27" s="105" t="s">
        <v>69</v>
      </c>
      <c r="E27" s="105" t="s">
        <v>25</v>
      </c>
      <c r="F27" s="105" t="s">
        <v>26</v>
      </c>
      <c r="G27" s="112" t="s">
        <v>513</v>
      </c>
      <c r="H27" s="158" t="s">
        <v>625</v>
      </c>
      <c r="I27" s="113">
        <v>0.34234234234234201</v>
      </c>
      <c r="J27" s="108" t="s">
        <v>592</v>
      </c>
      <c r="K27" s="113"/>
      <c r="L27" s="115">
        <v>3.5815961061621822E-3</v>
      </c>
      <c r="M27" s="92" t="s">
        <v>657</v>
      </c>
      <c r="N27" s="204">
        <v>0.21422165573615856</v>
      </c>
      <c r="O27" s="204">
        <v>0.1513331586823034</v>
      </c>
      <c r="P27" s="204">
        <v>0.17216064860159977</v>
      </c>
      <c r="Q27" s="204">
        <v>0.19641840389383783</v>
      </c>
      <c r="R27" s="204">
        <v>0.21906110335772933</v>
      </c>
      <c r="S27" s="204">
        <v>0.21627573052230231</v>
      </c>
      <c r="T27" s="204">
        <v>0.14442731506064371</v>
      </c>
      <c r="U27" s="204">
        <v>0.1857484667483526</v>
      </c>
      <c r="V27" s="152">
        <v>0.10961853182492332</v>
      </c>
      <c r="W27" s="204">
        <v>0.21938642927826546</v>
      </c>
      <c r="X27" s="152">
        <v>0.27479566282477214</v>
      </c>
      <c r="Y27" s="204">
        <v>0.17821184517836633</v>
      </c>
      <c r="Z27" s="204">
        <v>0.21519235025399108</v>
      </c>
      <c r="AA27" s="204">
        <v>0.19436216705499229</v>
      </c>
      <c r="AB27" s="204">
        <v>0.18631763613951921</v>
      </c>
      <c r="AC27" s="204">
        <v>0.16877612747107359</v>
      </c>
      <c r="AD27" s="204">
        <v>0.22083728719122578</v>
      </c>
      <c r="AE27" s="204">
        <v>0.26412724610194727</v>
      </c>
      <c r="AF27" s="152">
        <v>0.30192086881049424</v>
      </c>
      <c r="AG27" s="152">
        <v>0.26200523275531412</v>
      </c>
      <c r="AH27" s="152">
        <v>0.19013862962763317</v>
      </c>
      <c r="AI27" s="152">
        <v>0.24866067776608247</v>
      </c>
      <c r="AJ27" s="152">
        <v>0.26851244940968733</v>
      </c>
      <c r="AK27" s="204">
        <v>0.15374435073977216</v>
      </c>
      <c r="AL27" s="333">
        <f t="shared" si="1"/>
        <v>0.19417901684050085</v>
      </c>
      <c r="AM27" s="204">
        <f t="shared" si="2"/>
        <v>0.25337053101229429</v>
      </c>
      <c r="AN27" s="204">
        <f t="shared" si="5"/>
        <v>0.20783859703399163</v>
      </c>
      <c r="AO27" s="205">
        <v>17</v>
      </c>
      <c r="AP27" s="204">
        <f t="shared" si="3"/>
        <v>0.22077922077922077</v>
      </c>
      <c r="AQ27" s="340">
        <v>1</v>
      </c>
      <c r="AR27" s="204">
        <v>9.2028829133892681E-2</v>
      </c>
      <c r="AS27" s="204">
        <v>5.7971896810300932E-2</v>
      </c>
      <c r="AT27" s="204">
        <v>2.8190794018934685E-2</v>
      </c>
      <c r="AU27" s="204">
        <v>0</v>
      </c>
      <c r="AV27" s="153">
        <v>0</v>
      </c>
      <c r="AW27" s="247">
        <f t="shared" si="0"/>
        <v>0.30192086881049424</v>
      </c>
      <c r="AX27" s="153">
        <f t="shared" si="4"/>
        <v>0.10961853182492332</v>
      </c>
      <c r="AY27" s="361" t="s">
        <v>727</v>
      </c>
      <c r="AZ27" s="19" t="s">
        <v>733</v>
      </c>
      <c r="BA27" s="19" t="s">
        <v>866</v>
      </c>
      <c r="BB27" s="19" t="s">
        <v>775</v>
      </c>
      <c r="BC27" s="19" t="s">
        <v>778</v>
      </c>
      <c r="BD27" s="19" t="s">
        <v>867</v>
      </c>
      <c r="BE27" s="361">
        <v>-2.61</v>
      </c>
      <c r="BF27" s="362"/>
    </row>
    <row r="28" spans="1:58" ht="14.25" x14ac:dyDescent="0.2">
      <c r="A28" s="92" t="s">
        <v>658</v>
      </c>
      <c r="B28" s="105" t="s">
        <v>1234</v>
      </c>
      <c r="C28" s="111">
        <v>72448744</v>
      </c>
      <c r="D28" s="105" t="s">
        <v>61</v>
      </c>
      <c r="E28" s="105" t="s">
        <v>209</v>
      </c>
      <c r="F28" s="105" t="s">
        <v>28</v>
      </c>
      <c r="G28" s="112" t="s">
        <v>513</v>
      </c>
      <c r="H28" s="158" t="s">
        <v>625</v>
      </c>
      <c r="I28" s="113">
        <v>9.7560975609756101E-2</v>
      </c>
      <c r="J28" s="108" t="s">
        <v>623</v>
      </c>
      <c r="K28" s="113"/>
      <c r="L28" s="115">
        <v>8.379219535551831E-4</v>
      </c>
      <c r="M28" s="92" t="s">
        <v>658</v>
      </c>
      <c r="N28" s="204">
        <v>2.833549781954044E-2</v>
      </c>
      <c r="O28" s="204">
        <v>1.2023113468788142E-2</v>
      </c>
      <c r="P28" s="204">
        <v>1.2880395266199194E-2</v>
      </c>
      <c r="Q28" s="204">
        <v>1.4574589379173738E-2</v>
      </c>
      <c r="R28" s="204">
        <v>1.0190910565745274E-2</v>
      </c>
      <c r="S28" s="204">
        <v>4.3822272221202094E-2</v>
      </c>
      <c r="T28" s="204">
        <v>1.9057661509122959E-2</v>
      </c>
      <c r="U28" s="204">
        <v>2.9981852764842814E-2</v>
      </c>
      <c r="V28" s="152">
        <v>1.2654797171106902E-2</v>
      </c>
      <c r="W28" s="204">
        <v>1.0583214377224056E-2</v>
      </c>
      <c r="X28" s="152">
        <v>7.9347470905536573E-3</v>
      </c>
      <c r="Y28" s="204">
        <v>2.3863168573313821E-2</v>
      </c>
      <c r="Z28" s="204">
        <v>1.1693759263003534E-2</v>
      </c>
      <c r="AA28" s="204">
        <v>6.8102616028501706E-3</v>
      </c>
      <c r="AB28" s="204">
        <v>8.8837939292981411E-3</v>
      </c>
      <c r="AC28" s="204">
        <v>2.13626938299483E-2</v>
      </c>
      <c r="AD28" s="204">
        <v>4.2450290116382773E-2</v>
      </c>
      <c r="AE28" s="204">
        <v>6.6337258116216016E-3</v>
      </c>
      <c r="AF28" s="152">
        <v>4.1123613690592035E-3</v>
      </c>
      <c r="AG28" s="152">
        <v>3.5528429776700617E-3</v>
      </c>
      <c r="AH28" s="152">
        <v>6.853675434473289E-3</v>
      </c>
      <c r="AI28" s="152">
        <v>1.7214407458309897E-4</v>
      </c>
      <c r="AJ28" s="152">
        <v>6.7215803928047962E-2</v>
      </c>
      <c r="AK28" s="204">
        <v>1.1596500345308717E-2</v>
      </c>
      <c r="AL28" s="333">
        <f t="shared" si="1"/>
        <v>2.0837648590613302E-2</v>
      </c>
      <c r="AM28" s="204">
        <f t="shared" si="2"/>
        <v>4.2649499334814506E-3</v>
      </c>
      <c r="AN28" s="204">
        <f t="shared" si="5"/>
        <v>1.7013179669736724E-2</v>
      </c>
      <c r="AO28" s="205">
        <v>0</v>
      </c>
      <c r="AP28" s="204">
        <f t="shared" si="3"/>
        <v>0</v>
      </c>
      <c r="AQ28" s="340">
        <v>0</v>
      </c>
      <c r="AR28" s="204">
        <v>8.6509057170906702E-3</v>
      </c>
      <c r="AS28" s="204">
        <v>2.3448421546587968E-3</v>
      </c>
      <c r="AT28" s="204">
        <v>8.3067001153273889E-4</v>
      </c>
      <c r="AU28" s="204">
        <v>0</v>
      </c>
      <c r="AV28" s="153">
        <v>0</v>
      </c>
      <c r="AW28" s="247">
        <f t="shared" si="0"/>
        <v>6.7215803928047962E-2</v>
      </c>
      <c r="AX28" s="153">
        <f t="shared" si="4"/>
        <v>1.7214407458309897E-4</v>
      </c>
      <c r="AY28" s="361" t="s">
        <v>729</v>
      </c>
      <c r="AZ28" s="19" t="s">
        <v>733</v>
      </c>
      <c r="BA28" s="19" t="s">
        <v>868</v>
      </c>
      <c r="BB28" s="19" t="s">
        <v>729</v>
      </c>
      <c r="BC28" s="19"/>
      <c r="BD28" s="19" t="s">
        <v>869</v>
      </c>
      <c r="BE28" s="361">
        <v>1.29</v>
      </c>
      <c r="BF28" s="362">
        <v>8.5199999999999998E-3</v>
      </c>
    </row>
    <row r="29" spans="1:58" ht="14.25" x14ac:dyDescent="0.2">
      <c r="A29" s="92" t="s">
        <v>659</v>
      </c>
      <c r="B29" s="105" t="s">
        <v>1230</v>
      </c>
      <c r="C29" s="111">
        <v>147251890</v>
      </c>
      <c r="D29" s="105" t="s">
        <v>61</v>
      </c>
      <c r="E29" s="105" t="s">
        <v>209</v>
      </c>
      <c r="F29" s="105" t="s">
        <v>28</v>
      </c>
      <c r="G29" s="112" t="s">
        <v>513</v>
      </c>
      <c r="H29" s="158" t="s">
        <v>625</v>
      </c>
      <c r="I29" s="113">
        <v>0.185714285714286</v>
      </c>
      <c r="J29" s="108" t="s">
        <v>590</v>
      </c>
      <c r="K29" s="105"/>
      <c r="L29" s="115">
        <v>7.203572972194209E-5</v>
      </c>
      <c r="M29" s="92" t="s">
        <v>659</v>
      </c>
      <c r="N29" s="204">
        <v>7.2353563427507442E-2</v>
      </c>
      <c r="O29" s="204">
        <v>3.9567460202643664E-2</v>
      </c>
      <c r="P29" s="204">
        <v>0.12055173789415495</v>
      </c>
      <c r="Q29" s="204">
        <v>0.10845440249162547</v>
      </c>
      <c r="R29" s="204">
        <v>0.14683843085287579</v>
      </c>
      <c r="S29" s="204">
        <v>8.1094166015981281E-2</v>
      </c>
      <c r="T29" s="204">
        <v>2.4790614423923649E-2</v>
      </c>
      <c r="U29" s="204">
        <v>2.4944568210946646E-2</v>
      </c>
      <c r="V29" s="152">
        <v>2.7937295094058588E-2</v>
      </c>
      <c r="W29" s="204">
        <v>0.13043527464217483</v>
      </c>
      <c r="X29" s="152">
        <v>0.16509057696652155</v>
      </c>
      <c r="Y29" s="204">
        <v>0.1038762350648308</v>
      </c>
      <c r="Z29" s="204">
        <v>0.10491561859126571</v>
      </c>
      <c r="AA29" s="204">
        <v>0.10057795442194242</v>
      </c>
      <c r="AB29" s="204">
        <v>9.3859631786851236E-2</v>
      </c>
      <c r="AC29" s="204">
        <v>0.10597648915921756</v>
      </c>
      <c r="AD29" s="204">
        <v>0.12590927268149302</v>
      </c>
      <c r="AE29" s="204">
        <v>0.13065801520406414</v>
      </c>
      <c r="AF29" s="152">
        <v>0.2652717544837172</v>
      </c>
      <c r="AG29" s="152">
        <v>0.21486946553098643</v>
      </c>
      <c r="AH29" s="152">
        <v>0.1495394642076612</v>
      </c>
      <c r="AI29" s="152">
        <v>0.22055012503658381</v>
      </c>
      <c r="AJ29" s="152">
        <v>0.12944279123741032</v>
      </c>
      <c r="AK29" s="204">
        <v>8.81475642393829E-2</v>
      </c>
      <c r="AL29" s="333">
        <f t="shared" si="1"/>
        <v>9.4461244600253041E-2</v>
      </c>
      <c r="AM29" s="204">
        <f t="shared" si="2"/>
        <v>0.19617776489260255</v>
      </c>
      <c r="AN29" s="204">
        <f t="shared" si="5"/>
        <v>0.1179342877446414</v>
      </c>
      <c r="AO29" s="205">
        <v>15</v>
      </c>
      <c r="AP29" s="204">
        <f t="shared" si="3"/>
        <v>0.19480519480519481</v>
      </c>
      <c r="AQ29" s="340">
        <v>0</v>
      </c>
      <c r="AR29" s="204">
        <v>6.092572092020862E-2</v>
      </c>
      <c r="AS29" s="204">
        <v>3.4095996098033737E-2</v>
      </c>
      <c r="AT29" s="204">
        <v>1.3326657080735573E-2</v>
      </c>
      <c r="AU29" s="204">
        <v>0</v>
      </c>
      <c r="AV29" s="153">
        <v>0</v>
      </c>
      <c r="AW29" s="247">
        <f t="shared" si="0"/>
        <v>0.2652717544837172</v>
      </c>
      <c r="AX29" s="153">
        <f t="shared" si="4"/>
        <v>2.4790614423923649E-2</v>
      </c>
      <c r="AY29" s="361" t="s">
        <v>729</v>
      </c>
      <c r="AZ29" s="19" t="s">
        <v>733</v>
      </c>
      <c r="BA29" s="19" t="s">
        <v>870</v>
      </c>
      <c r="BB29" s="19" t="s">
        <v>729</v>
      </c>
      <c r="BC29" s="19"/>
      <c r="BD29" s="19" t="s">
        <v>871</v>
      </c>
      <c r="BE29" s="361">
        <v>-5.6</v>
      </c>
      <c r="BF29" s="362">
        <v>-6.85</v>
      </c>
    </row>
    <row r="30" spans="1:58" ht="14.25" x14ac:dyDescent="0.2">
      <c r="A30" s="92" t="s">
        <v>660</v>
      </c>
      <c r="B30" s="105" t="s">
        <v>1224</v>
      </c>
      <c r="C30" s="111">
        <v>129867463</v>
      </c>
      <c r="D30" s="105" t="s">
        <v>69</v>
      </c>
      <c r="E30" s="105" t="s">
        <v>28</v>
      </c>
      <c r="F30" s="105" t="s">
        <v>25</v>
      </c>
      <c r="G30" s="112" t="s">
        <v>513</v>
      </c>
      <c r="H30" s="158" t="s">
        <v>625</v>
      </c>
      <c r="I30" s="113">
        <v>7.4999999999999997E-2</v>
      </c>
      <c r="J30" s="108" t="s">
        <v>665</v>
      </c>
      <c r="K30" s="113"/>
      <c r="L30" s="115">
        <v>4.7948215926799055E-4</v>
      </c>
      <c r="M30" s="92" t="s">
        <v>660</v>
      </c>
      <c r="N30" s="204">
        <v>7.6678546128876368E-2</v>
      </c>
      <c r="O30" s="204">
        <v>7.9835286834363611E-2</v>
      </c>
      <c r="P30" s="204">
        <v>0.11548473350355552</v>
      </c>
      <c r="Q30" s="204">
        <v>9.3320423899914726E-2</v>
      </c>
      <c r="R30" s="204">
        <v>0.12384073303282604</v>
      </c>
      <c r="S30" s="204">
        <v>9.3733291530202351E-2</v>
      </c>
      <c r="T30" s="204">
        <v>0.15037694531469775</v>
      </c>
      <c r="U30" s="204">
        <v>0.14075222178991731</v>
      </c>
      <c r="V30" s="152">
        <v>0.10673995833535029</v>
      </c>
      <c r="W30" s="204">
        <v>8.7695284343818916E-2</v>
      </c>
      <c r="X30" s="152">
        <v>0.10080918520609873</v>
      </c>
      <c r="Y30" s="204">
        <v>5.5568846938876516E-2</v>
      </c>
      <c r="Z30" s="204">
        <v>0.10262490079986872</v>
      </c>
      <c r="AA30" s="204">
        <v>7.0548017000879829E-2</v>
      </c>
      <c r="AB30" s="204">
        <v>0.12718733030124618</v>
      </c>
      <c r="AC30" s="204">
        <v>7.6122973625343926E-2</v>
      </c>
      <c r="AD30" s="204">
        <v>8.8627541570837798E-2</v>
      </c>
      <c r="AE30" s="204">
        <v>3.9770748188435803E-2</v>
      </c>
      <c r="AF30" s="152">
        <v>2.2716376353066853E-2</v>
      </c>
      <c r="AG30" s="152">
        <v>2.5006514036786422E-2</v>
      </c>
      <c r="AH30" s="152">
        <v>4.5827792108849387E-2</v>
      </c>
      <c r="AI30" s="152">
        <v>8.7337242515320046E-2</v>
      </c>
      <c r="AJ30" s="152">
        <v>6.3832376103106422E-2</v>
      </c>
      <c r="AK30" s="206">
        <v>7.1770889872594446E-2</v>
      </c>
      <c r="AL30" s="333">
        <f t="shared" si="1"/>
        <v>9.6081551901703977E-2</v>
      </c>
      <c r="AM30" s="204">
        <f t="shared" si="2"/>
        <v>4.41317346404917E-2</v>
      </c>
      <c r="AN30" s="204">
        <f t="shared" si="5"/>
        <v>8.4093132533731907E-2</v>
      </c>
      <c r="AO30" s="205">
        <v>5</v>
      </c>
      <c r="AP30" s="204">
        <f t="shared" si="3"/>
        <v>6.4935064935064929E-2</v>
      </c>
      <c r="AQ30" s="340">
        <v>2</v>
      </c>
      <c r="AR30" s="204">
        <v>4.7697810276897096E-2</v>
      </c>
      <c r="AS30" s="204">
        <v>2.4175140582496091E-2</v>
      </c>
      <c r="AT30" s="204">
        <v>1.0465268738201583E-2</v>
      </c>
      <c r="AU30" s="204">
        <v>0</v>
      </c>
      <c r="AV30" s="153">
        <v>0</v>
      </c>
      <c r="AW30" s="247">
        <f t="shared" si="0"/>
        <v>0.15037694531469775</v>
      </c>
      <c r="AX30" s="153">
        <f t="shared" si="4"/>
        <v>2.2716376353066853E-2</v>
      </c>
      <c r="AY30" s="361" t="s">
        <v>728</v>
      </c>
      <c r="AZ30" s="19" t="s">
        <v>733</v>
      </c>
      <c r="BA30" s="19" t="s">
        <v>872</v>
      </c>
      <c r="BB30" s="19" t="s">
        <v>775</v>
      </c>
      <c r="BC30" s="19" t="s">
        <v>778</v>
      </c>
      <c r="BD30" s="19" t="s">
        <v>873</v>
      </c>
      <c r="BE30" s="361">
        <v>0</v>
      </c>
      <c r="BF30" s="362"/>
    </row>
    <row r="31" spans="1:58" ht="14.25" x14ac:dyDescent="0.2">
      <c r="A31" s="92" t="s">
        <v>661</v>
      </c>
      <c r="B31" s="105" t="s">
        <v>1235</v>
      </c>
      <c r="C31" s="111">
        <v>41786834</v>
      </c>
      <c r="D31" s="105" t="s">
        <v>69</v>
      </c>
      <c r="E31" s="105" t="s">
        <v>26</v>
      </c>
      <c r="F31" s="105" t="s">
        <v>28</v>
      </c>
      <c r="G31" s="112" t="s">
        <v>513</v>
      </c>
      <c r="H31" s="158" t="s">
        <v>625</v>
      </c>
      <c r="I31" s="113">
        <v>0.1</v>
      </c>
      <c r="J31" s="108" t="s">
        <v>628</v>
      </c>
      <c r="K31" s="113"/>
      <c r="L31" s="115">
        <v>6.9910514541387029E-4</v>
      </c>
      <c r="M31" s="92" t="s">
        <v>661</v>
      </c>
      <c r="N31" s="204">
        <v>8.5417414249523982E-2</v>
      </c>
      <c r="O31" s="204">
        <v>0.10211103878878765</v>
      </c>
      <c r="P31" s="204">
        <v>3.4680886267209575E-2</v>
      </c>
      <c r="Q31" s="204">
        <v>5.6876153943252031E-2</v>
      </c>
      <c r="R31" s="204">
        <v>7.5567927498444584E-2</v>
      </c>
      <c r="S31" s="204">
        <v>7.0242872773308235E-2</v>
      </c>
      <c r="T31" s="204">
        <v>8.4960913847938455E-2</v>
      </c>
      <c r="U31" s="204">
        <v>6.0678765418260457E-2</v>
      </c>
      <c r="V31" s="152">
        <v>5.5847249425680499E-2</v>
      </c>
      <c r="W31" s="204">
        <v>6.0994516515498365E-2</v>
      </c>
      <c r="X31" s="152">
        <v>0.10219574777104644</v>
      </c>
      <c r="Y31" s="204">
        <v>4.9483946912805617E-2</v>
      </c>
      <c r="Z31" s="204">
        <v>6.379254887583044E-2</v>
      </c>
      <c r="AA31" s="204">
        <v>8.1085671757473277E-2</v>
      </c>
      <c r="AB31" s="204">
        <v>5.4424697493299305E-2</v>
      </c>
      <c r="AC31" s="204">
        <v>3.0504774255808983E-2</v>
      </c>
      <c r="AD31" s="204">
        <v>4.7280935157819989E-2</v>
      </c>
      <c r="AE31" s="204">
        <v>0.11490315839541071</v>
      </c>
      <c r="AF31" s="152">
        <v>2.7657888770773156E-2</v>
      </c>
      <c r="AG31" s="152">
        <v>1.018246968022261E-2</v>
      </c>
      <c r="AH31" s="152">
        <v>2.1504760608827882E-2</v>
      </c>
      <c r="AI31" s="152">
        <v>1.797968439138526E-2</v>
      </c>
      <c r="AJ31" s="152">
        <v>6.3530934445706233E-2</v>
      </c>
      <c r="AK31" s="204">
        <v>4.0241582142750545E-2</v>
      </c>
      <c r="AL31" s="333">
        <f t="shared" si="1"/>
        <v>6.4206240923181307E-2</v>
      </c>
      <c r="AM31" s="204">
        <f t="shared" si="2"/>
        <v>3.8445592369323919E-2</v>
      </c>
      <c r="AN31" s="204">
        <f t="shared" si="5"/>
        <v>5.8261475872291149E-2</v>
      </c>
      <c r="AO31" s="205">
        <v>3</v>
      </c>
      <c r="AP31" s="204">
        <f t="shared" si="3"/>
        <v>3.896103896103896E-2</v>
      </c>
      <c r="AQ31" s="340">
        <v>1</v>
      </c>
      <c r="AR31" s="204">
        <v>2.7869376702770947E-2</v>
      </c>
      <c r="AS31" s="204">
        <v>1.839266103937557E-2</v>
      </c>
      <c r="AT31" s="204">
        <v>7.0313061424876607E-3</v>
      </c>
      <c r="AU31" s="204">
        <v>0</v>
      </c>
      <c r="AV31" s="153">
        <v>0</v>
      </c>
      <c r="AW31" s="247">
        <f t="shared" si="0"/>
        <v>0.11490315839541071</v>
      </c>
      <c r="AX31" s="153">
        <f t="shared" si="4"/>
        <v>1.018246968022261E-2</v>
      </c>
      <c r="AY31" s="361" t="s">
        <v>727</v>
      </c>
      <c r="AZ31" s="19" t="s">
        <v>733</v>
      </c>
      <c r="BA31" s="19" t="s">
        <v>874</v>
      </c>
      <c r="BB31" s="19" t="s">
        <v>775</v>
      </c>
      <c r="BC31" s="19" t="s">
        <v>778</v>
      </c>
      <c r="BD31" s="19" t="s">
        <v>875</v>
      </c>
      <c r="BE31" s="361">
        <v>2.86</v>
      </c>
      <c r="BF31" s="362"/>
    </row>
    <row r="32" spans="1:58" ht="14.25" x14ac:dyDescent="0.2">
      <c r="A32" s="92" t="s">
        <v>662</v>
      </c>
      <c r="B32" s="105" t="s">
        <v>1236</v>
      </c>
      <c r="C32" s="111">
        <v>52004504</v>
      </c>
      <c r="D32" s="105" t="s">
        <v>69</v>
      </c>
      <c r="E32" s="105" t="s">
        <v>25</v>
      </c>
      <c r="F32" s="105" t="s">
        <v>30</v>
      </c>
      <c r="G32" s="112" t="s">
        <v>513</v>
      </c>
      <c r="H32" s="158" t="s">
        <v>625</v>
      </c>
      <c r="I32" s="113">
        <v>7.4626865671641798E-2</v>
      </c>
      <c r="J32" s="108" t="s">
        <v>665</v>
      </c>
      <c r="K32" s="113"/>
      <c r="L32" s="115">
        <v>6.598845202089634E-3</v>
      </c>
      <c r="M32" s="92" t="s">
        <v>662</v>
      </c>
      <c r="N32" s="204">
        <v>8.5001508467229564E-2</v>
      </c>
      <c r="O32" s="204">
        <v>7.8845492741221337E-2</v>
      </c>
      <c r="P32" s="204">
        <v>0.11069233356449898</v>
      </c>
      <c r="Q32" s="204">
        <v>0.10214657604333162</v>
      </c>
      <c r="R32" s="204">
        <v>0.12427305634063875</v>
      </c>
      <c r="S32" s="204">
        <v>9.0930692928952256E-2</v>
      </c>
      <c r="T32" s="204">
        <v>0.16117200436922757</v>
      </c>
      <c r="U32" s="204">
        <v>0.14731130454832633</v>
      </c>
      <c r="V32" s="152">
        <v>0.10383131132612314</v>
      </c>
      <c r="W32" s="204">
        <v>9.1302247379854012E-2</v>
      </c>
      <c r="X32" s="152">
        <v>9.3819306990737594E-2</v>
      </c>
      <c r="Y32" s="204">
        <v>5.0047803069294877E-2</v>
      </c>
      <c r="Z32" s="204">
        <v>0.10040214784656976</v>
      </c>
      <c r="AA32" s="204">
        <v>7.356214758677504E-2</v>
      </c>
      <c r="AB32" s="204">
        <v>0.1296152054489334</v>
      </c>
      <c r="AC32" s="204">
        <v>8.0338292559836363E-2</v>
      </c>
      <c r="AD32" s="204">
        <v>8.5512633305232053E-2</v>
      </c>
      <c r="AE32" s="204">
        <v>3.8512802353734145E-2</v>
      </c>
      <c r="AF32" s="152">
        <v>2.3336457472330738E-2</v>
      </c>
      <c r="AG32" s="152">
        <v>2.358060005446946E-2</v>
      </c>
      <c r="AH32" s="152">
        <v>4.4051975606101829E-2</v>
      </c>
      <c r="AI32" s="152">
        <v>8.8264005261291786E-2</v>
      </c>
      <c r="AJ32" s="152">
        <v>5.8940001831493775E-2</v>
      </c>
      <c r="AK32" s="204">
        <v>6.8686049227349055E-2</v>
      </c>
      <c r="AL32" s="333">
        <f t="shared" si="1"/>
        <v>9.6654216609243448E-2</v>
      </c>
      <c r="AM32" s="204">
        <f t="shared" si="2"/>
        <v>4.3549168149585593E-2</v>
      </c>
      <c r="AN32" s="204">
        <f t="shared" si="5"/>
        <v>8.4399205426245461E-2</v>
      </c>
      <c r="AO32" s="205">
        <v>4</v>
      </c>
      <c r="AP32" s="204">
        <f t="shared" si="3"/>
        <v>5.1948051948051951E-2</v>
      </c>
      <c r="AQ32" s="340">
        <v>2</v>
      </c>
      <c r="AR32" s="204">
        <v>4.0375513772269341E-2</v>
      </c>
      <c r="AS32" s="204">
        <v>1.9215797201634445E-2</v>
      </c>
      <c r="AT32" s="204">
        <v>1.1992448631042167E-2</v>
      </c>
      <c r="AU32" s="204">
        <v>0</v>
      </c>
      <c r="AV32" s="153">
        <v>0</v>
      </c>
      <c r="AW32" s="247">
        <f t="shared" si="0"/>
        <v>0.16117200436922757</v>
      </c>
      <c r="AX32" s="153">
        <f t="shared" si="4"/>
        <v>2.3336457472330738E-2</v>
      </c>
      <c r="AY32" s="361" t="s">
        <v>729</v>
      </c>
      <c r="AZ32" s="19" t="s">
        <v>733</v>
      </c>
      <c r="BA32" s="19" t="s">
        <v>876</v>
      </c>
      <c r="BB32" s="19" t="s">
        <v>729</v>
      </c>
      <c r="BC32" s="19"/>
      <c r="BD32" s="19" t="s">
        <v>877</v>
      </c>
      <c r="BE32" s="361">
        <v>0</v>
      </c>
      <c r="BF32" s="362"/>
    </row>
    <row r="33" spans="1:97" ht="14.25" x14ac:dyDescent="0.2">
      <c r="A33" s="92" t="s">
        <v>664</v>
      </c>
      <c r="B33" s="105" t="s">
        <v>1225</v>
      </c>
      <c r="C33" s="111">
        <v>123946087</v>
      </c>
      <c r="D33" s="105" t="s">
        <v>69</v>
      </c>
      <c r="E33" s="105" t="s">
        <v>25</v>
      </c>
      <c r="F33" s="105" t="s">
        <v>26</v>
      </c>
      <c r="G33" s="112" t="s">
        <v>513</v>
      </c>
      <c r="H33" s="158" t="s">
        <v>625</v>
      </c>
      <c r="I33" s="113">
        <v>0.19354838709677399</v>
      </c>
      <c r="J33" s="108" t="s">
        <v>1212</v>
      </c>
      <c r="K33" s="113"/>
      <c r="L33" s="115">
        <v>3.1952071892161755E-3</v>
      </c>
      <c r="M33" s="92" t="s">
        <v>664</v>
      </c>
      <c r="N33" s="204">
        <v>0.1806971280016155</v>
      </c>
      <c r="O33" s="204">
        <v>0.23915660925437848</v>
      </c>
      <c r="P33" s="204">
        <v>0.19602933380747672</v>
      </c>
      <c r="Q33" s="204">
        <v>0.2085137188054241</v>
      </c>
      <c r="R33" s="204">
        <v>0.12199312317648714</v>
      </c>
      <c r="S33" s="204">
        <v>0.1695549846336491</v>
      </c>
      <c r="T33" s="204">
        <v>0.11223527218116303</v>
      </c>
      <c r="U33" s="204">
        <v>0.12456630465534066</v>
      </c>
      <c r="V33" s="152">
        <v>0.25516487532667309</v>
      </c>
      <c r="W33" s="204">
        <v>0.15744106479465297</v>
      </c>
      <c r="X33" s="152">
        <v>9.0277799048711013E-2</v>
      </c>
      <c r="Y33" s="204">
        <v>0.26124048834884156</v>
      </c>
      <c r="Z33" s="204">
        <v>0.18043888655723711</v>
      </c>
      <c r="AA33" s="204">
        <v>0.18125830365467474</v>
      </c>
      <c r="AB33" s="204">
        <v>0.17876182366303919</v>
      </c>
      <c r="AC33" s="204">
        <v>0.2362343018351433</v>
      </c>
      <c r="AD33" s="204">
        <v>0.1636582217664091</v>
      </c>
      <c r="AE33" s="204">
        <v>0.19810571715176295</v>
      </c>
      <c r="AF33" s="152">
        <v>0.16190034665458086</v>
      </c>
      <c r="AG33" s="152">
        <v>0.210574126068376</v>
      </c>
      <c r="AH33" s="152">
        <v>0.25605341589647557</v>
      </c>
      <c r="AI33" s="152">
        <v>0.16537027598182313</v>
      </c>
      <c r="AJ33" s="152">
        <v>0.15248232759725272</v>
      </c>
      <c r="AK33" s="204">
        <v>0.25177894636838649</v>
      </c>
      <c r="AL33" s="333">
        <f t="shared" si="1"/>
        <v>0.18218334281455559</v>
      </c>
      <c r="AM33" s="204">
        <f t="shared" si="2"/>
        <v>0.19840077635060371</v>
      </c>
      <c r="AN33" s="204">
        <f t="shared" si="5"/>
        <v>0.18592582747672048</v>
      </c>
      <c r="AO33" s="205">
        <v>8</v>
      </c>
      <c r="AP33" s="204">
        <f t="shared" si="3"/>
        <v>0.1038961038961039</v>
      </c>
      <c r="AQ33" s="340">
        <v>1</v>
      </c>
      <c r="AR33" s="204">
        <v>0.15764865198842423</v>
      </c>
      <c r="AS33" s="204">
        <v>8.7839139823873091E-2</v>
      </c>
      <c r="AT33" s="204">
        <v>4.2873267316071231E-2</v>
      </c>
      <c r="AU33" s="204">
        <v>0</v>
      </c>
      <c r="AV33" s="153">
        <v>0</v>
      </c>
      <c r="AW33" s="247">
        <f t="shared" si="0"/>
        <v>0.26124048834884156</v>
      </c>
      <c r="AX33" s="153">
        <f t="shared" si="4"/>
        <v>9.0277799048711013E-2</v>
      </c>
      <c r="AY33" s="361" t="s">
        <v>729</v>
      </c>
      <c r="AZ33" s="19" t="s">
        <v>733</v>
      </c>
      <c r="BA33" s="19" t="s">
        <v>878</v>
      </c>
      <c r="BB33" s="19" t="s">
        <v>729</v>
      </c>
      <c r="BC33" s="19"/>
      <c r="BD33" s="19" t="s">
        <v>879</v>
      </c>
      <c r="BE33" s="361">
        <v>0</v>
      </c>
      <c r="BF33" s="362"/>
    </row>
    <row r="34" spans="1:97" ht="14.25" x14ac:dyDescent="0.2">
      <c r="A34" s="116" t="s">
        <v>663</v>
      </c>
      <c r="B34" s="105" t="s">
        <v>1226</v>
      </c>
      <c r="C34" s="105">
        <v>75787115</v>
      </c>
      <c r="D34" s="105" t="s">
        <v>69</v>
      </c>
      <c r="E34" s="105" t="s">
        <v>25</v>
      </c>
      <c r="F34" s="105" t="s">
        <v>26</v>
      </c>
      <c r="G34" s="112" t="s">
        <v>513</v>
      </c>
      <c r="H34" s="158" t="s">
        <v>625</v>
      </c>
      <c r="I34" s="113">
        <v>4.1000000000000002E-2</v>
      </c>
      <c r="J34" s="108" t="s">
        <v>623</v>
      </c>
      <c r="K34" s="113"/>
      <c r="L34" s="115">
        <v>1.3718989367783241E-3</v>
      </c>
      <c r="M34" s="116" t="s">
        <v>663</v>
      </c>
      <c r="N34" s="204">
        <v>1.3056710428539901E-2</v>
      </c>
      <c r="O34" s="204">
        <v>5.2215076566282694E-3</v>
      </c>
      <c r="P34" s="204">
        <v>8.8978106067901415E-3</v>
      </c>
      <c r="Q34" s="204">
        <v>1.3877029516897905E-2</v>
      </c>
      <c r="R34" s="204">
        <v>2.443854913260016E-2</v>
      </c>
      <c r="S34" s="204">
        <v>2.7803288520617721E-2</v>
      </c>
      <c r="T34" s="204">
        <v>1.6796705714384467E-2</v>
      </c>
      <c r="U34" s="204">
        <v>1.3845763530478755E-2</v>
      </c>
      <c r="V34" s="152">
        <v>6.3933818256156891E-2</v>
      </c>
      <c r="W34" s="204">
        <v>9.0192991072314543E-3</v>
      </c>
      <c r="X34" s="152">
        <v>1.1717005272851135E-2</v>
      </c>
      <c r="Y34" s="204">
        <v>3.3800073512092986E-3</v>
      </c>
      <c r="Z34" s="204">
        <v>1.2583650055320916E-2</v>
      </c>
      <c r="AA34" s="204">
        <v>1.1190915133573436E-2</v>
      </c>
      <c r="AB34" s="204">
        <v>2.2480725916804892E-2</v>
      </c>
      <c r="AC34" s="204">
        <v>1.0847607839493616E-2</v>
      </c>
      <c r="AD34" s="204">
        <v>1.1891715398127937E-2</v>
      </c>
      <c r="AE34" s="204">
        <v>9.2906746911214973E-4</v>
      </c>
      <c r="AF34" s="152">
        <v>3.2422739560669946E-3</v>
      </c>
      <c r="AG34" s="152">
        <v>1.3020459787994937E-3</v>
      </c>
      <c r="AH34" s="152">
        <v>4.0931298818592029E-3</v>
      </c>
      <c r="AI34" s="152">
        <v>-1.1116934203906173E-4</v>
      </c>
      <c r="AJ34" s="152">
        <v>4.363063007345943E-2</v>
      </c>
      <c r="AK34" s="204">
        <v>6.4562312839106639E-3</v>
      </c>
      <c r="AL34" s="333">
        <f t="shared" si="1"/>
        <v>1.7424682673425104E-2</v>
      </c>
      <c r="AM34" s="204">
        <f t="shared" si="2"/>
        <v>1.8910695887597556E-3</v>
      </c>
      <c r="AN34" s="204">
        <f t="shared" si="5"/>
        <v>1.3840002730810024E-2</v>
      </c>
      <c r="AO34" s="205">
        <v>0</v>
      </c>
      <c r="AP34" s="204">
        <f t="shared" si="3"/>
        <v>0</v>
      </c>
      <c r="AQ34" s="340">
        <v>0</v>
      </c>
      <c r="AR34" s="204">
        <v>4.5159225692644397E-3</v>
      </c>
      <c r="AS34" s="204">
        <v>2.1076359043534403E-3</v>
      </c>
      <c r="AT34" s="204">
        <v>7.1469469911108639E-4</v>
      </c>
      <c r="AU34" s="204">
        <v>0</v>
      </c>
      <c r="AV34" s="153">
        <v>0</v>
      </c>
      <c r="AW34" s="247">
        <f t="shared" si="0"/>
        <v>6.3933818256156891E-2</v>
      </c>
      <c r="AX34" s="153">
        <f t="shared" si="4"/>
        <v>-1.1116934203906173E-4</v>
      </c>
      <c r="AY34" s="361" t="s">
        <v>728</v>
      </c>
      <c r="AZ34" s="19" t="s">
        <v>733</v>
      </c>
      <c r="BA34" s="19" t="s">
        <v>880</v>
      </c>
      <c r="BB34" s="19" t="s">
        <v>775</v>
      </c>
      <c r="BC34" s="19" t="s">
        <v>796</v>
      </c>
      <c r="BD34" s="19" t="s">
        <v>881</v>
      </c>
      <c r="BE34" s="361">
        <v>0</v>
      </c>
      <c r="BF34" s="362"/>
    </row>
    <row r="35" spans="1:97" ht="14.25" x14ac:dyDescent="0.2">
      <c r="A35" s="97" t="s">
        <v>210</v>
      </c>
      <c r="B35" s="105" t="s">
        <v>1237</v>
      </c>
      <c r="C35" s="98">
        <v>145925285</v>
      </c>
      <c r="D35" s="92" t="s">
        <v>69</v>
      </c>
      <c r="E35" s="105" t="s">
        <v>30</v>
      </c>
      <c r="F35" s="105" t="s">
        <v>28</v>
      </c>
      <c r="G35" s="106" t="s">
        <v>514</v>
      </c>
      <c r="H35" s="158" t="s">
        <v>625</v>
      </c>
      <c r="I35" s="107">
        <v>0.14912280701754399</v>
      </c>
      <c r="J35" s="108" t="s">
        <v>626</v>
      </c>
      <c r="K35" s="107"/>
      <c r="L35" s="115">
        <v>3.6069944326825062E-3</v>
      </c>
      <c r="M35" s="97" t="s">
        <v>210</v>
      </c>
      <c r="N35" s="204">
        <v>0.13990768843577003</v>
      </c>
      <c r="O35" s="204">
        <v>0.11620611928287024</v>
      </c>
      <c r="P35" s="204">
        <v>6.3862885085389787E-2</v>
      </c>
      <c r="Q35" s="204">
        <v>9.8478407752024544E-2</v>
      </c>
      <c r="R35" s="204">
        <v>9.8911180680582689E-2</v>
      </c>
      <c r="S35" s="204">
        <v>0.14019118356311286</v>
      </c>
      <c r="T35" s="204">
        <v>0.11564183185839731</v>
      </c>
      <c r="U35" s="204">
        <v>0.1533501553025125</v>
      </c>
      <c r="V35" s="152">
        <v>8.6167515382240184E-2</v>
      </c>
      <c r="W35" s="204">
        <v>0.12300442361519964</v>
      </c>
      <c r="X35" s="152">
        <v>0.11655039254814524</v>
      </c>
      <c r="Y35" s="204">
        <v>8.3224466241474795E-2</v>
      </c>
      <c r="Z35" s="204">
        <v>0.11686544651219939</v>
      </c>
      <c r="AA35" s="204">
        <v>9.524528250178621E-2</v>
      </c>
      <c r="AB35" s="204">
        <v>0.10148474370649892</v>
      </c>
      <c r="AC35" s="204">
        <v>7.5358975475426151E-2</v>
      </c>
      <c r="AD35" s="204">
        <v>0.11542192381080196</v>
      </c>
      <c r="AE35" s="204">
        <v>0.1426339942387902</v>
      </c>
      <c r="AF35" s="152">
        <v>4.4231649601599511E-2</v>
      </c>
      <c r="AG35" s="152">
        <v>5.4048864365932592E-2</v>
      </c>
      <c r="AH35" s="152">
        <v>4.9299395666364924E-2</v>
      </c>
      <c r="AI35" s="152">
        <v>3.0096117329192131E-2</v>
      </c>
      <c r="AJ35" s="152">
        <v>0.13955571036703859</v>
      </c>
      <c r="AK35" s="204">
        <v>6.8160101031095419E-2</v>
      </c>
      <c r="AL35" s="333">
        <f t="shared" si="1"/>
        <v>0.1077678122711877</v>
      </c>
      <c r="AM35" s="204">
        <f t="shared" si="2"/>
        <v>6.4062004240375864E-2</v>
      </c>
      <c r="AN35" s="204">
        <f t="shared" si="5"/>
        <v>9.7681856571769574E-2</v>
      </c>
      <c r="AO35" s="205">
        <v>1</v>
      </c>
      <c r="AP35" s="204">
        <f t="shared" si="3"/>
        <v>1.2987012987012988E-2</v>
      </c>
      <c r="AQ35" s="340">
        <v>1</v>
      </c>
      <c r="AR35" s="204">
        <v>3.3579976006029605E-2</v>
      </c>
      <c r="AS35" s="204">
        <v>1.8168240850580088E-2</v>
      </c>
      <c r="AT35" s="204">
        <v>9.0500971292564528E-3</v>
      </c>
      <c r="AU35" s="204">
        <v>0</v>
      </c>
      <c r="AV35" s="153">
        <v>0</v>
      </c>
      <c r="AW35" s="247">
        <f t="shared" si="0"/>
        <v>0.1533501553025125</v>
      </c>
      <c r="AX35" s="153">
        <f t="shared" si="4"/>
        <v>3.0096117329192131E-2</v>
      </c>
      <c r="AY35" s="361" t="s">
        <v>729</v>
      </c>
      <c r="AZ35" s="19" t="s">
        <v>733</v>
      </c>
      <c r="BA35" s="19" t="s">
        <v>882</v>
      </c>
      <c r="BB35" s="19" t="s">
        <v>729</v>
      </c>
      <c r="BC35" s="19"/>
      <c r="BD35" s="19" t="s">
        <v>883</v>
      </c>
      <c r="BE35" s="361">
        <v>0</v>
      </c>
      <c r="BF35" s="362"/>
    </row>
    <row r="36" spans="1:97" ht="14.25" x14ac:dyDescent="0.2">
      <c r="A36" s="97" t="s">
        <v>211</v>
      </c>
      <c r="B36" s="105" t="s">
        <v>1238</v>
      </c>
      <c r="C36" s="98">
        <v>86131940</v>
      </c>
      <c r="D36" s="92" t="s">
        <v>69</v>
      </c>
      <c r="E36" s="105" t="s">
        <v>28</v>
      </c>
      <c r="F36" s="105" t="s">
        <v>30</v>
      </c>
      <c r="G36" s="106" t="s">
        <v>514</v>
      </c>
      <c r="H36" s="158" t="s">
        <v>625</v>
      </c>
      <c r="I36" s="107">
        <v>6.6666666666666693E-2</v>
      </c>
      <c r="J36" s="108" t="s">
        <v>598</v>
      </c>
      <c r="K36" s="92"/>
      <c r="L36" s="115">
        <v>2.4786072587784009E-3</v>
      </c>
      <c r="M36" s="97" t="s">
        <v>211</v>
      </c>
      <c r="N36" s="207">
        <v>2.040837302621086E-2</v>
      </c>
      <c r="O36" s="207">
        <v>4.8479262852526295E-3</v>
      </c>
      <c r="P36" s="207">
        <v>4.568688245568276E-2</v>
      </c>
      <c r="Q36" s="207">
        <v>3.5338855510794603E-2</v>
      </c>
      <c r="R36" s="207">
        <v>5.0140209424053797E-2</v>
      </c>
      <c r="S36" s="207">
        <v>1.8123611441697034E-2</v>
      </c>
      <c r="T36" s="207">
        <v>1.0462127925017549E-2</v>
      </c>
      <c r="U36" s="207">
        <v>3.87732494461143E-3</v>
      </c>
      <c r="V36" s="154">
        <v>3.7088166803375543E-3</v>
      </c>
      <c r="W36" s="207">
        <v>4.0615727670641408E-2</v>
      </c>
      <c r="X36" s="154">
        <v>0.14474832284562922</v>
      </c>
      <c r="Y36" s="207">
        <v>5.4027640545707974E-2</v>
      </c>
      <c r="Z36" s="207">
        <v>1.2737157271029531E-2</v>
      </c>
      <c r="AA36" s="207">
        <v>1.4124446176336103E-2</v>
      </c>
      <c r="AB36" s="207">
        <v>1.9374608061970403E-2</v>
      </c>
      <c r="AC36" s="207">
        <v>2.0836104100625693E-2</v>
      </c>
      <c r="AD36" s="207">
        <v>4.7243430696761336E-3</v>
      </c>
      <c r="AE36" s="207">
        <v>0.10100955247823992</v>
      </c>
      <c r="AF36" s="154">
        <v>0.24957545004053211</v>
      </c>
      <c r="AG36" s="154">
        <v>0.173884274965419</v>
      </c>
      <c r="AH36" s="154">
        <v>0.12974509639130155</v>
      </c>
      <c r="AI36" s="154">
        <v>0.21360872256187038</v>
      </c>
      <c r="AJ36" s="154">
        <v>6.0317036142071782E-2</v>
      </c>
      <c r="AK36" s="207">
        <v>1.6930873978723067E-2</v>
      </c>
      <c r="AL36" s="335">
        <f t="shared" si="1"/>
        <v>3.0580546713477343E-2</v>
      </c>
      <c r="AM36" s="207">
        <f t="shared" si="2"/>
        <v>0.1735646192874726</v>
      </c>
      <c r="AN36" s="207">
        <f t="shared" si="5"/>
        <v>6.3576871153630102E-2</v>
      </c>
      <c r="AO36" s="208">
        <v>15</v>
      </c>
      <c r="AP36" s="207">
        <f t="shared" si="3"/>
        <v>0.19480519480519481</v>
      </c>
      <c r="AQ36" s="341">
        <v>0</v>
      </c>
      <c r="AR36" s="207">
        <v>8.7269002847985729E-3</v>
      </c>
      <c r="AS36" s="207">
        <v>5.5374248053498554E-3</v>
      </c>
      <c r="AT36" s="207">
        <v>1.7478738313622386E-3</v>
      </c>
      <c r="AU36" s="207">
        <v>0</v>
      </c>
      <c r="AV36" s="155">
        <v>0</v>
      </c>
      <c r="AW36" s="248">
        <f t="shared" si="0"/>
        <v>0.24957545004053211</v>
      </c>
      <c r="AX36" s="155">
        <f t="shared" si="4"/>
        <v>3.7088166803375543E-3</v>
      </c>
      <c r="AY36" s="363" t="s">
        <v>729</v>
      </c>
      <c r="AZ36" s="303" t="s">
        <v>733</v>
      </c>
      <c r="BA36" s="303" t="s">
        <v>884</v>
      </c>
      <c r="BB36" s="303" t="s">
        <v>729</v>
      </c>
      <c r="BC36" s="303"/>
      <c r="BD36" s="303" t="s">
        <v>885</v>
      </c>
      <c r="BE36" s="363">
        <v>0</v>
      </c>
      <c r="BF36" s="364"/>
    </row>
    <row r="37" spans="1:97" ht="14.25" x14ac:dyDescent="0.2">
      <c r="A37" s="51"/>
      <c r="B37" s="51"/>
      <c r="C37" s="51"/>
      <c r="D37" s="51"/>
      <c r="E37" s="51"/>
      <c r="F37" s="14"/>
      <c r="G37" s="117"/>
      <c r="H37" s="51"/>
      <c r="I37" s="118"/>
      <c r="J37" s="51"/>
      <c r="K37" s="118"/>
      <c r="L37" s="117"/>
      <c r="M37" s="55"/>
      <c r="N37" s="55">
        <v>1</v>
      </c>
      <c r="O37" s="55"/>
      <c r="P37" s="55"/>
      <c r="Q37" s="55"/>
      <c r="R37" s="55"/>
      <c r="S37" s="55"/>
      <c r="T37" s="55"/>
      <c r="U37" s="55"/>
      <c r="V37" s="51"/>
      <c r="W37" s="55"/>
      <c r="X37" s="51"/>
      <c r="Y37" s="55"/>
      <c r="Z37" s="55"/>
      <c r="AA37" s="55"/>
      <c r="AB37" s="55"/>
      <c r="AC37" s="55"/>
      <c r="AD37" s="55"/>
      <c r="AE37" s="55"/>
      <c r="AF37" s="51"/>
      <c r="AG37" s="51"/>
      <c r="AH37" s="51"/>
      <c r="AI37" s="55"/>
      <c r="AJ37" s="51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</row>
    <row r="38" spans="1:97" s="12" customFormat="1" x14ac:dyDescent="0.15">
      <c r="A38" s="166"/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166"/>
    </row>
    <row r="39" spans="1:97" s="12" customFormat="1" ht="14.25" x14ac:dyDescent="0.15"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</row>
    <row r="40" spans="1:97" ht="23.25" x14ac:dyDescent="0.15">
      <c r="A40" s="147" t="s">
        <v>708</v>
      </c>
      <c r="C40" s="15"/>
      <c r="D40" s="8"/>
      <c r="E40" s="6"/>
      <c r="F40" s="9"/>
      <c r="G40" s="6"/>
      <c r="H40" s="6"/>
      <c r="I40" s="10"/>
      <c r="J40" s="10"/>
      <c r="K40" s="11"/>
      <c r="L40" s="11"/>
      <c r="M40" s="11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</row>
    <row r="41" spans="1:97" ht="28.5" x14ac:dyDescent="0.15">
      <c r="A41" s="42"/>
      <c r="B41" s="42"/>
      <c r="C41" s="42"/>
      <c r="D41" s="42"/>
      <c r="E41" s="42"/>
      <c r="F41" s="32"/>
      <c r="G41" s="42"/>
      <c r="H41" s="42"/>
      <c r="I41" s="74"/>
      <c r="J41" s="73"/>
      <c r="K41" s="42"/>
      <c r="L41" s="258"/>
      <c r="M41" s="78"/>
      <c r="N41" s="83" t="s">
        <v>690</v>
      </c>
      <c r="O41" s="83" t="s">
        <v>691</v>
      </c>
      <c r="P41" s="83" t="s">
        <v>692</v>
      </c>
      <c r="Q41" s="177" t="s">
        <v>716</v>
      </c>
      <c r="R41" s="176" t="s">
        <v>716</v>
      </c>
      <c r="S41" s="176" t="s">
        <v>716</v>
      </c>
      <c r="T41" s="176" t="s">
        <v>716</v>
      </c>
      <c r="U41" s="176" t="s">
        <v>716</v>
      </c>
      <c r="V41" s="176" t="s">
        <v>716</v>
      </c>
      <c r="W41" s="176" t="s">
        <v>716</v>
      </c>
      <c r="X41" s="176" t="s">
        <v>716</v>
      </c>
      <c r="Y41" s="176" t="s">
        <v>716</v>
      </c>
      <c r="Z41" s="176" t="s">
        <v>716</v>
      </c>
      <c r="AA41" s="176" t="s">
        <v>716</v>
      </c>
      <c r="AB41" s="176" t="s">
        <v>716</v>
      </c>
      <c r="AC41" s="176" t="s">
        <v>716</v>
      </c>
      <c r="AD41" s="176" t="s">
        <v>715</v>
      </c>
      <c r="AE41" s="176" t="s">
        <v>715</v>
      </c>
      <c r="AF41" s="176" t="s">
        <v>715</v>
      </c>
      <c r="AG41" s="176" t="s">
        <v>715</v>
      </c>
      <c r="AH41" s="176" t="s">
        <v>715</v>
      </c>
      <c r="AI41" s="176" t="s">
        <v>714</v>
      </c>
      <c r="AJ41" s="176" t="s">
        <v>714</v>
      </c>
      <c r="AK41" s="176" t="s">
        <v>714</v>
      </c>
      <c r="AL41" s="42" t="s">
        <v>247</v>
      </c>
      <c r="AM41" s="42" t="s">
        <v>247</v>
      </c>
      <c r="AN41" s="42" t="s">
        <v>247</v>
      </c>
      <c r="AO41" s="42" t="s">
        <v>247</v>
      </c>
      <c r="AP41" s="42" t="s">
        <v>247</v>
      </c>
      <c r="AQ41" s="42" t="s">
        <v>247</v>
      </c>
      <c r="AR41" s="42" t="s">
        <v>247</v>
      </c>
      <c r="AS41" s="42" t="s">
        <v>247</v>
      </c>
      <c r="AT41" s="42" t="s">
        <v>247</v>
      </c>
      <c r="AU41" s="42" t="s">
        <v>247</v>
      </c>
      <c r="AV41" s="42" t="s">
        <v>247</v>
      </c>
      <c r="AW41" s="42" t="s">
        <v>247</v>
      </c>
      <c r="AX41" s="42" t="s">
        <v>247</v>
      </c>
      <c r="AY41" s="42" t="s">
        <v>247</v>
      </c>
      <c r="AZ41" s="42" t="s">
        <v>247</v>
      </c>
      <c r="BA41" s="42" t="s">
        <v>247</v>
      </c>
      <c r="BB41" s="42" t="s">
        <v>247</v>
      </c>
      <c r="BC41" s="42" t="s">
        <v>247</v>
      </c>
      <c r="BD41" s="42" t="s">
        <v>247</v>
      </c>
      <c r="BE41" s="42" t="s">
        <v>247</v>
      </c>
      <c r="BF41" s="42" t="s">
        <v>247</v>
      </c>
      <c r="BG41" s="42" t="s">
        <v>247</v>
      </c>
      <c r="BH41" s="42" t="s">
        <v>247</v>
      </c>
      <c r="BI41" s="42" t="s">
        <v>247</v>
      </c>
      <c r="BJ41" s="42" t="s">
        <v>247</v>
      </c>
      <c r="BK41" s="42" t="s">
        <v>247</v>
      </c>
      <c r="BL41" s="42" t="s">
        <v>247</v>
      </c>
      <c r="BM41" s="42" t="s">
        <v>247</v>
      </c>
      <c r="BN41" s="42" t="s">
        <v>247</v>
      </c>
      <c r="BO41" s="42" t="s">
        <v>247</v>
      </c>
      <c r="BP41" s="42" t="s">
        <v>247</v>
      </c>
      <c r="BQ41" s="42" t="s">
        <v>247</v>
      </c>
      <c r="BR41" s="42" t="s">
        <v>247</v>
      </c>
      <c r="BS41" s="42" t="s">
        <v>247</v>
      </c>
      <c r="BT41" s="42" t="s">
        <v>247</v>
      </c>
      <c r="BU41" s="42" t="s">
        <v>247</v>
      </c>
      <c r="BV41" s="42" t="s">
        <v>247</v>
      </c>
      <c r="BW41" s="42" t="s">
        <v>247</v>
      </c>
      <c r="BX41" s="42" t="s">
        <v>247</v>
      </c>
      <c r="BY41" s="42" t="s">
        <v>247</v>
      </c>
      <c r="BZ41" s="42" t="s">
        <v>247</v>
      </c>
      <c r="CA41" s="42" t="s">
        <v>247</v>
      </c>
      <c r="CB41" s="42" t="s">
        <v>247</v>
      </c>
      <c r="CC41" s="42" t="s">
        <v>247</v>
      </c>
      <c r="CD41" s="42" t="s">
        <v>247</v>
      </c>
      <c r="CE41" s="42" t="s">
        <v>247</v>
      </c>
      <c r="CF41" s="42" t="s">
        <v>247</v>
      </c>
      <c r="CG41" s="42" t="s">
        <v>247</v>
      </c>
      <c r="CH41" s="42" t="s">
        <v>247</v>
      </c>
      <c r="CI41" s="42" t="s">
        <v>247</v>
      </c>
      <c r="CJ41" s="42" t="s">
        <v>247</v>
      </c>
      <c r="CK41" s="42" t="s">
        <v>247</v>
      </c>
      <c r="CL41" s="42" t="s">
        <v>247</v>
      </c>
      <c r="CM41" s="42" t="s">
        <v>247</v>
      </c>
      <c r="CN41" s="42" t="s">
        <v>247</v>
      </c>
      <c r="CO41" s="42" t="s">
        <v>247</v>
      </c>
      <c r="CP41" s="42"/>
      <c r="CQ41" s="42"/>
      <c r="CR41" s="51"/>
    </row>
    <row r="42" spans="1:97" ht="28.5" x14ac:dyDescent="0.15">
      <c r="A42" s="42"/>
      <c r="B42" s="42"/>
      <c r="C42" s="42"/>
      <c r="D42" s="42"/>
      <c r="E42" s="42"/>
      <c r="F42" s="32"/>
      <c r="G42" s="42"/>
      <c r="H42" s="42"/>
      <c r="I42" s="74"/>
      <c r="J42" s="73"/>
      <c r="K42" s="42"/>
      <c r="L42" s="42"/>
      <c r="M42" s="42"/>
      <c r="N42" s="74" t="s">
        <v>356</v>
      </c>
      <c r="O42" s="74" t="s">
        <v>355</v>
      </c>
      <c r="P42" s="74" t="s">
        <v>354</v>
      </c>
      <c r="Q42" s="77" t="s">
        <v>357</v>
      </c>
      <c r="R42" s="74" t="s">
        <v>358</v>
      </c>
      <c r="S42" s="74" t="s">
        <v>359</v>
      </c>
      <c r="T42" s="74" t="s">
        <v>360</v>
      </c>
      <c r="U42" s="74" t="s">
        <v>361</v>
      </c>
      <c r="V42" s="74" t="s">
        <v>362</v>
      </c>
      <c r="W42" s="74" t="s">
        <v>363</v>
      </c>
      <c r="X42" s="74" t="s">
        <v>364</v>
      </c>
      <c r="Y42" s="74" t="s">
        <v>365</v>
      </c>
      <c r="Z42" s="74" t="s">
        <v>366</v>
      </c>
      <c r="AA42" s="74" t="s">
        <v>367</v>
      </c>
      <c r="AB42" s="74" t="s">
        <v>368</v>
      </c>
      <c r="AC42" s="74" t="s">
        <v>369</v>
      </c>
      <c r="AD42" s="74" t="s">
        <v>370</v>
      </c>
      <c r="AE42" s="74" t="s">
        <v>371</v>
      </c>
      <c r="AF42" s="74" t="s">
        <v>372</v>
      </c>
      <c r="AG42" s="74" t="s">
        <v>373</v>
      </c>
      <c r="AH42" s="74" t="s">
        <v>374</v>
      </c>
      <c r="AI42" s="74" t="s">
        <v>375</v>
      </c>
      <c r="AJ42" s="74" t="s">
        <v>376</v>
      </c>
      <c r="AK42" s="74" t="s">
        <v>719</v>
      </c>
      <c r="AL42" s="219" t="s">
        <v>377</v>
      </c>
      <c r="AM42" s="219" t="s">
        <v>378</v>
      </c>
      <c r="AN42" s="219" t="s">
        <v>379</v>
      </c>
      <c r="AO42" s="219" t="s">
        <v>380</v>
      </c>
      <c r="AP42" s="219" t="s">
        <v>381</v>
      </c>
      <c r="AQ42" s="219" t="s">
        <v>382</v>
      </c>
      <c r="AR42" s="219" t="s">
        <v>383</v>
      </c>
      <c r="AS42" s="219" t="s">
        <v>384</v>
      </c>
      <c r="AT42" s="219" t="s">
        <v>385</v>
      </c>
      <c r="AU42" s="219" t="s">
        <v>386</v>
      </c>
      <c r="AV42" s="219" t="s">
        <v>387</v>
      </c>
      <c r="AW42" s="219" t="s">
        <v>388</v>
      </c>
      <c r="AX42" s="219" t="s">
        <v>389</v>
      </c>
      <c r="AY42" s="219" t="s">
        <v>390</v>
      </c>
      <c r="AZ42" s="219" t="s">
        <v>391</v>
      </c>
      <c r="BA42" s="219" t="s">
        <v>392</v>
      </c>
      <c r="BB42" s="219" t="s">
        <v>393</v>
      </c>
      <c r="BC42" s="219" t="s">
        <v>394</v>
      </c>
      <c r="BD42" s="219" t="s">
        <v>395</v>
      </c>
      <c r="BE42" s="219" t="s">
        <v>396</v>
      </c>
      <c r="BF42" s="219" t="s">
        <v>397</v>
      </c>
      <c r="BG42" s="219" t="s">
        <v>398</v>
      </c>
      <c r="BH42" s="219" t="s">
        <v>399</v>
      </c>
      <c r="BI42" s="219" t="s">
        <v>400</v>
      </c>
      <c r="BJ42" s="219" t="s">
        <v>401</v>
      </c>
      <c r="BK42" s="219" t="s">
        <v>402</v>
      </c>
      <c r="BL42" s="219" t="s">
        <v>403</v>
      </c>
      <c r="BM42" s="219" t="s">
        <v>404</v>
      </c>
      <c r="BN42" s="219" t="s">
        <v>405</v>
      </c>
      <c r="BO42" s="219" t="s">
        <v>406</v>
      </c>
      <c r="BP42" s="219" t="s">
        <v>407</v>
      </c>
      <c r="BQ42" s="219" t="s">
        <v>408</v>
      </c>
      <c r="BR42" s="219" t="s">
        <v>409</v>
      </c>
      <c r="BS42" s="219" t="s">
        <v>410</v>
      </c>
      <c r="BT42" s="219" t="s">
        <v>411</v>
      </c>
      <c r="BU42" s="219" t="s">
        <v>412</v>
      </c>
      <c r="BV42" s="219" t="s">
        <v>413</v>
      </c>
      <c r="BW42" s="219" t="s">
        <v>414</v>
      </c>
      <c r="BX42" s="219" t="s">
        <v>415</v>
      </c>
      <c r="BY42" s="219" t="s">
        <v>416</v>
      </c>
      <c r="BZ42" s="219" t="s">
        <v>417</v>
      </c>
      <c r="CA42" s="219" t="s">
        <v>418</v>
      </c>
      <c r="CB42" s="219" t="s">
        <v>419</v>
      </c>
      <c r="CC42" s="219" t="s">
        <v>420</v>
      </c>
      <c r="CD42" s="219" t="s">
        <v>421</v>
      </c>
      <c r="CE42" s="219" t="s">
        <v>422</v>
      </c>
      <c r="CF42" s="219" t="s">
        <v>423</v>
      </c>
      <c r="CG42" s="219" t="s">
        <v>424</v>
      </c>
      <c r="CH42" s="219" t="s">
        <v>425</v>
      </c>
      <c r="CI42" s="219" t="s">
        <v>426</v>
      </c>
      <c r="CJ42" s="219" t="s">
        <v>427</v>
      </c>
      <c r="CK42" s="83" t="s">
        <v>428</v>
      </c>
      <c r="CL42" s="83" t="s">
        <v>429</v>
      </c>
      <c r="CM42" s="83" t="s">
        <v>430</v>
      </c>
      <c r="CN42" s="83" t="s">
        <v>431</v>
      </c>
      <c r="CO42" s="83" t="s">
        <v>432</v>
      </c>
      <c r="CP42" s="146" t="s">
        <v>706</v>
      </c>
      <c r="CQ42" s="261" t="s">
        <v>717</v>
      </c>
      <c r="CR42" s="51"/>
    </row>
    <row r="43" spans="1:97" ht="42.75" x14ac:dyDescent="0.15">
      <c r="A43" s="292"/>
      <c r="B43" s="293" t="s">
        <v>0</v>
      </c>
      <c r="C43" s="293" t="s">
        <v>1</v>
      </c>
      <c r="D43" s="293"/>
      <c r="E43" s="293" t="s">
        <v>2</v>
      </c>
      <c r="F43" s="293" t="s">
        <v>3</v>
      </c>
      <c r="G43" s="294"/>
      <c r="H43" s="295" t="s">
        <v>586</v>
      </c>
      <c r="I43" s="296" t="s">
        <v>685</v>
      </c>
      <c r="J43" s="295" t="s">
        <v>630</v>
      </c>
      <c r="K43" s="295" t="s">
        <v>631</v>
      </c>
      <c r="L43" s="311" t="s">
        <v>629</v>
      </c>
      <c r="M43" s="298"/>
      <c r="N43" s="241"/>
      <c r="O43" s="17"/>
      <c r="P43" s="165"/>
      <c r="Q43" s="72" t="s">
        <v>505</v>
      </c>
      <c r="R43" s="72" t="s">
        <v>506</v>
      </c>
      <c r="S43" s="72" t="s">
        <v>506</v>
      </c>
      <c r="T43" s="72" t="s">
        <v>506</v>
      </c>
      <c r="U43" s="72" t="s">
        <v>506</v>
      </c>
      <c r="V43" s="72" t="s">
        <v>506</v>
      </c>
      <c r="W43" s="72" t="s">
        <v>507</v>
      </c>
      <c r="X43" s="72" t="s">
        <v>507</v>
      </c>
      <c r="Y43" s="72" t="s">
        <v>507</v>
      </c>
      <c r="Z43" s="72" t="s">
        <v>506</v>
      </c>
      <c r="AA43" s="72" t="s">
        <v>506</v>
      </c>
      <c r="AB43" s="72" t="s">
        <v>504</v>
      </c>
      <c r="AC43" s="72" t="s">
        <v>507</v>
      </c>
      <c r="AD43" s="72" t="s">
        <v>506</v>
      </c>
      <c r="AE43" s="72" t="s">
        <v>506</v>
      </c>
      <c r="AF43" s="72" t="s">
        <v>507</v>
      </c>
      <c r="AG43" s="72" t="s">
        <v>507</v>
      </c>
      <c r="AH43" s="72" t="s">
        <v>507</v>
      </c>
      <c r="AI43" s="72" t="s">
        <v>506</v>
      </c>
      <c r="AJ43" s="72" t="s">
        <v>506</v>
      </c>
      <c r="AK43" s="209" t="s">
        <v>503</v>
      </c>
      <c r="AL43" s="209" t="s">
        <v>504</v>
      </c>
      <c r="AM43" s="209" t="s">
        <v>503</v>
      </c>
      <c r="AN43" s="209" t="s">
        <v>503</v>
      </c>
      <c r="AO43" s="209" t="s">
        <v>504</v>
      </c>
      <c r="AP43" s="209" t="s">
        <v>503</v>
      </c>
      <c r="AQ43" s="209" t="s">
        <v>504</v>
      </c>
      <c r="AR43" s="209" t="s">
        <v>503</v>
      </c>
      <c r="AS43" s="209" t="s">
        <v>503</v>
      </c>
      <c r="AT43" s="209" t="s">
        <v>504</v>
      </c>
      <c r="AU43" s="209" t="s">
        <v>504</v>
      </c>
      <c r="AV43" s="209" t="s">
        <v>503</v>
      </c>
      <c r="AW43" s="209" t="s">
        <v>504</v>
      </c>
      <c r="AX43" s="209" t="s">
        <v>504</v>
      </c>
      <c r="AY43" s="209" t="s">
        <v>504</v>
      </c>
      <c r="AZ43" s="209" t="s">
        <v>503</v>
      </c>
      <c r="BA43" s="209" t="s">
        <v>504</v>
      </c>
      <c r="BB43" s="209" t="s">
        <v>503</v>
      </c>
      <c r="BC43" s="209" t="s">
        <v>504</v>
      </c>
      <c r="BD43" s="209" t="s">
        <v>503</v>
      </c>
      <c r="BE43" s="209" t="s">
        <v>503</v>
      </c>
      <c r="BF43" s="209" t="s">
        <v>503</v>
      </c>
      <c r="BG43" s="209" t="s">
        <v>503</v>
      </c>
      <c r="BH43" s="209" t="s">
        <v>504</v>
      </c>
      <c r="BI43" s="209" t="s">
        <v>503</v>
      </c>
      <c r="BJ43" s="209" t="s">
        <v>503</v>
      </c>
      <c r="BK43" s="209" t="s">
        <v>503</v>
      </c>
      <c r="BL43" s="209" t="s">
        <v>503</v>
      </c>
      <c r="BM43" s="209" t="s">
        <v>503</v>
      </c>
      <c r="BN43" s="209" t="s">
        <v>503</v>
      </c>
      <c r="BO43" s="209" t="s">
        <v>503</v>
      </c>
      <c r="BP43" s="209" t="s">
        <v>503</v>
      </c>
      <c r="BQ43" s="209" t="s">
        <v>503</v>
      </c>
      <c r="BR43" s="209" t="s">
        <v>503</v>
      </c>
      <c r="BS43" s="209" t="s">
        <v>504</v>
      </c>
      <c r="BT43" s="209" t="s">
        <v>503</v>
      </c>
      <c r="BU43" s="209" t="s">
        <v>503</v>
      </c>
      <c r="BV43" s="209" t="s">
        <v>504</v>
      </c>
      <c r="BW43" s="209" t="s">
        <v>503</v>
      </c>
      <c r="BX43" s="209" t="s">
        <v>503</v>
      </c>
      <c r="BY43" s="209" t="s">
        <v>504</v>
      </c>
      <c r="BZ43" s="209" t="s">
        <v>504</v>
      </c>
      <c r="CA43" s="209" t="s">
        <v>504</v>
      </c>
      <c r="CB43" s="209" t="s">
        <v>503</v>
      </c>
      <c r="CC43" s="209" t="s">
        <v>504</v>
      </c>
      <c r="CD43" s="209" t="s">
        <v>503</v>
      </c>
      <c r="CE43" s="209" t="s">
        <v>503</v>
      </c>
      <c r="CF43" s="209" t="s">
        <v>504</v>
      </c>
      <c r="CG43" s="209" t="s">
        <v>504</v>
      </c>
      <c r="CH43" s="209" t="s">
        <v>503</v>
      </c>
      <c r="CI43" s="209" t="s">
        <v>504</v>
      </c>
      <c r="CJ43" s="209" t="s">
        <v>504</v>
      </c>
      <c r="CK43" s="209" t="s">
        <v>504</v>
      </c>
      <c r="CL43" s="209" t="s">
        <v>503</v>
      </c>
      <c r="CM43" s="209" t="s">
        <v>503</v>
      </c>
      <c r="CN43" s="209" t="s">
        <v>504</v>
      </c>
      <c r="CO43" s="209" t="s">
        <v>504</v>
      </c>
      <c r="CP43" s="244"/>
      <c r="CQ43" s="245"/>
      <c r="CR43" s="51"/>
    </row>
    <row r="44" spans="1:97" ht="14.25" x14ac:dyDescent="0.2">
      <c r="A44" s="92" t="s">
        <v>635</v>
      </c>
      <c r="B44" s="105" t="s">
        <v>1223</v>
      </c>
      <c r="C44" s="122">
        <v>143311480</v>
      </c>
      <c r="D44" s="105" t="s">
        <v>69</v>
      </c>
      <c r="E44" s="105" t="s">
        <v>28</v>
      </c>
      <c r="F44" s="105" t="s">
        <v>30</v>
      </c>
      <c r="G44" s="112" t="s">
        <v>510</v>
      </c>
      <c r="H44" s="75" t="s">
        <v>625</v>
      </c>
      <c r="I44" s="113">
        <v>5.4054054054054099E-2</v>
      </c>
      <c r="J44" s="108" t="s">
        <v>665</v>
      </c>
      <c r="K44" s="113"/>
      <c r="L44" s="114">
        <v>7.5951115100462616E-4</v>
      </c>
      <c r="M44" s="92" t="s">
        <v>635</v>
      </c>
      <c r="N44" s="327">
        <v>3.1948881789137381E-4</v>
      </c>
      <c r="O44" s="220">
        <v>4.0096230954290296E-4</v>
      </c>
      <c r="P44" s="221">
        <v>0</v>
      </c>
      <c r="Q44" s="222">
        <v>0</v>
      </c>
      <c r="R44" s="222">
        <v>5.8875478363261706E-4</v>
      </c>
      <c r="S44" s="222">
        <v>3.1075201988812925E-4</v>
      </c>
      <c r="T44" s="222">
        <v>1.277791975466394E-3</v>
      </c>
      <c r="U44" s="222">
        <v>1.3397642015005359E-3</v>
      </c>
      <c r="V44" s="222">
        <v>8.8365243004418263E-4</v>
      </c>
      <c r="W44" s="222">
        <v>6.8469702156795614E-4</v>
      </c>
      <c r="X44" s="222">
        <v>1.6615895873719191E-3</v>
      </c>
      <c r="Y44" s="222">
        <v>1.5026296018031556E-3</v>
      </c>
      <c r="Z44" s="222">
        <v>3.3145508783559825E-4</v>
      </c>
      <c r="AA44" s="222">
        <v>1.9696117051209903E-3</v>
      </c>
      <c r="AB44" s="222">
        <v>1.4378145219266715E-3</v>
      </c>
      <c r="AC44" s="222">
        <v>9.6370061034371985E-4</v>
      </c>
      <c r="AD44" s="222">
        <v>0</v>
      </c>
      <c r="AE44" s="220">
        <v>1.4148273910582908E-3</v>
      </c>
      <c r="AF44" s="220">
        <v>1.3140604467805519E-3</v>
      </c>
      <c r="AG44" s="220">
        <v>7.1479628305932811E-4</v>
      </c>
      <c r="AH44" s="220">
        <v>2.4443901246638962E-4</v>
      </c>
      <c r="AI44" s="220">
        <v>1.3908205841446453E-3</v>
      </c>
      <c r="AJ44" s="220">
        <v>0</v>
      </c>
      <c r="AK44" s="220">
        <v>1.121830827911151E-3</v>
      </c>
      <c r="AL44" s="211">
        <v>3.5650623885918001E-3</v>
      </c>
      <c r="AM44" s="211">
        <v>9.7181729834791054E-4</v>
      </c>
      <c r="AN44" s="211">
        <v>8.2918739635157548E-4</v>
      </c>
      <c r="AO44" s="211">
        <v>8.2034454470877774E-4</v>
      </c>
      <c r="AP44" s="211">
        <v>0</v>
      </c>
      <c r="AQ44" s="211">
        <v>9.8231827111984276E-4</v>
      </c>
      <c r="AR44" s="211">
        <v>0</v>
      </c>
      <c r="AS44" s="211">
        <v>8.4745762711864404E-4</v>
      </c>
      <c r="AT44" s="211">
        <v>0.48698884758364314</v>
      </c>
      <c r="AU44" s="211">
        <v>0</v>
      </c>
      <c r="AV44" s="211">
        <v>8.7183958151700091E-4</v>
      </c>
      <c r="AW44" s="211">
        <v>8.3822296730930428E-4</v>
      </c>
      <c r="AX44" s="211">
        <v>3.4168564920273349E-3</v>
      </c>
      <c r="AY44" s="211">
        <v>7.2833211944646763E-4</v>
      </c>
      <c r="AZ44" s="211">
        <v>0</v>
      </c>
      <c r="BA44" s="211">
        <v>7.1326676176890159E-4</v>
      </c>
      <c r="BB44" s="211">
        <v>0</v>
      </c>
      <c r="BC44" s="211">
        <v>7.2306579898770787E-4</v>
      </c>
      <c r="BD44" s="211">
        <v>1.6515276630883566E-3</v>
      </c>
      <c r="BE44" s="211">
        <v>1.7730496453900709E-3</v>
      </c>
      <c r="BF44" s="211">
        <v>8.8888888888888893E-4</v>
      </c>
      <c r="BG44" s="211">
        <v>2.6857654431512983E-3</v>
      </c>
      <c r="BH44" s="211">
        <v>2.2813688212927757E-3</v>
      </c>
      <c r="BI44" s="211">
        <v>2.5167785234899327E-3</v>
      </c>
      <c r="BJ44" s="211">
        <v>6.8917987594762232E-4</v>
      </c>
      <c r="BK44" s="211">
        <v>7.3126142595978062E-3</v>
      </c>
      <c r="BL44" s="211">
        <v>7.3367571533382249E-4</v>
      </c>
      <c r="BM44" s="211">
        <v>2.5641025641025641E-3</v>
      </c>
      <c r="BN44" s="211">
        <v>9.3109869646182495E-4</v>
      </c>
      <c r="BO44" s="211">
        <v>0</v>
      </c>
      <c r="BP44" s="211">
        <v>1.1587485515643105E-3</v>
      </c>
      <c r="BQ44" s="211">
        <v>9.1324200913242006E-4</v>
      </c>
      <c r="BR44" s="211">
        <v>0</v>
      </c>
      <c r="BS44" s="211">
        <v>0</v>
      </c>
      <c r="BT44" s="211">
        <v>1.890359168241966E-3</v>
      </c>
      <c r="BU44" s="211">
        <v>0</v>
      </c>
      <c r="BV44" s="211">
        <v>2.4752475247524753E-3</v>
      </c>
      <c r="BW44" s="211">
        <v>0</v>
      </c>
      <c r="BX44" s="211">
        <v>0</v>
      </c>
      <c r="BY44" s="211">
        <v>0.46774193548387094</v>
      </c>
      <c r="BZ44" s="211">
        <v>0.49782923299565845</v>
      </c>
      <c r="CA44" s="211">
        <v>9.5147478591817321E-4</v>
      </c>
      <c r="CB44" s="211">
        <v>0</v>
      </c>
      <c r="CC44" s="211">
        <v>2.5728987993138938E-3</v>
      </c>
      <c r="CD44" s="211">
        <v>3.0965391621129327E-2</v>
      </c>
      <c r="CE44" s="211">
        <v>0</v>
      </c>
      <c r="CF44" s="211">
        <v>9.6899224806201549E-4</v>
      </c>
      <c r="CG44" s="211">
        <v>9.42507068803016E-4</v>
      </c>
      <c r="CH44" s="211">
        <v>1.1001100110011001E-3</v>
      </c>
      <c r="CI44" s="211">
        <v>9.4339622641509435E-4</v>
      </c>
      <c r="CJ44" s="211">
        <v>0.53316106804478902</v>
      </c>
      <c r="CK44" s="211">
        <v>9.1240875912408756E-4</v>
      </c>
      <c r="CL44" s="211">
        <v>2.707581227436823E-3</v>
      </c>
      <c r="CM44" s="211">
        <v>7.5075075075075074E-4</v>
      </c>
      <c r="CN44" s="211">
        <v>8.1632653061224493E-4</v>
      </c>
      <c r="CO44" s="212">
        <v>1.017293997965412E-3</v>
      </c>
      <c r="CP44" s="217">
        <f t="shared" ref="CP44:CP75" si="6">MAX(Q44:CO44)</f>
        <v>0.53316106804478902</v>
      </c>
      <c r="CQ44" s="242">
        <f t="shared" ref="CQ44:CQ75" si="7">COUNTIF(Q44:CO44,"&gt;0.25")</f>
        <v>4</v>
      </c>
      <c r="CR44" s="118"/>
    </row>
    <row r="45" spans="1:97" ht="14.25" x14ac:dyDescent="0.2">
      <c r="A45" s="92" t="s">
        <v>636</v>
      </c>
      <c r="B45" s="105" t="s">
        <v>1224</v>
      </c>
      <c r="C45" s="122">
        <v>69604918</v>
      </c>
      <c r="D45" s="105" t="s">
        <v>69</v>
      </c>
      <c r="E45" s="105" t="s">
        <v>30</v>
      </c>
      <c r="F45" s="105" t="s">
        <v>25</v>
      </c>
      <c r="G45" s="112" t="s">
        <v>510</v>
      </c>
      <c r="H45" s="75" t="s">
        <v>625</v>
      </c>
      <c r="I45" s="113">
        <v>5.6179775280898903E-2</v>
      </c>
      <c r="J45" s="108" t="s">
        <v>666</v>
      </c>
      <c r="K45" s="113"/>
      <c r="L45" s="115">
        <v>7.957153787299158E-3</v>
      </c>
      <c r="M45" s="92" t="s">
        <v>636</v>
      </c>
      <c r="N45" s="328">
        <v>6.8728522336769765E-4</v>
      </c>
      <c r="O45" s="191">
        <v>8.2034454470877774E-4</v>
      </c>
      <c r="P45" s="213">
        <v>1.6433853738701725E-3</v>
      </c>
      <c r="Q45" s="152">
        <v>2.4937655860349127E-3</v>
      </c>
      <c r="R45" s="152">
        <v>1.2285012285012285E-3</v>
      </c>
      <c r="S45" s="152">
        <v>1.9659239842726079E-3</v>
      </c>
      <c r="T45" s="152">
        <v>0</v>
      </c>
      <c r="U45" s="152">
        <v>0</v>
      </c>
      <c r="V45" s="152">
        <v>0</v>
      </c>
      <c r="W45" s="152">
        <v>1.3869625520110957E-3</v>
      </c>
      <c r="X45" s="152">
        <v>1.3054830287206266E-3</v>
      </c>
      <c r="Y45" s="152">
        <v>0</v>
      </c>
      <c r="Z45" s="152">
        <v>6.5146579804560263E-4</v>
      </c>
      <c r="AA45" s="152">
        <v>3.234501347708895E-3</v>
      </c>
      <c r="AB45" s="152">
        <v>7.2358900144717795E-4</v>
      </c>
      <c r="AC45" s="152">
        <v>2.6092628832354858E-3</v>
      </c>
      <c r="AD45" s="152">
        <v>5.837711617046118E-4</v>
      </c>
      <c r="AE45" s="191">
        <v>0</v>
      </c>
      <c r="AF45" s="191">
        <v>1.3486176668914363E-3</v>
      </c>
      <c r="AG45" s="191">
        <v>1.3679890560875513E-3</v>
      </c>
      <c r="AH45" s="191">
        <v>1.4292520247737017E-3</v>
      </c>
      <c r="AI45" s="191">
        <v>0</v>
      </c>
      <c r="AJ45" s="191">
        <v>1.1019283746556473E-3</v>
      </c>
      <c r="AK45" s="191">
        <v>7.8585461689587423E-4</v>
      </c>
      <c r="AL45" s="148">
        <v>1.7793594306049821E-3</v>
      </c>
      <c r="AM45" s="148">
        <v>1.968503937007874E-3</v>
      </c>
      <c r="AN45" s="148">
        <v>1.5015015015015015E-3</v>
      </c>
      <c r="AO45" s="148">
        <v>0</v>
      </c>
      <c r="AP45" s="148">
        <v>2.5773195876288659E-3</v>
      </c>
      <c r="AQ45" s="148">
        <v>7.3126142595978062E-3</v>
      </c>
      <c r="AR45" s="148">
        <v>1.718213058419244E-3</v>
      </c>
      <c r="AS45" s="148">
        <v>1.6835016835016834E-3</v>
      </c>
      <c r="AT45" s="148">
        <v>0</v>
      </c>
      <c r="AU45" s="148">
        <v>1.5174506828528073E-3</v>
      </c>
      <c r="AV45" s="148">
        <v>9.9800399201596807E-3</v>
      </c>
      <c r="AW45" s="148">
        <v>5.4844606946983544E-3</v>
      </c>
      <c r="AX45" s="148">
        <v>4.0322580645161289E-3</v>
      </c>
      <c r="AY45" s="148">
        <v>3.0303030303030303E-3</v>
      </c>
      <c r="AZ45" s="148">
        <v>1.7985611510791368E-3</v>
      </c>
      <c r="BA45" s="148">
        <v>4.0650406504065045E-3</v>
      </c>
      <c r="BB45" s="148">
        <v>6.0790273556231003E-3</v>
      </c>
      <c r="BC45" s="148">
        <v>1.5337423312883436E-3</v>
      </c>
      <c r="BD45" s="148">
        <v>1.6806722689075631E-3</v>
      </c>
      <c r="BE45" s="148">
        <v>3.9473684210526317E-3</v>
      </c>
      <c r="BF45" s="148">
        <v>1.8148820326678765E-3</v>
      </c>
      <c r="BG45" s="148">
        <v>3.2362459546925568E-3</v>
      </c>
      <c r="BH45" s="148">
        <v>0</v>
      </c>
      <c r="BI45" s="148">
        <v>3.6429872495446266E-3</v>
      </c>
      <c r="BJ45" s="148">
        <v>1.3605442176870747E-3</v>
      </c>
      <c r="BK45" s="148">
        <v>1.7751479289940829E-2</v>
      </c>
      <c r="BL45" s="148">
        <v>0</v>
      </c>
      <c r="BM45" s="148">
        <v>7.7220077220077222E-3</v>
      </c>
      <c r="BN45" s="148">
        <v>1.015228426395939E-2</v>
      </c>
      <c r="BO45" s="148">
        <v>0</v>
      </c>
      <c r="BP45" s="148">
        <v>4.8780487804878049E-3</v>
      </c>
      <c r="BQ45" s="148">
        <v>5.8708414872798431E-3</v>
      </c>
      <c r="BR45" s="148">
        <v>2.7322404371584699E-3</v>
      </c>
      <c r="BS45" s="148">
        <v>2.4937655860349127E-3</v>
      </c>
      <c r="BT45" s="148">
        <v>0</v>
      </c>
      <c r="BU45" s="148">
        <v>7.874015748031496E-3</v>
      </c>
      <c r="BV45" s="148">
        <v>2.967359050445104E-3</v>
      </c>
      <c r="BW45" s="148">
        <v>0</v>
      </c>
      <c r="BX45" s="148">
        <v>2.3752969121140144E-3</v>
      </c>
      <c r="BY45" s="148">
        <v>4.5871559633027525E-3</v>
      </c>
      <c r="BZ45" s="148">
        <v>5.7306590257879654E-3</v>
      </c>
      <c r="CA45" s="148">
        <v>6.1475409836065573E-3</v>
      </c>
      <c r="CB45" s="148">
        <v>2.5380710659898475E-3</v>
      </c>
      <c r="CC45" s="148">
        <v>0</v>
      </c>
      <c r="CD45" s="148">
        <v>3.9840637450199202E-3</v>
      </c>
      <c r="CE45" s="148">
        <v>6.4794816414686825E-3</v>
      </c>
      <c r="CF45" s="148">
        <v>3.3670033670033669E-3</v>
      </c>
      <c r="CG45" s="148">
        <v>1.8656716417910447E-3</v>
      </c>
      <c r="CH45" s="148">
        <v>2.1186440677966102E-3</v>
      </c>
      <c r="CI45" s="148">
        <v>4.2918454935622317E-3</v>
      </c>
      <c r="CJ45" s="148">
        <v>1.6313213703099511E-3</v>
      </c>
      <c r="CK45" s="148">
        <v>1.838235294117647E-3</v>
      </c>
      <c r="CL45" s="148">
        <v>5.8479532163742687E-3</v>
      </c>
      <c r="CM45" s="148">
        <v>1.4970059880239522E-3</v>
      </c>
      <c r="CN45" s="148">
        <v>3.4129692832764505E-3</v>
      </c>
      <c r="CO45" s="149">
        <v>9.7560975609756097E-3</v>
      </c>
      <c r="CP45" s="217">
        <f t="shared" si="6"/>
        <v>1.7751479289940829E-2</v>
      </c>
      <c r="CQ45" s="242">
        <f t="shared" si="7"/>
        <v>0</v>
      </c>
      <c r="CR45" s="51"/>
    </row>
    <row r="46" spans="1:97" ht="14.25" x14ac:dyDescent="0.2">
      <c r="A46" s="92" t="s">
        <v>637</v>
      </c>
      <c r="B46" s="105" t="s">
        <v>1225</v>
      </c>
      <c r="C46" s="122">
        <v>100917722</v>
      </c>
      <c r="D46" s="105" t="s">
        <v>69</v>
      </c>
      <c r="E46" s="105" t="s">
        <v>28</v>
      </c>
      <c r="F46" s="105" t="s">
        <v>26</v>
      </c>
      <c r="G46" s="112" t="s">
        <v>510</v>
      </c>
      <c r="H46" s="75" t="s">
        <v>625</v>
      </c>
      <c r="I46" s="113">
        <v>6.1224489795918401E-2</v>
      </c>
      <c r="J46" s="108" t="s">
        <v>1212</v>
      </c>
      <c r="K46" s="113"/>
      <c r="L46" s="115">
        <v>1.1544677903486493E-3</v>
      </c>
      <c r="M46" s="92" t="s">
        <v>637</v>
      </c>
      <c r="N46" s="328">
        <v>1.368791552600704E-3</v>
      </c>
      <c r="O46" s="191">
        <v>2.3062730627306272E-4</v>
      </c>
      <c r="P46" s="213">
        <v>2.2026431718061675E-4</v>
      </c>
      <c r="Q46" s="152">
        <v>0</v>
      </c>
      <c r="R46" s="152">
        <v>5.8105752469494478E-4</v>
      </c>
      <c r="S46" s="152">
        <v>4.4923629829290209E-4</v>
      </c>
      <c r="T46" s="152">
        <v>0.50116299874753978</v>
      </c>
      <c r="U46" s="152">
        <v>0.49584435209671324</v>
      </c>
      <c r="V46" s="152">
        <v>0.48549047534270962</v>
      </c>
      <c r="W46" s="152">
        <v>6.5104166666666663E-4</v>
      </c>
      <c r="X46" s="152">
        <v>1.8138944313440957E-4</v>
      </c>
      <c r="Y46" s="152">
        <v>0.50772486772486769</v>
      </c>
      <c r="Z46" s="152">
        <v>3.7320762129247694E-3</v>
      </c>
      <c r="AA46" s="152">
        <v>1.8373141807249041E-3</v>
      </c>
      <c r="AB46" s="152">
        <v>0.49675397358406087</v>
      </c>
      <c r="AC46" s="152">
        <v>4.6884157061926161E-3</v>
      </c>
      <c r="AD46" s="152">
        <v>9.5129375951293754E-4</v>
      </c>
      <c r="AE46" s="191">
        <v>0.50271633682576644</v>
      </c>
      <c r="AF46" s="191">
        <v>0.47944671731930644</v>
      </c>
      <c r="AG46" s="191">
        <v>0.49934924078091109</v>
      </c>
      <c r="AH46" s="191">
        <v>3.0545454545454548E-3</v>
      </c>
      <c r="AI46" s="191">
        <v>1.0606060606060607E-3</v>
      </c>
      <c r="AJ46" s="191">
        <v>0.49478870570399847</v>
      </c>
      <c r="AK46" s="191">
        <v>0.42347715736040609</v>
      </c>
      <c r="AL46" s="148">
        <v>6.4474532559638943E-4</v>
      </c>
      <c r="AM46" s="148">
        <v>0.51531291611185082</v>
      </c>
      <c r="AN46" s="148">
        <v>0</v>
      </c>
      <c r="AO46" s="148">
        <v>0</v>
      </c>
      <c r="AP46" s="148">
        <v>4.399472063352398E-4</v>
      </c>
      <c r="AQ46" s="148">
        <v>0</v>
      </c>
      <c r="AR46" s="148">
        <v>1.2099213551119178E-3</v>
      </c>
      <c r="AS46" s="148">
        <v>0</v>
      </c>
      <c r="AT46" s="148">
        <v>0</v>
      </c>
      <c r="AU46" s="148">
        <v>1.0131712259371835E-3</v>
      </c>
      <c r="AV46" s="148">
        <v>5.977286312014345E-4</v>
      </c>
      <c r="AW46" s="148">
        <v>0</v>
      </c>
      <c r="AX46" s="148">
        <v>8.2850041425020708E-4</v>
      </c>
      <c r="AY46" s="148">
        <v>0</v>
      </c>
      <c r="AZ46" s="148">
        <v>1.1869436201780415E-3</v>
      </c>
      <c r="BA46" s="148">
        <v>9.2936802973977691E-4</v>
      </c>
      <c r="BB46" s="148">
        <v>0</v>
      </c>
      <c r="BC46" s="148">
        <v>0.51280834914611007</v>
      </c>
      <c r="BD46" s="148">
        <v>1.1210762331838565E-3</v>
      </c>
      <c r="BE46" s="148">
        <v>4.3308791684711995E-4</v>
      </c>
      <c r="BF46" s="148">
        <v>0</v>
      </c>
      <c r="BG46" s="148">
        <v>6.0901339829476245E-4</v>
      </c>
      <c r="BH46" s="148">
        <v>0</v>
      </c>
      <c r="BI46" s="148">
        <v>0</v>
      </c>
      <c r="BJ46" s="148">
        <v>0.52090909090909088</v>
      </c>
      <c r="BK46" s="148">
        <v>1.2077294685990338E-3</v>
      </c>
      <c r="BL46" s="148">
        <v>1.9455252918287938E-3</v>
      </c>
      <c r="BM46" s="148">
        <v>1.1261261261261261E-3</v>
      </c>
      <c r="BN46" s="148">
        <v>1.8170805572380376E-3</v>
      </c>
      <c r="BO46" s="148">
        <v>5.4229934924078093E-4</v>
      </c>
      <c r="BP46" s="148">
        <v>0</v>
      </c>
      <c r="BQ46" s="148">
        <v>0.52307692307692311</v>
      </c>
      <c r="BR46" s="148">
        <v>0</v>
      </c>
      <c r="BS46" s="148">
        <v>1.6339869281045752E-3</v>
      </c>
      <c r="BT46" s="148">
        <v>0.52399232245681382</v>
      </c>
      <c r="BU46" s="148">
        <v>2.34192037470726E-3</v>
      </c>
      <c r="BV46" s="148">
        <v>8.6355785837651119E-4</v>
      </c>
      <c r="BW46" s="148">
        <v>0</v>
      </c>
      <c r="BX46" s="148">
        <v>7.9051383399209485E-4</v>
      </c>
      <c r="BY46" s="148">
        <v>8.6281276962899055E-4</v>
      </c>
      <c r="BZ46" s="148">
        <v>0</v>
      </c>
      <c r="CA46" s="148">
        <v>0.51795580110497241</v>
      </c>
      <c r="CB46" s="148">
        <v>2.2727272727272726E-3</v>
      </c>
      <c r="CC46" s="148">
        <v>0</v>
      </c>
      <c r="CD46" s="148">
        <v>0.44750656167979003</v>
      </c>
      <c r="CE46" s="148">
        <v>6.7340067340067344E-4</v>
      </c>
      <c r="CF46" s="148">
        <v>2.0408163265306124E-3</v>
      </c>
      <c r="CG46" s="148">
        <v>5.9136605558840927E-4</v>
      </c>
      <c r="CH46" s="148">
        <v>8.4961767204757861E-4</v>
      </c>
      <c r="CI46" s="148">
        <v>6.5402223675604975E-4</v>
      </c>
      <c r="CJ46" s="148">
        <v>0</v>
      </c>
      <c r="CK46" s="148">
        <v>6.2972292191435767E-4</v>
      </c>
      <c r="CL46" s="148">
        <v>0.50722642807983487</v>
      </c>
      <c r="CM46" s="148">
        <v>0</v>
      </c>
      <c r="CN46" s="148">
        <v>0</v>
      </c>
      <c r="CO46" s="149">
        <v>0</v>
      </c>
      <c r="CP46" s="217">
        <f t="shared" si="6"/>
        <v>0.52399232245681382</v>
      </c>
      <c r="CQ46" s="242">
        <f t="shared" si="7"/>
        <v>18</v>
      </c>
      <c r="CR46" s="51"/>
    </row>
    <row r="47" spans="1:97" ht="14.25" x14ac:dyDescent="0.2">
      <c r="A47" s="92" t="s">
        <v>638</v>
      </c>
      <c r="B47" s="105" t="s">
        <v>1226</v>
      </c>
      <c r="C47" s="122">
        <v>20934560</v>
      </c>
      <c r="D47" s="105" t="s">
        <v>69</v>
      </c>
      <c r="E47" s="105" t="s">
        <v>26</v>
      </c>
      <c r="F47" s="105" t="s">
        <v>28</v>
      </c>
      <c r="G47" s="112" t="s">
        <v>510</v>
      </c>
      <c r="H47" s="75" t="s">
        <v>625</v>
      </c>
      <c r="I47" s="113">
        <v>7.4626865671641798E-2</v>
      </c>
      <c r="J47" s="108" t="s">
        <v>623</v>
      </c>
      <c r="K47" s="113"/>
      <c r="L47" s="115">
        <v>2.5392428439519853E-3</v>
      </c>
      <c r="M47" s="92" t="s">
        <v>638</v>
      </c>
      <c r="N47" s="328">
        <v>1.8148820326678765E-3</v>
      </c>
      <c r="O47" s="191">
        <v>0</v>
      </c>
      <c r="P47" s="213">
        <v>0</v>
      </c>
      <c r="Q47" s="152">
        <v>7.8308535630383712E-4</v>
      </c>
      <c r="R47" s="152">
        <v>1.8867924528301887E-3</v>
      </c>
      <c r="S47" s="152">
        <v>0</v>
      </c>
      <c r="T47" s="152">
        <v>1.358695652173913E-3</v>
      </c>
      <c r="U47" s="152">
        <v>0</v>
      </c>
      <c r="V47" s="152">
        <v>1.5797788309636651E-3</v>
      </c>
      <c r="W47" s="152">
        <v>0</v>
      </c>
      <c r="X47" s="152">
        <v>0</v>
      </c>
      <c r="Y47" s="152">
        <v>0</v>
      </c>
      <c r="Z47" s="152">
        <v>0</v>
      </c>
      <c r="AA47" s="152">
        <v>0</v>
      </c>
      <c r="AB47" s="152">
        <v>9.0171325518485117E-4</v>
      </c>
      <c r="AC47" s="152">
        <v>0</v>
      </c>
      <c r="AD47" s="152">
        <v>0</v>
      </c>
      <c r="AE47" s="191">
        <v>7.0621468926553672E-4</v>
      </c>
      <c r="AF47" s="191">
        <v>0</v>
      </c>
      <c r="AG47" s="191">
        <v>0</v>
      </c>
      <c r="AH47" s="191">
        <v>0</v>
      </c>
      <c r="AI47" s="191">
        <v>0</v>
      </c>
      <c r="AJ47" s="191">
        <v>7.0571630204657732E-4</v>
      </c>
      <c r="AK47" s="191">
        <v>6.0827250608272508E-4</v>
      </c>
      <c r="AL47" s="148">
        <v>0</v>
      </c>
      <c r="AM47" s="148">
        <v>0</v>
      </c>
      <c r="AN47" s="148">
        <v>0</v>
      </c>
      <c r="AO47" s="148">
        <v>0</v>
      </c>
      <c r="AP47" s="148">
        <v>0</v>
      </c>
      <c r="AQ47" s="148">
        <v>2.5575447570332483E-3</v>
      </c>
      <c r="AR47" s="148">
        <v>0</v>
      </c>
      <c r="AS47" s="148">
        <v>4.3103448275862068E-3</v>
      </c>
      <c r="AT47" s="148">
        <v>3.8314176245210726E-3</v>
      </c>
      <c r="AU47" s="148">
        <v>0</v>
      </c>
      <c r="AV47" s="148">
        <v>0</v>
      </c>
      <c r="AW47" s="148">
        <v>0</v>
      </c>
      <c r="AX47" s="148">
        <v>3.0303030303030303E-3</v>
      </c>
      <c r="AY47" s="148">
        <v>0</v>
      </c>
      <c r="AZ47" s="148">
        <v>2.2471910112359553E-3</v>
      </c>
      <c r="BA47" s="148">
        <v>0</v>
      </c>
      <c r="BB47" s="148">
        <v>0</v>
      </c>
      <c r="BC47" s="148">
        <v>1.890359168241966E-3</v>
      </c>
      <c r="BD47" s="148">
        <v>0</v>
      </c>
      <c r="BE47" s="148">
        <v>0</v>
      </c>
      <c r="BF47" s="148">
        <v>0</v>
      </c>
      <c r="BG47" s="148">
        <v>0</v>
      </c>
      <c r="BH47" s="148">
        <v>0</v>
      </c>
      <c r="BI47" s="148">
        <v>2.4509803921568627E-3</v>
      </c>
      <c r="BJ47" s="148">
        <v>0</v>
      </c>
      <c r="BK47" s="148">
        <v>4.2372881355932203E-3</v>
      </c>
      <c r="BL47" s="148">
        <v>0</v>
      </c>
      <c r="BM47" s="148">
        <v>4.8661800486618006E-3</v>
      </c>
      <c r="BN47" s="148">
        <v>0</v>
      </c>
      <c r="BO47" s="148">
        <v>4.1753653444676405E-3</v>
      </c>
      <c r="BP47" s="148">
        <v>3.787878787878788E-3</v>
      </c>
      <c r="BQ47" s="148">
        <v>0</v>
      </c>
      <c r="BR47" s="148">
        <v>0</v>
      </c>
      <c r="BS47" s="148">
        <v>7.0422535211267607E-3</v>
      </c>
      <c r="BT47" s="148">
        <v>0</v>
      </c>
      <c r="BU47" s="148">
        <v>0</v>
      </c>
      <c r="BV47" s="148">
        <v>7.6335877862595417E-3</v>
      </c>
      <c r="BW47" s="148">
        <v>0</v>
      </c>
      <c r="BX47" s="148">
        <v>8.0645161290322578E-3</v>
      </c>
      <c r="BY47" s="148">
        <v>0</v>
      </c>
      <c r="BZ47" s="148">
        <v>7.874015748031496E-3</v>
      </c>
      <c r="CA47" s="148">
        <v>0</v>
      </c>
      <c r="CB47" s="148">
        <v>3.3222591362126247E-3</v>
      </c>
      <c r="CC47" s="148">
        <v>0</v>
      </c>
      <c r="CD47" s="148">
        <v>0</v>
      </c>
      <c r="CE47" s="148">
        <v>0</v>
      </c>
      <c r="CF47" s="148">
        <v>0</v>
      </c>
      <c r="CG47" s="148">
        <v>2.4271844660194173E-3</v>
      </c>
      <c r="CH47" s="148">
        <v>3.6101083032490976E-3</v>
      </c>
      <c r="CI47" s="148">
        <v>2.8328611898016999E-3</v>
      </c>
      <c r="CJ47" s="148">
        <v>0</v>
      </c>
      <c r="CK47" s="148">
        <v>0</v>
      </c>
      <c r="CL47" s="148">
        <v>0</v>
      </c>
      <c r="CM47" s="148">
        <v>0</v>
      </c>
      <c r="CN47" s="148">
        <v>2.1413276231263384E-3</v>
      </c>
      <c r="CO47" s="149">
        <v>0</v>
      </c>
      <c r="CP47" s="217">
        <f t="shared" si="6"/>
        <v>8.0645161290322578E-3</v>
      </c>
      <c r="CQ47" s="242">
        <f t="shared" si="7"/>
        <v>0</v>
      </c>
      <c r="CR47" s="51"/>
    </row>
    <row r="48" spans="1:97" ht="14.25" x14ac:dyDescent="0.2">
      <c r="A48" s="92" t="s">
        <v>639</v>
      </c>
      <c r="B48" s="105" t="s">
        <v>1224</v>
      </c>
      <c r="C48" s="122">
        <v>60830987</v>
      </c>
      <c r="D48" s="105" t="s">
        <v>69</v>
      </c>
      <c r="E48" s="105" t="s">
        <v>25</v>
      </c>
      <c r="F48" s="105" t="s">
        <v>28</v>
      </c>
      <c r="G48" s="112" t="s">
        <v>510</v>
      </c>
      <c r="H48" s="75" t="s">
        <v>625</v>
      </c>
      <c r="I48" s="113">
        <v>8.4905660377358499E-2</v>
      </c>
      <c r="J48" s="108" t="s">
        <v>667</v>
      </c>
      <c r="K48" s="113"/>
      <c r="L48" s="115">
        <v>2.1538461538461539E-4</v>
      </c>
      <c r="M48" s="92" t="s">
        <v>639</v>
      </c>
      <c r="N48" s="328">
        <v>1.290822253775655E-4</v>
      </c>
      <c r="O48" s="191">
        <v>0</v>
      </c>
      <c r="P48" s="213">
        <v>0</v>
      </c>
      <c r="Q48" s="152">
        <v>2.2678308198208414E-4</v>
      </c>
      <c r="R48" s="152">
        <v>2.406449284081338E-4</v>
      </c>
      <c r="S48" s="152">
        <v>0</v>
      </c>
      <c r="T48" s="152">
        <v>0</v>
      </c>
      <c r="U48" s="152">
        <v>0</v>
      </c>
      <c r="V48" s="152">
        <v>0</v>
      </c>
      <c r="W48" s="152">
        <v>0</v>
      </c>
      <c r="X48" s="152">
        <v>0</v>
      </c>
      <c r="Y48" s="152">
        <v>3.9551746868820041E-4</v>
      </c>
      <c r="Z48" s="152">
        <v>1.2769761205465457E-4</v>
      </c>
      <c r="AA48" s="152">
        <v>1.0809642200843153E-4</v>
      </c>
      <c r="AB48" s="152">
        <v>0</v>
      </c>
      <c r="AC48" s="152">
        <v>0</v>
      </c>
      <c r="AD48" s="152">
        <v>0</v>
      </c>
      <c r="AE48" s="191">
        <v>1.1441647597254005E-4</v>
      </c>
      <c r="AF48" s="191">
        <v>1.2492192379762648E-4</v>
      </c>
      <c r="AG48" s="191">
        <v>1.3995801259622114E-4</v>
      </c>
      <c r="AH48" s="191">
        <v>0</v>
      </c>
      <c r="AI48" s="191">
        <v>0</v>
      </c>
      <c r="AJ48" s="191">
        <v>0</v>
      </c>
      <c r="AK48" s="191">
        <v>1.4524328249818446E-4</v>
      </c>
      <c r="AL48" s="148">
        <v>0</v>
      </c>
      <c r="AM48" s="148">
        <v>0</v>
      </c>
      <c r="AN48" s="148">
        <v>0</v>
      </c>
      <c r="AO48" s="148">
        <v>0</v>
      </c>
      <c r="AP48" s="148">
        <v>8.6530141332564179E-4</v>
      </c>
      <c r="AQ48" s="148">
        <v>0</v>
      </c>
      <c r="AR48" s="148">
        <v>0</v>
      </c>
      <c r="AS48" s="148">
        <v>0</v>
      </c>
      <c r="AT48" s="148">
        <v>7.3313782991202346E-4</v>
      </c>
      <c r="AU48" s="148">
        <v>3.4352456200618345E-4</v>
      </c>
      <c r="AV48" s="148">
        <v>0</v>
      </c>
      <c r="AW48" s="148">
        <v>0.50354345393509881</v>
      </c>
      <c r="AX48" s="148">
        <v>0</v>
      </c>
      <c r="AY48" s="148">
        <v>0</v>
      </c>
      <c r="AZ48" s="148">
        <v>0</v>
      </c>
      <c r="BA48" s="148">
        <v>3.1191515907673113E-4</v>
      </c>
      <c r="BB48" s="148">
        <v>0</v>
      </c>
      <c r="BC48" s="148">
        <v>3.155569580309246E-4</v>
      </c>
      <c r="BD48" s="148">
        <v>0</v>
      </c>
      <c r="BE48" s="148">
        <v>0</v>
      </c>
      <c r="BF48" s="148">
        <v>0</v>
      </c>
      <c r="BG48" s="148">
        <v>0</v>
      </c>
      <c r="BH48" s="148">
        <v>7.176175098672408E-4</v>
      </c>
      <c r="BI48" s="148">
        <v>3.8910505836575878E-4</v>
      </c>
      <c r="BJ48" s="148">
        <v>0</v>
      </c>
      <c r="BK48" s="148">
        <v>0.41480446927374304</v>
      </c>
      <c r="BL48" s="148">
        <v>9.42507068803016E-4</v>
      </c>
      <c r="BM48" s="148">
        <v>0</v>
      </c>
      <c r="BN48" s="148">
        <v>1.195219123505976E-3</v>
      </c>
      <c r="BO48" s="148">
        <v>3.6231884057971015E-4</v>
      </c>
      <c r="BP48" s="148">
        <v>4.906771344455348E-4</v>
      </c>
      <c r="BQ48" s="148">
        <v>0</v>
      </c>
      <c r="BR48" s="148">
        <v>6.0132291040288638E-4</v>
      </c>
      <c r="BS48" s="148">
        <v>0</v>
      </c>
      <c r="BT48" s="148">
        <v>8.3263946711074107E-4</v>
      </c>
      <c r="BU48" s="148">
        <v>0</v>
      </c>
      <c r="BV48" s="148">
        <v>0</v>
      </c>
      <c r="BW48" s="148">
        <v>0</v>
      </c>
      <c r="BX48" s="148">
        <v>0</v>
      </c>
      <c r="BY48" s="148">
        <v>0</v>
      </c>
      <c r="BZ48" s="148">
        <v>6.3451776649746188E-4</v>
      </c>
      <c r="CA48" s="148">
        <v>0</v>
      </c>
      <c r="CB48" s="148">
        <v>0</v>
      </c>
      <c r="CC48" s="148">
        <v>0</v>
      </c>
      <c r="CD48" s="148">
        <v>0</v>
      </c>
      <c r="CE48" s="148">
        <v>0</v>
      </c>
      <c r="CF48" s="148">
        <v>3.9603960396039607E-4</v>
      </c>
      <c r="CG48" s="148">
        <v>0</v>
      </c>
      <c r="CH48" s="148">
        <v>4.5516613563950843E-4</v>
      </c>
      <c r="CI48" s="148">
        <v>0</v>
      </c>
      <c r="CJ48" s="148">
        <v>0</v>
      </c>
      <c r="CK48" s="148">
        <v>0</v>
      </c>
      <c r="CL48" s="148">
        <v>0</v>
      </c>
      <c r="CM48" s="148">
        <v>0</v>
      </c>
      <c r="CN48" s="148">
        <v>0</v>
      </c>
      <c r="CO48" s="149">
        <v>8.869179600886918E-4</v>
      </c>
      <c r="CP48" s="217">
        <f t="shared" si="6"/>
        <v>0.50354345393509881</v>
      </c>
      <c r="CQ48" s="242">
        <f t="shared" si="7"/>
        <v>2</v>
      </c>
      <c r="CR48" s="51"/>
    </row>
    <row r="49" spans="1:96" ht="14.25" x14ac:dyDescent="0.2">
      <c r="A49" s="116" t="s">
        <v>694</v>
      </c>
      <c r="B49" s="105" t="s">
        <v>1227</v>
      </c>
      <c r="C49" s="122">
        <v>40850187</v>
      </c>
      <c r="D49" s="105" t="s">
        <v>69</v>
      </c>
      <c r="E49" s="105" t="s">
        <v>25</v>
      </c>
      <c r="F49" s="105" t="s">
        <v>26</v>
      </c>
      <c r="G49" s="112" t="s">
        <v>510</v>
      </c>
      <c r="H49" s="75" t="s">
        <v>625</v>
      </c>
      <c r="I49" s="113">
        <v>8.5106382978723402E-2</v>
      </c>
      <c r="J49" s="108" t="s">
        <v>623</v>
      </c>
      <c r="K49" s="113"/>
      <c r="L49" s="115">
        <v>4.3975373790677223E-4</v>
      </c>
      <c r="M49" s="116" t="s">
        <v>640</v>
      </c>
      <c r="N49" s="191">
        <v>6.7601825249281725E-4</v>
      </c>
      <c r="O49" s="191">
        <v>0</v>
      </c>
      <c r="P49" s="213">
        <v>7.2595281306715059E-4</v>
      </c>
      <c r="Q49" s="152">
        <v>1.2742099898063201E-3</v>
      </c>
      <c r="R49" s="152">
        <v>5.4570259208731246E-4</v>
      </c>
      <c r="S49" s="152">
        <v>3.0969340353050479E-4</v>
      </c>
      <c r="T49" s="152">
        <v>9.6875756841850323E-4</v>
      </c>
      <c r="U49" s="152">
        <v>1.99501246882793E-3</v>
      </c>
      <c r="V49" s="152">
        <v>2.4740227610094015E-4</v>
      </c>
      <c r="W49" s="152">
        <v>7.2424407025167478E-4</v>
      </c>
      <c r="X49" s="152">
        <v>5.7611983292524846E-4</v>
      </c>
      <c r="Y49" s="152">
        <v>1.7911517105498836E-3</v>
      </c>
      <c r="Z49" s="152">
        <v>0</v>
      </c>
      <c r="AA49" s="152">
        <v>9.7299927025054731E-4</v>
      </c>
      <c r="AB49" s="152">
        <v>1.1248593925759281E-3</v>
      </c>
      <c r="AC49" s="152">
        <v>1.9314340898116851E-3</v>
      </c>
      <c r="AD49" s="152">
        <v>5.6689342403628119E-4</v>
      </c>
      <c r="AE49" s="191">
        <v>1.0007505629221916E-3</v>
      </c>
      <c r="AF49" s="191">
        <v>3.3944331296673454E-4</v>
      </c>
      <c r="AG49" s="191">
        <v>5.6169256693503085E-4</v>
      </c>
      <c r="AH49" s="191">
        <v>2.5160397534281041E-4</v>
      </c>
      <c r="AI49" s="191">
        <v>2.1982853374367993E-4</v>
      </c>
      <c r="AJ49" s="191">
        <v>1.2732365673542145E-3</v>
      </c>
      <c r="AK49" s="191">
        <v>8.9712918660287083E-4</v>
      </c>
      <c r="AL49" s="148">
        <v>5.3879310344827585E-4</v>
      </c>
      <c r="AM49" s="148">
        <v>0</v>
      </c>
      <c r="AN49" s="148">
        <v>0</v>
      </c>
      <c r="AO49" s="148">
        <v>1.5220700152207001E-3</v>
      </c>
      <c r="AP49" s="148">
        <v>6.2189054726368158E-4</v>
      </c>
      <c r="AQ49" s="148">
        <v>5.54016620498615E-4</v>
      </c>
      <c r="AR49" s="148">
        <v>8.5178875638841568E-4</v>
      </c>
      <c r="AS49" s="148">
        <v>7.7579519006982156E-4</v>
      </c>
      <c r="AT49" s="148">
        <v>0</v>
      </c>
      <c r="AU49" s="148">
        <v>0</v>
      </c>
      <c r="AV49" s="148">
        <v>8.1499592502037486E-4</v>
      </c>
      <c r="AW49" s="148">
        <v>1.5345268542199489E-3</v>
      </c>
      <c r="AX49" s="148">
        <v>0</v>
      </c>
      <c r="AY49" s="148">
        <v>0</v>
      </c>
      <c r="AZ49" s="148">
        <v>1.7196904557179708E-3</v>
      </c>
      <c r="BA49" s="148">
        <v>4.1823504809703052E-4</v>
      </c>
      <c r="BB49" s="148">
        <v>1.4044943820224719E-3</v>
      </c>
      <c r="BC49" s="148">
        <v>0</v>
      </c>
      <c r="BD49" s="148">
        <v>3.2310177705977385E-3</v>
      </c>
      <c r="BE49" s="148">
        <v>1.1675423234092236E-3</v>
      </c>
      <c r="BF49" s="148">
        <v>0</v>
      </c>
      <c r="BG49" s="148">
        <v>8.576329331046312E-4</v>
      </c>
      <c r="BH49" s="148">
        <v>9.7181729834791054E-4</v>
      </c>
      <c r="BI49" s="148">
        <v>1.7152658662092624E-3</v>
      </c>
      <c r="BJ49" s="148">
        <v>1.375515818431912E-3</v>
      </c>
      <c r="BK49" s="148">
        <v>0</v>
      </c>
      <c r="BL49" s="148">
        <v>1.4035087719298245E-3</v>
      </c>
      <c r="BM49" s="148">
        <v>0</v>
      </c>
      <c r="BN49" s="148">
        <v>0</v>
      </c>
      <c r="BO49" s="148">
        <v>0</v>
      </c>
      <c r="BP49" s="148">
        <v>1.0224948875255625E-3</v>
      </c>
      <c r="BQ49" s="148">
        <v>0</v>
      </c>
      <c r="BR49" s="148">
        <v>0</v>
      </c>
      <c r="BS49" s="148">
        <v>2.7285129604365621E-3</v>
      </c>
      <c r="BT49" s="148">
        <v>8.8417329796640137E-4</v>
      </c>
      <c r="BU49" s="148">
        <v>0</v>
      </c>
      <c r="BV49" s="148">
        <v>7.1890726096333576E-4</v>
      </c>
      <c r="BW49" s="148">
        <v>0</v>
      </c>
      <c r="BX49" s="148">
        <v>1.128668171557562E-3</v>
      </c>
      <c r="BY49" s="148">
        <v>1.4306151645207439E-3</v>
      </c>
      <c r="BZ49" s="148">
        <v>0</v>
      </c>
      <c r="CA49" s="148">
        <v>0</v>
      </c>
      <c r="CB49" s="148">
        <v>0</v>
      </c>
      <c r="CC49" s="148">
        <v>0</v>
      </c>
      <c r="CD49" s="148">
        <v>1.483679525222552E-3</v>
      </c>
      <c r="CE49" s="148">
        <v>0</v>
      </c>
      <c r="CF49" s="148">
        <v>1.0080645161290322E-3</v>
      </c>
      <c r="CG49" s="148">
        <v>0</v>
      </c>
      <c r="CH49" s="148">
        <v>0</v>
      </c>
      <c r="CI49" s="148">
        <v>5.7770075101097628E-4</v>
      </c>
      <c r="CJ49" s="148">
        <v>1.5756302521008404E-3</v>
      </c>
      <c r="CK49" s="148">
        <v>5.4644808743169399E-4</v>
      </c>
      <c r="CL49" s="148">
        <v>0</v>
      </c>
      <c r="CM49" s="148">
        <v>7.4239049740163323E-4</v>
      </c>
      <c r="CN49" s="148">
        <v>1.5267175572519084E-3</v>
      </c>
      <c r="CO49" s="149">
        <v>1.3689253935660506E-3</v>
      </c>
      <c r="CP49" s="217">
        <f t="shared" si="6"/>
        <v>3.2310177705977385E-3</v>
      </c>
      <c r="CQ49" s="242">
        <f t="shared" si="7"/>
        <v>0</v>
      </c>
      <c r="CR49" s="51"/>
    </row>
    <row r="50" spans="1:96" ht="14.25" x14ac:dyDescent="0.2">
      <c r="A50" s="92" t="s">
        <v>641</v>
      </c>
      <c r="B50" s="105" t="s">
        <v>1228</v>
      </c>
      <c r="C50" s="122">
        <v>77658730</v>
      </c>
      <c r="D50" s="105" t="s">
        <v>69</v>
      </c>
      <c r="E50" s="105" t="s">
        <v>26</v>
      </c>
      <c r="F50" s="105" t="s">
        <v>30</v>
      </c>
      <c r="G50" s="112" t="s">
        <v>510</v>
      </c>
      <c r="H50" s="75" t="s">
        <v>625</v>
      </c>
      <c r="I50" s="113">
        <v>8.8235294117647106E-2</v>
      </c>
      <c r="J50" s="108" t="s">
        <v>668</v>
      </c>
      <c r="K50" s="113"/>
      <c r="L50" s="115">
        <v>3.9497590646970533E-4</v>
      </c>
      <c r="M50" s="92" t="s">
        <v>641</v>
      </c>
      <c r="N50" s="191">
        <v>0</v>
      </c>
      <c r="O50" s="191">
        <v>0</v>
      </c>
      <c r="P50" s="213">
        <v>0</v>
      </c>
      <c r="Q50" s="152">
        <v>0</v>
      </c>
      <c r="R50" s="152">
        <v>0</v>
      </c>
      <c r="S50" s="152">
        <v>0.52978056426332287</v>
      </c>
      <c r="T50" s="152">
        <v>0.49484536082474229</v>
      </c>
      <c r="U50" s="152">
        <v>0.50417827298050144</v>
      </c>
      <c r="V50" s="152">
        <v>0.48607594936708859</v>
      </c>
      <c r="W50" s="152">
        <v>2.1551724137931034E-3</v>
      </c>
      <c r="X50" s="152">
        <v>0</v>
      </c>
      <c r="Y50" s="152">
        <v>0.48487084870848707</v>
      </c>
      <c r="Z50" s="152">
        <v>0</v>
      </c>
      <c r="AA50" s="152">
        <v>2.0161290322580645E-3</v>
      </c>
      <c r="AB50" s="152">
        <v>0</v>
      </c>
      <c r="AC50" s="152">
        <v>0</v>
      </c>
      <c r="AD50" s="152">
        <v>0</v>
      </c>
      <c r="AE50" s="191">
        <v>0.53771289537712896</v>
      </c>
      <c r="AF50" s="191">
        <v>0.52873563218390807</v>
      </c>
      <c r="AG50" s="191">
        <v>0.48809523809523808</v>
      </c>
      <c r="AH50" s="191">
        <v>0.54149377593360992</v>
      </c>
      <c r="AI50" s="191">
        <v>2.232142857142857E-3</v>
      </c>
      <c r="AJ50" s="191">
        <v>0.49751243781094528</v>
      </c>
      <c r="AK50" s="191">
        <v>5.7926829268292686E-2</v>
      </c>
      <c r="AL50" s="148">
        <v>0</v>
      </c>
      <c r="AM50" s="148">
        <v>9.1996320147194111E-4</v>
      </c>
      <c r="AN50" s="148">
        <v>0</v>
      </c>
      <c r="AO50" s="148">
        <v>0</v>
      </c>
      <c r="AP50" s="148">
        <v>0</v>
      </c>
      <c r="AQ50" s="148">
        <v>0</v>
      </c>
      <c r="AR50" s="148">
        <v>7.8247261345852897E-4</v>
      </c>
      <c r="AS50" s="148">
        <v>0.49486977111286501</v>
      </c>
      <c r="AT50" s="148">
        <v>0</v>
      </c>
      <c r="AU50" s="148">
        <v>0</v>
      </c>
      <c r="AV50" s="148">
        <v>8.8028169014084509E-4</v>
      </c>
      <c r="AW50" s="148">
        <v>0</v>
      </c>
      <c r="AX50" s="148">
        <v>9.2336103416435823E-4</v>
      </c>
      <c r="AY50" s="148">
        <v>6.925207756232687E-4</v>
      </c>
      <c r="AZ50" s="148">
        <v>0</v>
      </c>
      <c r="BA50" s="148">
        <v>6.9444444444444447E-4</v>
      </c>
      <c r="BB50" s="148">
        <v>0</v>
      </c>
      <c r="BC50" s="148">
        <v>0.48074277854195324</v>
      </c>
      <c r="BD50" s="148">
        <v>0</v>
      </c>
      <c r="BE50" s="148">
        <v>0</v>
      </c>
      <c r="BF50" s="148">
        <v>0</v>
      </c>
      <c r="BG50" s="148">
        <v>0</v>
      </c>
      <c r="BH50" s="148">
        <v>7.77000777000777E-4</v>
      </c>
      <c r="BI50" s="148">
        <v>0</v>
      </c>
      <c r="BJ50" s="148">
        <v>0.51400000000000001</v>
      </c>
      <c r="BK50" s="148">
        <v>1.937984496124031E-3</v>
      </c>
      <c r="BL50" s="148">
        <v>0</v>
      </c>
      <c r="BM50" s="148">
        <v>7.3746312684365781E-4</v>
      </c>
      <c r="BN50" s="148">
        <v>0</v>
      </c>
      <c r="BO50" s="148">
        <v>7.7821011673151756E-4</v>
      </c>
      <c r="BP50" s="148">
        <v>3.2858707557502738E-3</v>
      </c>
      <c r="BQ50" s="148">
        <v>0.50714285714285712</v>
      </c>
      <c r="BR50" s="148">
        <v>0</v>
      </c>
      <c r="BS50" s="148">
        <v>0</v>
      </c>
      <c r="BT50" s="148">
        <v>0</v>
      </c>
      <c r="BU50" s="148">
        <v>0.50056497175141246</v>
      </c>
      <c r="BV50" s="148">
        <v>0.51213592233009708</v>
      </c>
      <c r="BW50" s="148">
        <v>0.49163879598662208</v>
      </c>
      <c r="BX50" s="148">
        <v>0</v>
      </c>
      <c r="BY50" s="148">
        <v>0</v>
      </c>
      <c r="BZ50" s="148">
        <v>0</v>
      </c>
      <c r="CA50" s="148">
        <v>0</v>
      </c>
      <c r="CB50" s="148">
        <v>0.50483351235230933</v>
      </c>
      <c r="CC50" s="148">
        <v>0</v>
      </c>
      <c r="CD50" s="148">
        <v>5.4655870445344132E-2</v>
      </c>
      <c r="CE50" s="148">
        <v>0</v>
      </c>
      <c r="CF50" s="148">
        <v>0</v>
      </c>
      <c r="CG50" s="148">
        <v>8.1300813008130081E-4</v>
      </c>
      <c r="CH50" s="148">
        <v>0</v>
      </c>
      <c r="CI50" s="148">
        <v>8.2236842105263153E-4</v>
      </c>
      <c r="CJ50" s="148">
        <v>0</v>
      </c>
      <c r="CK50" s="148">
        <v>0</v>
      </c>
      <c r="CL50" s="148">
        <v>0</v>
      </c>
      <c r="CM50" s="148">
        <v>0</v>
      </c>
      <c r="CN50" s="148">
        <v>0</v>
      </c>
      <c r="CO50" s="149">
        <v>1.8552875695732839E-3</v>
      </c>
      <c r="CP50" s="217">
        <f t="shared" si="6"/>
        <v>0.54149377593360992</v>
      </c>
      <c r="CQ50" s="242">
        <f t="shared" si="7"/>
        <v>18</v>
      </c>
      <c r="CR50" s="51"/>
    </row>
    <row r="51" spans="1:96" ht="14.25" x14ac:dyDescent="0.2">
      <c r="A51" s="92" t="s">
        <v>642</v>
      </c>
      <c r="B51" s="105" t="s">
        <v>1226</v>
      </c>
      <c r="C51" s="122">
        <v>47215631</v>
      </c>
      <c r="D51" s="105" t="s">
        <v>69</v>
      </c>
      <c r="E51" s="105" t="s">
        <v>28</v>
      </c>
      <c r="F51" s="105" t="s">
        <v>26</v>
      </c>
      <c r="G51" s="112" t="s">
        <v>510</v>
      </c>
      <c r="H51" s="75" t="s">
        <v>625</v>
      </c>
      <c r="I51" s="113">
        <v>8.9743589743589702E-2</v>
      </c>
      <c r="J51" s="108" t="s">
        <v>669</v>
      </c>
      <c r="K51" s="113"/>
      <c r="L51" s="115">
        <v>3.3970810266733768E-3</v>
      </c>
      <c r="M51" s="92" t="s">
        <v>642</v>
      </c>
      <c r="N51" s="191">
        <v>5.4229934924078093E-4</v>
      </c>
      <c r="O51" s="191">
        <v>7.0472163495419312E-4</v>
      </c>
      <c r="P51" s="213">
        <v>5.7438253877082138E-4</v>
      </c>
      <c r="Q51" s="152">
        <v>5.0276520864756154E-4</v>
      </c>
      <c r="R51" s="152">
        <v>0</v>
      </c>
      <c r="S51" s="152">
        <v>1.5715034049240441E-3</v>
      </c>
      <c r="T51" s="152">
        <v>9.2081031307550648E-4</v>
      </c>
      <c r="U51" s="152">
        <v>0</v>
      </c>
      <c r="V51" s="152">
        <v>5.1282051282051282E-4</v>
      </c>
      <c r="W51" s="152">
        <v>1.6997167138810198E-3</v>
      </c>
      <c r="X51" s="152">
        <v>9.5969289827255275E-4</v>
      </c>
      <c r="Y51" s="152">
        <v>0</v>
      </c>
      <c r="Z51" s="152">
        <v>5.7770075101097628E-4</v>
      </c>
      <c r="AA51" s="152">
        <v>9.8328416912487715E-4</v>
      </c>
      <c r="AB51" s="152">
        <v>1.838235294117647E-3</v>
      </c>
      <c r="AC51" s="152">
        <v>5.5834729201563373E-4</v>
      </c>
      <c r="AD51" s="152">
        <v>0</v>
      </c>
      <c r="AE51" s="191">
        <v>9.6711798839458415E-4</v>
      </c>
      <c r="AF51" s="191">
        <v>1.1911852293031567E-3</v>
      </c>
      <c r="AG51" s="191">
        <v>0</v>
      </c>
      <c r="AH51" s="191">
        <v>4.224757076468103E-4</v>
      </c>
      <c r="AI51" s="191">
        <v>4.4464206313917296E-4</v>
      </c>
      <c r="AJ51" s="191">
        <v>0</v>
      </c>
      <c r="AK51" s="191">
        <v>2.8328611898016999E-3</v>
      </c>
      <c r="AL51" s="148">
        <v>4.2016806722689074E-3</v>
      </c>
      <c r="AM51" s="148">
        <v>0</v>
      </c>
      <c r="AN51" s="148">
        <v>1.5479876160990713E-3</v>
      </c>
      <c r="AO51" s="148">
        <v>1.4992503748125937E-3</v>
      </c>
      <c r="AP51" s="148">
        <v>0</v>
      </c>
      <c r="AQ51" s="148">
        <v>1.8656716417910447E-3</v>
      </c>
      <c r="AR51" s="148">
        <v>1.7006802721088435E-3</v>
      </c>
      <c r="AS51" s="148">
        <v>1.5748031496062992E-3</v>
      </c>
      <c r="AT51" s="148">
        <v>0</v>
      </c>
      <c r="AU51" s="148">
        <v>0</v>
      </c>
      <c r="AV51" s="148">
        <v>0</v>
      </c>
      <c r="AW51" s="148">
        <v>1.6233766233766235E-3</v>
      </c>
      <c r="AX51" s="148">
        <v>2.967359050445104E-3</v>
      </c>
      <c r="AY51" s="148">
        <v>2.7777777777777779E-3</v>
      </c>
      <c r="AZ51" s="148">
        <v>0</v>
      </c>
      <c r="BA51" s="148">
        <v>0</v>
      </c>
      <c r="BB51" s="148">
        <v>4.4313146233382573E-3</v>
      </c>
      <c r="BC51" s="148">
        <v>0</v>
      </c>
      <c r="BD51" s="148">
        <v>1.6501650165016502E-3</v>
      </c>
      <c r="BE51" s="148">
        <v>2.1505376344086021E-3</v>
      </c>
      <c r="BF51" s="148">
        <v>0</v>
      </c>
      <c r="BG51" s="148">
        <v>1.7064846416382253E-3</v>
      </c>
      <c r="BH51" s="148">
        <v>0</v>
      </c>
      <c r="BI51" s="148">
        <v>0</v>
      </c>
      <c r="BJ51" s="148">
        <v>0</v>
      </c>
      <c r="BK51" s="148">
        <v>0</v>
      </c>
      <c r="BL51" s="148">
        <v>0</v>
      </c>
      <c r="BM51" s="148">
        <v>3.5026269702276708E-3</v>
      </c>
      <c r="BN51" s="148">
        <v>3.766478342749529E-3</v>
      </c>
      <c r="BO51" s="148">
        <v>0</v>
      </c>
      <c r="BP51" s="148">
        <v>0</v>
      </c>
      <c r="BQ51" s="148">
        <v>0</v>
      </c>
      <c r="BR51" s="148">
        <v>0</v>
      </c>
      <c r="BS51" s="148">
        <v>0</v>
      </c>
      <c r="BT51" s="148">
        <v>1.996007984031936E-3</v>
      </c>
      <c r="BU51" s="148">
        <v>2.257336343115124E-3</v>
      </c>
      <c r="BV51" s="148">
        <v>6.2305295950155761E-3</v>
      </c>
      <c r="BW51" s="148">
        <v>2.331002331002331E-3</v>
      </c>
      <c r="BX51" s="148">
        <v>0</v>
      </c>
      <c r="BY51" s="148">
        <v>0</v>
      </c>
      <c r="BZ51" s="148">
        <v>3.6900369003690036E-3</v>
      </c>
      <c r="CA51" s="148">
        <v>0</v>
      </c>
      <c r="CB51" s="148">
        <v>2.4813895781637717E-3</v>
      </c>
      <c r="CC51" s="148">
        <v>1.6920473773265651E-3</v>
      </c>
      <c r="CD51" s="148">
        <v>0</v>
      </c>
      <c r="CE51" s="148">
        <v>0</v>
      </c>
      <c r="CF51" s="148">
        <v>0</v>
      </c>
      <c r="CG51" s="148">
        <v>1.9120458891013384E-3</v>
      </c>
      <c r="CH51" s="148">
        <v>7.2115384615384619E-3</v>
      </c>
      <c r="CI51" s="148">
        <v>0</v>
      </c>
      <c r="CJ51" s="148">
        <v>1.7730496453900709E-3</v>
      </c>
      <c r="CK51" s="148">
        <v>1.7730496453900709E-3</v>
      </c>
      <c r="CL51" s="148">
        <v>1.7889087656529517E-3</v>
      </c>
      <c r="CM51" s="148">
        <v>0</v>
      </c>
      <c r="CN51" s="148">
        <v>0</v>
      </c>
      <c r="CO51" s="149">
        <v>0</v>
      </c>
      <c r="CP51" s="217">
        <f t="shared" si="6"/>
        <v>7.2115384615384619E-3</v>
      </c>
      <c r="CQ51" s="242">
        <f t="shared" si="7"/>
        <v>0</v>
      </c>
      <c r="CR51" s="51"/>
    </row>
    <row r="52" spans="1:96" ht="14.25" x14ac:dyDescent="0.2">
      <c r="A52" s="92" t="s">
        <v>643</v>
      </c>
      <c r="B52" s="105" t="s">
        <v>1228</v>
      </c>
      <c r="C52" s="122">
        <v>99045087</v>
      </c>
      <c r="D52" s="105" t="s">
        <v>69</v>
      </c>
      <c r="E52" s="105" t="s">
        <v>28</v>
      </c>
      <c r="F52" s="105" t="s">
        <v>25</v>
      </c>
      <c r="G52" s="112" t="s">
        <v>510</v>
      </c>
      <c r="H52" s="75" t="s">
        <v>625</v>
      </c>
      <c r="I52" s="113">
        <v>9.0909090909090898E-2</v>
      </c>
      <c r="J52" s="108" t="s">
        <v>590</v>
      </c>
      <c r="K52" s="113"/>
      <c r="L52" s="115">
        <v>1.4746296668677525E-3</v>
      </c>
      <c r="M52" s="92" t="s">
        <v>643</v>
      </c>
      <c r="N52" s="191">
        <v>2.4207213749697409E-4</v>
      </c>
      <c r="O52" s="191">
        <v>5.455537370430987E-4</v>
      </c>
      <c r="P52" s="213">
        <v>0</v>
      </c>
      <c r="Q52" s="152">
        <v>0.49954669084315501</v>
      </c>
      <c r="R52" s="152">
        <v>0.49870557778300778</v>
      </c>
      <c r="S52" s="152">
        <v>0</v>
      </c>
      <c r="T52" s="152">
        <v>2.1810250817884405E-4</v>
      </c>
      <c r="U52" s="152">
        <v>0</v>
      </c>
      <c r="V52" s="152">
        <v>4.362050163576881E-4</v>
      </c>
      <c r="W52" s="152">
        <v>0</v>
      </c>
      <c r="X52" s="152">
        <v>0</v>
      </c>
      <c r="Y52" s="152">
        <v>0</v>
      </c>
      <c r="Z52" s="152">
        <v>0</v>
      </c>
      <c r="AA52" s="152">
        <v>0.50355946398659968</v>
      </c>
      <c r="AB52" s="152">
        <v>1.9294377067254685E-3</v>
      </c>
      <c r="AC52" s="152">
        <v>7.5528700906344411E-4</v>
      </c>
      <c r="AD52" s="152">
        <v>2.501876407305479E-4</v>
      </c>
      <c r="AE52" s="191">
        <v>0</v>
      </c>
      <c r="AF52" s="191">
        <v>2.5075225677031093E-4</v>
      </c>
      <c r="AG52" s="191">
        <v>0</v>
      </c>
      <c r="AH52" s="191">
        <v>3.8160656363289447E-4</v>
      </c>
      <c r="AI52" s="191">
        <v>0.49072375127420997</v>
      </c>
      <c r="AJ52" s="191">
        <v>2.2768670309653916E-4</v>
      </c>
      <c r="AK52" s="191">
        <v>1.5866474345765505E-2</v>
      </c>
      <c r="AL52" s="148">
        <v>0.49295774647887325</v>
      </c>
      <c r="AM52" s="148">
        <v>0</v>
      </c>
      <c r="AN52" s="148">
        <v>0.50342935528120714</v>
      </c>
      <c r="AO52" s="148">
        <v>0.51000800640512411</v>
      </c>
      <c r="AP52" s="148">
        <v>1.8438844499078057E-3</v>
      </c>
      <c r="AQ52" s="148">
        <v>0.51933216168717045</v>
      </c>
      <c r="AR52" s="148">
        <v>0.49680000000000002</v>
      </c>
      <c r="AS52" s="148">
        <v>7.8186082877247849E-4</v>
      </c>
      <c r="AT52" s="148">
        <v>7.1479628305932811E-4</v>
      </c>
      <c r="AU52" s="148">
        <v>0</v>
      </c>
      <c r="AV52" s="148">
        <v>0</v>
      </c>
      <c r="AW52" s="148">
        <v>0</v>
      </c>
      <c r="AX52" s="148">
        <v>0</v>
      </c>
      <c r="AY52" s="148">
        <v>0.50032113037893389</v>
      </c>
      <c r="AZ52" s="148">
        <v>0</v>
      </c>
      <c r="BA52" s="148">
        <v>0</v>
      </c>
      <c r="BB52" s="148">
        <v>0</v>
      </c>
      <c r="BC52" s="148">
        <v>0</v>
      </c>
      <c r="BD52" s="148">
        <v>0.49093655589123869</v>
      </c>
      <c r="BE52" s="148">
        <v>0</v>
      </c>
      <c r="BF52" s="148">
        <v>0</v>
      </c>
      <c r="BG52" s="148">
        <v>0.48412083656080557</v>
      </c>
      <c r="BH52" s="148">
        <v>1.4492753623188406E-3</v>
      </c>
      <c r="BI52" s="148">
        <v>0</v>
      </c>
      <c r="BJ52" s="148">
        <v>0</v>
      </c>
      <c r="BK52" s="148">
        <v>0</v>
      </c>
      <c r="BL52" s="148">
        <v>0.50600885515496519</v>
      </c>
      <c r="BM52" s="148">
        <v>2.2675736961451248E-3</v>
      </c>
      <c r="BN52" s="148">
        <v>0</v>
      </c>
      <c r="BO52" s="148">
        <v>0.50336574420344049</v>
      </c>
      <c r="BP52" s="148">
        <v>9.1827364554637281E-4</v>
      </c>
      <c r="BQ52" s="148">
        <v>0</v>
      </c>
      <c r="BR52" s="148">
        <v>1.1778563015312131E-3</v>
      </c>
      <c r="BS52" s="148">
        <v>0</v>
      </c>
      <c r="BT52" s="148">
        <v>8.1433224755700329E-4</v>
      </c>
      <c r="BU52" s="148">
        <v>1.004016064257028E-3</v>
      </c>
      <c r="BV52" s="148">
        <v>0</v>
      </c>
      <c r="BW52" s="148">
        <v>0</v>
      </c>
      <c r="BX52" s="148">
        <v>0</v>
      </c>
      <c r="BY52" s="148">
        <v>0</v>
      </c>
      <c r="BZ52" s="148">
        <v>1.1933174224343676E-3</v>
      </c>
      <c r="CA52" s="148">
        <v>8.7183958151700091E-4</v>
      </c>
      <c r="CB52" s="148">
        <v>0</v>
      </c>
      <c r="CC52" s="148">
        <v>0.49635627530364373</v>
      </c>
      <c r="CD52" s="148">
        <v>0</v>
      </c>
      <c r="CE52" s="148">
        <v>0</v>
      </c>
      <c r="CF52" s="148">
        <v>0.49260355029585801</v>
      </c>
      <c r="CG52" s="148">
        <v>0</v>
      </c>
      <c r="CH52" s="148">
        <v>0</v>
      </c>
      <c r="CI52" s="148">
        <v>0</v>
      </c>
      <c r="CJ52" s="148">
        <v>0</v>
      </c>
      <c r="CK52" s="148">
        <v>7.501875468867217E-4</v>
      </c>
      <c r="CL52" s="148">
        <v>0</v>
      </c>
      <c r="CM52" s="148">
        <v>0.5012224938875306</v>
      </c>
      <c r="CN52" s="148">
        <v>0.49648711943793911</v>
      </c>
      <c r="CO52" s="149">
        <v>9.727626459143969E-4</v>
      </c>
      <c r="CP52" s="217">
        <f t="shared" si="6"/>
        <v>0.51933216168717045</v>
      </c>
      <c r="CQ52" s="242">
        <f t="shared" si="7"/>
        <v>18</v>
      </c>
      <c r="CR52" s="51"/>
    </row>
    <row r="53" spans="1:96" ht="14.25" x14ac:dyDescent="0.2">
      <c r="A53" s="92" t="s">
        <v>644</v>
      </c>
      <c r="B53" s="105" t="s">
        <v>1229</v>
      </c>
      <c r="C53" s="122">
        <v>97554893</v>
      </c>
      <c r="D53" s="105" t="s">
        <v>69</v>
      </c>
      <c r="E53" s="105" t="s">
        <v>26</v>
      </c>
      <c r="F53" s="105" t="s">
        <v>30</v>
      </c>
      <c r="G53" s="112" t="s">
        <v>510</v>
      </c>
      <c r="H53" s="75" t="s">
        <v>625</v>
      </c>
      <c r="I53" s="113">
        <v>9.1836734693877597E-2</v>
      </c>
      <c r="J53" s="108" t="s">
        <v>1212</v>
      </c>
      <c r="K53" s="113"/>
      <c r="L53" s="115">
        <v>2.7550739278170633E-4</v>
      </c>
      <c r="M53" s="92" t="s">
        <v>644</v>
      </c>
      <c r="N53" s="191">
        <v>1.8238190771475469E-4</v>
      </c>
      <c r="O53" s="191">
        <v>0</v>
      </c>
      <c r="P53" s="213">
        <v>0</v>
      </c>
      <c r="Q53" s="152">
        <v>0</v>
      </c>
      <c r="R53" s="152">
        <v>1.7667844522968197E-4</v>
      </c>
      <c r="S53" s="152">
        <v>0.47724268177525969</v>
      </c>
      <c r="T53" s="152">
        <v>0.49692380501656414</v>
      </c>
      <c r="U53" s="152">
        <v>0.5116127984407991</v>
      </c>
      <c r="V53" s="152">
        <v>0.50154586052902783</v>
      </c>
      <c r="W53" s="152">
        <v>3.7355248412401944E-4</v>
      </c>
      <c r="X53" s="152">
        <v>0</v>
      </c>
      <c r="Y53" s="152">
        <v>0.50681952955129472</v>
      </c>
      <c r="Z53" s="152">
        <v>1.4349775784753362E-3</v>
      </c>
      <c r="AA53" s="152">
        <v>2.3055640946818322E-3</v>
      </c>
      <c r="AB53" s="152">
        <v>0.50613311884174539</v>
      </c>
      <c r="AC53" s="152">
        <v>3.293687099725526E-3</v>
      </c>
      <c r="AD53" s="152">
        <v>5.4229934924078093E-4</v>
      </c>
      <c r="AE53" s="191">
        <v>9.6308186195826644E-4</v>
      </c>
      <c r="AF53" s="191">
        <v>3.8131553860819826E-4</v>
      </c>
      <c r="AG53" s="191">
        <v>2.0124773596297041E-4</v>
      </c>
      <c r="AH53" s="191">
        <v>8.4245998315080029E-4</v>
      </c>
      <c r="AI53" s="191">
        <v>3.0821390044691018E-4</v>
      </c>
      <c r="AJ53" s="191">
        <v>0.50097879282218594</v>
      </c>
      <c r="AK53" s="191">
        <v>5.8889136738790988E-2</v>
      </c>
      <c r="AL53" s="148">
        <v>0</v>
      </c>
      <c r="AM53" s="148">
        <v>0</v>
      </c>
      <c r="AN53" s="148">
        <v>0</v>
      </c>
      <c r="AO53" s="148">
        <v>5.5991041433370661E-4</v>
      </c>
      <c r="AP53" s="148">
        <v>0</v>
      </c>
      <c r="AQ53" s="148">
        <v>0</v>
      </c>
      <c r="AR53" s="148">
        <v>0</v>
      </c>
      <c r="AS53" s="148">
        <v>0.49386666666666668</v>
      </c>
      <c r="AT53" s="148">
        <v>0</v>
      </c>
      <c r="AU53" s="148">
        <v>5.0150451354062187E-4</v>
      </c>
      <c r="AV53" s="148">
        <v>0</v>
      </c>
      <c r="AW53" s="148">
        <v>0</v>
      </c>
      <c r="AX53" s="148">
        <v>0</v>
      </c>
      <c r="AY53" s="148">
        <v>0</v>
      </c>
      <c r="AZ53" s="148">
        <v>5.6242969628796406E-4</v>
      </c>
      <c r="BA53" s="148">
        <v>0.48615090735434574</v>
      </c>
      <c r="BB53" s="148">
        <v>8.4602368866328254E-4</v>
      </c>
      <c r="BC53" s="148">
        <v>0.49855351976856316</v>
      </c>
      <c r="BD53" s="148">
        <v>0</v>
      </c>
      <c r="BE53" s="148">
        <v>0</v>
      </c>
      <c r="BF53" s="148">
        <v>5.8788947677836567E-4</v>
      </c>
      <c r="BG53" s="148">
        <v>5.3304904051172707E-4</v>
      </c>
      <c r="BH53" s="148">
        <v>0</v>
      </c>
      <c r="BI53" s="148">
        <v>0</v>
      </c>
      <c r="BJ53" s="148">
        <v>0</v>
      </c>
      <c r="BK53" s="148">
        <v>0</v>
      </c>
      <c r="BL53" s="148">
        <v>0</v>
      </c>
      <c r="BM53" s="148">
        <v>0</v>
      </c>
      <c r="BN53" s="148">
        <v>0</v>
      </c>
      <c r="BO53" s="148">
        <v>0</v>
      </c>
      <c r="BP53" s="148">
        <v>0</v>
      </c>
      <c r="BQ53" s="148">
        <v>0.48726655348047537</v>
      </c>
      <c r="BR53" s="148">
        <v>0</v>
      </c>
      <c r="BS53" s="148">
        <v>0</v>
      </c>
      <c r="BT53" s="148">
        <v>0</v>
      </c>
      <c r="BU53" s="148">
        <v>0.50140845070422535</v>
      </c>
      <c r="BV53" s="148">
        <v>0</v>
      </c>
      <c r="BW53" s="148">
        <v>0.53398692810457515</v>
      </c>
      <c r="BX53" s="148">
        <v>7.0571630204657732E-4</v>
      </c>
      <c r="BY53" s="148">
        <v>0</v>
      </c>
      <c r="BZ53" s="148">
        <v>0</v>
      </c>
      <c r="CA53" s="148">
        <v>0.48917495611468698</v>
      </c>
      <c r="CB53" s="148">
        <v>0.52112676056338025</v>
      </c>
      <c r="CC53" s="148">
        <v>0</v>
      </c>
      <c r="CD53" s="148">
        <v>0.52088661551577153</v>
      </c>
      <c r="CE53" s="148">
        <v>1.1689070718877848E-3</v>
      </c>
      <c r="CF53" s="148">
        <v>5.3191489361702129E-4</v>
      </c>
      <c r="CG53" s="148">
        <v>0</v>
      </c>
      <c r="CH53" s="148">
        <v>0</v>
      </c>
      <c r="CI53" s="148">
        <v>0.52035278154681142</v>
      </c>
      <c r="CJ53" s="148">
        <v>0</v>
      </c>
      <c r="CK53" s="148">
        <v>0</v>
      </c>
      <c r="CL53" s="148">
        <v>0.49155503785672683</v>
      </c>
      <c r="CM53" s="148">
        <v>9.7181729834791054E-4</v>
      </c>
      <c r="CN53" s="148">
        <v>0</v>
      </c>
      <c r="CO53" s="149">
        <v>6.1652281134401974E-4</v>
      </c>
      <c r="CP53" s="217">
        <f t="shared" si="6"/>
        <v>0.53398692810457515</v>
      </c>
      <c r="CQ53" s="242">
        <f t="shared" si="7"/>
        <v>18</v>
      </c>
      <c r="CR53" s="51"/>
    </row>
    <row r="54" spans="1:96" ht="14.25" x14ac:dyDescent="0.2">
      <c r="A54" s="92" t="s">
        <v>645</v>
      </c>
      <c r="B54" s="105" t="s">
        <v>1230</v>
      </c>
      <c r="C54" s="122">
        <v>47271707</v>
      </c>
      <c r="D54" s="105" t="s">
        <v>69</v>
      </c>
      <c r="E54" s="105" t="s">
        <v>25</v>
      </c>
      <c r="F54" s="105" t="s">
        <v>30</v>
      </c>
      <c r="G54" s="112" t="s">
        <v>510</v>
      </c>
      <c r="H54" s="75" t="s">
        <v>625</v>
      </c>
      <c r="I54" s="113">
        <v>9.5744680851063801E-2</v>
      </c>
      <c r="J54" s="108" t="s">
        <v>590</v>
      </c>
      <c r="K54" s="113"/>
      <c r="L54" s="115">
        <v>2.7400524183940908E-3</v>
      </c>
      <c r="M54" s="92" t="s">
        <v>645</v>
      </c>
      <c r="N54" s="191">
        <v>0</v>
      </c>
      <c r="O54" s="191">
        <v>9.0144230769230774E-4</v>
      </c>
      <c r="P54" s="213">
        <v>1.1719894520949312E-3</v>
      </c>
      <c r="Q54" s="152">
        <v>0.47905633124699087</v>
      </c>
      <c r="R54" s="152">
        <v>0.48787878787878786</v>
      </c>
      <c r="S54" s="152">
        <v>7.9093066174532034E-4</v>
      </c>
      <c r="T54" s="152">
        <v>1.6656256506350198E-3</v>
      </c>
      <c r="U54" s="152">
        <v>6.6964285714285715E-4</v>
      </c>
      <c r="V54" s="152">
        <v>9.2528336803145963E-4</v>
      </c>
      <c r="W54" s="152">
        <v>2.5641025641025641E-4</v>
      </c>
      <c r="X54" s="152">
        <v>6.9881201956673651E-4</v>
      </c>
      <c r="Y54" s="152">
        <v>8.2327113062568603E-4</v>
      </c>
      <c r="Z54" s="152">
        <v>4.9055678194751039E-4</v>
      </c>
      <c r="AA54" s="152">
        <v>0.48275141124817061</v>
      </c>
      <c r="AB54" s="152">
        <v>2.3671751709626512E-3</v>
      </c>
      <c r="AC54" s="152">
        <v>1.7539463793535455E-3</v>
      </c>
      <c r="AD54" s="152">
        <v>0.49953574744661094</v>
      </c>
      <c r="AE54" s="191">
        <v>1.0950503723171265E-3</v>
      </c>
      <c r="AF54" s="191">
        <v>5.0517807527153326E-4</v>
      </c>
      <c r="AG54" s="191">
        <v>1.3713658804168952E-3</v>
      </c>
      <c r="AH54" s="191">
        <v>3.622532149972831E-4</v>
      </c>
      <c r="AI54" s="191">
        <v>0.49047338440384991</v>
      </c>
      <c r="AJ54" s="191">
        <v>1.0773540185304892E-3</v>
      </c>
      <c r="AK54" s="191">
        <v>3.9121372454705788E-2</v>
      </c>
      <c r="AL54" s="148">
        <v>0.47432024169184289</v>
      </c>
      <c r="AM54" s="148">
        <v>8.3612040133779263E-4</v>
      </c>
      <c r="AN54" s="148">
        <v>6.8917987594762232E-4</v>
      </c>
      <c r="AO54" s="148">
        <v>2.2900763358778627E-3</v>
      </c>
      <c r="AP54" s="148">
        <v>3.4423407917383822E-3</v>
      </c>
      <c r="AQ54" s="148">
        <v>4.6728971962616819E-3</v>
      </c>
      <c r="AR54" s="148">
        <v>3.2180209171359612E-3</v>
      </c>
      <c r="AS54" s="148">
        <v>7.3800738007380072E-4</v>
      </c>
      <c r="AT54" s="148">
        <v>5.422153369481022E-3</v>
      </c>
      <c r="AU54" s="148">
        <v>6.3979526551503517E-4</v>
      </c>
      <c r="AV54" s="148">
        <v>2.93470286133529E-3</v>
      </c>
      <c r="AW54" s="148">
        <v>3.3738191632928477E-3</v>
      </c>
      <c r="AX54" s="148">
        <v>7.7972709551656916E-3</v>
      </c>
      <c r="AY54" s="148">
        <v>0.48916611950098488</v>
      </c>
      <c r="AZ54" s="148">
        <v>0.49747474747474746</v>
      </c>
      <c r="BA54" s="148">
        <v>4.3156596794081377E-3</v>
      </c>
      <c r="BB54" s="148">
        <v>5.5944055944055944E-3</v>
      </c>
      <c r="BC54" s="148">
        <v>3.2154340836012861E-3</v>
      </c>
      <c r="BD54" s="148">
        <v>2.1459227467811159E-3</v>
      </c>
      <c r="BE54" s="148">
        <v>4.6216060080878103E-3</v>
      </c>
      <c r="BF54" s="148">
        <v>2.3237800154918666E-3</v>
      </c>
      <c r="BG54" s="148">
        <v>0.50248344370860931</v>
      </c>
      <c r="BH54" s="148">
        <v>0.46846846846846846</v>
      </c>
      <c r="BI54" s="148">
        <v>3.0052592036063112E-3</v>
      </c>
      <c r="BJ54" s="148">
        <v>1.8484288354898336E-3</v>
      </c>
      <c r="BK54" s="148">
        <v>1.2605042016806723E-2</v>
      </c>
      <c r="BL54" s="148">
        <v>6.459948320413437E-4</v>
      </c>
      <c r="BM54" s="148">
        <v>3.105590062111801E-3</v>
      </c>
      <c r="BN54" s="148">
        <v>0.46547619047619049</v>
      </c>
      <c r="BO54" s="148">
        <v>0.47160664819944598</v>
      </c>
      <c r="BP54" s="148">
        <v>0.46737967914438505</v>
      </c>
      <c r="BQ54" s="148">
        <v>2.5380710659898475E-3</v>
      </c>
      <c r="BR54" s="148">
        <v>0.50078247261345854</v>
      </c>
      <c r="BS54" s="148">
        <v>8.3333333333333332E-3</v>
      </c>
      <c r="BT54" s="148">
        <v>5.208333333333333E-3</v>
      </c>
      <c r="BU54" s="148">
        <v>9.8619329388560163E-4</v>
      </c>
      <c r="BV54" s="148">
        <v>3.5087719298245615E-3</v>
      </c>
      <c r="BW54" s="148">
        <v>3.9761431411530811E-3</v>
      </c>
      <c r="BX54" s="148">
        <v>0</v>
      </c>
      <c r="BY54" s="148">
        <v>4.4692737430167594E-3</v>
      </c>
      <c r="BZ54" s="148">
        <v>1.1214953271028037E-2</v>
      </c>
      <c r="CA54" s="148">
        <v>9.2592592592592596E-4</v>
      </c>
      <c r="CB54" s="148">
        <v>6.4724919093851136E-3</v>
      </c>
      <c r="CC54" s="148">
        <v>0.49098039215686273</v>
      </c>
      <c r="CD54" s="148">
        <v>9.1743119266055051E-3</v>
      </c>
      <c r="CE54" s="148">
        <v>3.2653061224489797E-3</v>
      </c>
      <c r="CF54" s="148">
        <v>0.46060606060606063</v>
      </c>
      <c r="CG54" s="148">
        <v>6.9498069498069494E-3</v>
      </c>
      <c r="CH54" s="148">
        <v>0.51106194690265483</v>
      </c>
      <c r="CI54" s="148">
        <v>3.3594624860022394E-3</v>
      </c>
      <c r="CJ54" s="148">
        <v>3.9184952978056423E-3</v>
      </c>
      <c r="CK54" s="148">
        <v>0.49916247906197653</v>
      </c>
      <c r="CL54" s="148">
        <v>3.4334763948497852E-3</v>
      </c>
      <c r="CM54" s="148">
        <v>3.9787798408488064E-3</v>
      </c>
      <c r="CN54" s="148">
        <v>2.2371364653243847E-3</v>
      </c>
      <c r="CO54" s="149">
        <v>8.2079343365253077E-3</v>
      </c>
      <c r="CP54" s="217">
        <f t="shared" si="6"/>
        <v>0.51106194690265483</v>
      </c>
      <c r="CQ54" s="242">
        <f t="shared" si="7"/>
        <v>18</v>
      </c>
      <c r="CR54" s="51"/>
    </row>
    <row r="55" spans="1:96" ht="14.25" x14ac:dyDescent="0.2">
      <c r="A55" s="92" t="s">
        <v>646</v>
      </c>
      <c r="B55" s="105" t="s">
        <v>1231</v>
      </c>
      <c r="C55" s="122">
        <v>19412175</v>
      </c>
      <c r="D55" s="105" t="s">
        <v>69</v>
      </c>
      <c r="E55" s="105" t="s">
        <v>30</v>
      </c>
      <c r="F55" s="105" t="s">
        <v>28</v>
      </c>
      <c r="G55" s="112" t="s">
        <v>510</v>
      </c>
      <c r="H55" s="75" t="s">
        <v>625</v>
      </c>
      <c r="I55" s="113">
        <v>0.10344827586206901</v>
      </c>
      <c r="J55" s="108" t="s">
        <v>598</v>
      </c>
      <c r="K55" s="92"/>
      <c r="L55" s="115">
        <v>2.8880866425992778E-3</v>
      </c>
      <c r="M55" s="92" t="s">
        <v>646</v>
      </c>
      <c r="N55" s="191">
        <v>2.3894862604540022E-3</v>
      </c>
      <c r="O55" s="191">
        <v>2.0103869994974031E-3</v>
      </c>
      <c r="P55" s="213">
        <v>2.339963229149256E-3</v>
      </c>
      <c r="Q55" s="152">
        <v>0.49758454106280192</v>
      </c>
      <c r="R55" s="152">
        <v>3.3650329188002928E-3</v>
      </c>
      <c r="S55" s="152">
        <v>3.6249794035261161E-3</v>
      </c>
      <c r="T55" s="152">
        <v>3.273108143493061E-3</v>
      </c>
      <c r="U55" s="152">
        <v>2.4416711882799783E-3</v>
      </c>
      <c r="V55" s="152">
        <v>2.2864828513786146E-3</v>
      </c>
      <c r="W55" s="152">
        <v>3.0859184667857724E-3</v>
      </c>
      <c r="X55" s="152">
        <v>3.9113428943937422E-3</v>
      </c>
      <c r="Y55" s="152">
        <v>2.6079869600651997E-3</v>
      </c>
      <c r="Z55" s="152">
        <v>2.0971124374899179E-3</v>
      </c>
      <c r="AA55" s="152">
        <v>0.49226254002134473</v>
      </c>
      <c r="AB55" s="152">
        <v>5.9171597633136093E-3</v>
      </c>
      <c r="AC55" s="152">
        <v>4.6540490226497054E-3</v>
      </c>
      <c r="AD55" s="152">
        <v>3.7872810478144234E-3</v>
      </c>
      <c r="AE55" s="191">
        <v>3.2608695652173911E-3</v>
      </c>
      <c r="AF55" s="191">
        <v>3.5994764397905758E-3</v>
      </c>
      <c r="AG55" s="191">
        <v>3.3952823445318084E-3</v>
      </c>
      <c r="AH55" s="191">
        <v>3.9672700223158941E-3</v>
      </c>
      <c r="AI55" s="191">
        <v>0.50957200341421782</v>
      </c>
      <c r="AJ55" s="191">
        <v>4.9382716049382715E-3</v>
      </c>
      <c r="AK55" s="191">
        <v>7.2326191121960043E-3</v>
      </c>
      <c r="AL55" s="148">
        <v>4.7619047619047623E-3</v>
      </c>
      <c r="AM55" s="148">
        <v>3.4113060428849901E-3</v>
      </c>
      <c r="AN55" s="148">
        <v>0.49358974358974361</v>
      </c>
      <c r="AO55" s="148">
        <v>4.5913682277318639E-3</v>
      </c>
      <c r="AP55" s="148">
        <v>0.49458231387626705</v>
      </c>
      <c r="AQ55" s="148">
        <v>4.4247787610619468E-3</v>
      </c>
      <c r="AR55" s="148">
        <v>5.6669572798605057E-3</v>
      </c>
      <c r="AS55" s="148">
        <v>2.5651988029072254E-3</v>
      </c>
      <c r="AT55" s="148">
        <v>3.7862852334875894E-3</v>
      </c>
      <c r="AU55" s="148">
        <v>2.7100271002710027E-3</v>
      </c>
      <c r="AV55" s="148">
        <v>2.1949078138718174E-3</v>
      </c>
      <c r="AW55" s="148">
        <v>4.1114664230242123E-3</v>
      </c>
      <c r="AX55" s="148">
        <v>2.9027576197387518E-3</v>
      </c>
      <c r="AY55" s="148">
        <v>2.2099447513812156E-3</v>
      </c>
      <c r="AZ55" s="148">
        <v>0.48745819397993312</v>
      </c>
      <c r="BA55" s="148">
        <v>2.9411764705882353E-3</v>
      </c>
      <c r="BB55" s="148">
        <v>2.6575550493545936E-3</v>
      </c>
      <c r="BC55" s="148">
        <v>4.4362292051756003E-3</v>
      </c>
      <c r="BD55" s="148">
        <v>0.490607252075142</v>
      </c>
      <c r="BE55" s="148">
        <v>5.0624367195410058E-3</v>
      </c>
      <c r="BF55" s="148">
        <v>4.8192771084337354E-3</v>
      </c>
      <c r="BG55" s="148">
        <v>0.50862470862470865</v>
      </c>
      <c r="BH55" s="148">
        <v>0.52896825396825398</v>
      </c>
      <c r="BI55" s="148">
        <v>2.7210884353741495E-3</v>
      </c>
      <c r="BJ55" s="148">
        <v>2.4621878297572987E-3</v>
      </c>
      <c r="BK55" s="148">
        <v>0</v>
      </c>
      <c r="BL55" s="148">
        <v>0.50273025118310888</v>
      </c>
      <c r="BM55" s="148">
        <v>4.9327354260089683E-3</v>
      </c>
      <c r="BN55" s="148">
        <v>0.50652173913043474</v>
      </c>
      <c r="BO55" s="148">
        <v>0.50021691973969629</v>
      </c>
      <c r="BP55" s="148">
        <v>0.5080971659919028</v>
      </c>
      <c r="BQ55" s="148">
        <v>3.6446469248291574E-3</v>
      </c>
      <c r="BR55" s="148">
        <v>8.8616223585548746E-3</v>
      </c>
      <c r="BS55" s="148">
        <v>2.3201856148491878E-3</v>
      </c>
      <c r="BT55" s="148">
        <v>4.2253521126760559E-3</v>
      </c>
      <c r="BU55" s="148">
        <v>3.6385688295936932E-3</v>
      </c>
      <c r="BV55" s="148">
        <v>3.6603221083455345E-3</v>
      </c>
      <c r="BW55" s="148">
        <v>6.3510392609699767E-3</v>
      </c>
      <c r="BX55" s="148">
        <v>3.9259674705552439E-3</v>
      </c>
      <c r="BY55" s="148">
        <v>3.2113037893384713E-3</v>
      </c>
      <c r="BZ55" s="148">
        <v>2.2522522522522522E-3</v>
      </c>
      <c r="CA55" s="148">
        <v>3.602676273803397E-3</v>
      </c>
      <c r="CB55" s="148">
        <v>4.1371158392434987E-3</v>
      </c>
      <c r="CC55" s="148">
        <v>0.51699139102854552</v>
      </c>
      <c r="CD55" s="148">
        <v>5.451713395638629E-3</v>
      </c>
      <c r="CE55" s="148">
        <v>3.2664489034064394E-3</v>
      </c>
      <c r="CF55" s="148">
        <v>0.50657615613067464</v>
      </c>
      <c r="CG55" s="148">
        <v>1.8066847335140017E-3</v>
      </c>
      <c r="CH55" s="148">
        <v>0.48132387706855789</v>
      </c>
      <c r="CI55" s="148">
        <v>4.6272493573264782E-3</v>
      </c>
      <c r="CJ55" s="148">
        <v>3.4707158351409977E-3</v>
      </c>
      <c r="CK55" s="148">
        <v>0.50703624733475483</v>
      </c>
      <c r="CL55" s="148">
        <v>9.9058940069341253E-4</v>
      </c>
      <c r="CM55" s="148">
        <v>4.2291426374471358E-3</v>
      </c>
      <c r="CN55" s="148">
        <v>0.49768303985171453</v>
      </c>
      <c r="CO55" s="149">
        <v>0.50688424273329935</v>
      </c>
      <c r="CP55" s="217">
        <f t="shared" si="6"/>
        <v>0.52896825396825398</v>
      </c>
      <c r="CQ55" s="242">
        <f t="shared" si="7"/>
        <v>19</v>
      </c>
      <c r="CR55" s="51"/>
    </row>
    <row r="56" spans="1:96" ht="14.25" x14ac:dyDescent="0.2">
      <c r="A56" s="92" t="s">
        <v>695</v>
      </c>
      <c r="B56" s="105" t="s">
        <v>1227</v>
      </c>
      <c r="C56" s="122">
        <v>104429236</v>
      </c>
      <c r="D56" s="105" t="s">
        <v>69</v>
      </c>
      <c r="E56" s="105" t="s">
        <v>30</v>
      </c>
      <c r="F56" s="105" t="s">
        <v>26</v>
      </c>
      <c r="G56" s="112" t="s">
        <v>510</v>
      </c>
      <c r="H56" s="75" t="s">
        <v>625</v>
      </c>
      <c r="I56" s="113">
        <v>0.10638297872340401</v>
      </c>
      <c r="J56" s="108" t="s">
        <v>619</v>
      </c>
      <c r="K56" s="92"/>
      <c r="L56" s="115">
        <v>1.2286521685710776E-4</v>
      </c>
      <c r="M56" s="92" t="s">
        <v>648</v>
      </c>
      <c r="N56" s="191">
        <v>5.5509297807382742E-4</v>
      </c>
      <c r="O56" s="191">
        <v>0</v>
      </c>
      <c r="P56" s="213">
        <v>2.6824034334763948E-4</v>
      </c>
      <c r="Q56" s="152">
        <v>0</v>
      </c>
      <c r="R56" s="152">
        <v>0</v>
      </c>
      <c r="S56" s="152">
        <v>7.0821529745042496E-4</v>
      </c>
      <c r="T56" s="152">
        <v>0</v>
      </c>
      <c r="U56" s="152">
        <v>5.4975261132490382E-4</v>
      </c>
      <c r="V56" s="152">
        <v>0</v>
      </c>
      <c r="W56" s="152">
        <v>0.50767918088737196</v>
      </c>
      <c r="X56" s="152">
        <v>1.8871485185884129E-4</v>
      </c>
      <c r="Y56" s="152">
        <v>2.4248302618816683E-4</v>
      </c>
      <c r="Z56" s="152">
        <v>6.8965517241379305E-4</v>
      </c>
      <c r="AA56" s="152">
        <v>0</v>
      </c>
      <c r="AB56" s="152">
        <v>6.9613644274277764E-4</v>
      </c>
      <c r="AC56" s="152">
        <v>0</v>
      </c>
      <c r="AD56" s="152">
        <v>0</v>
      </c>
      <c r="AE56" s="191">
        <v>0</v>
      </c>
      <c r="AF56" s="191">
        <v>6.9710700592540956E-4</v>
      </c>
      <c r="AG56" s="191">
        <v>3.6403349108117945E-4</v>
      </c>
      <c r="AH56" s="191">
        <v>0</v>
      </c>
      <c r="AI56" s="191">
        <v>0</v>
      </c>
      <c r="AJ56" s="191">
        <v>1.17096018735363E-3</v>
      </c>
      <c r="AK56" s="191">
        <v>4.6533271288971617E-4</v>
      </c>
      <c r="AL56" s="148">
        <v>0.51139240506329109</v>
      </c>
      <c r="AM56" s="148">
        <v>0</v>
      </c>
      <c r="AN56" s="148">
        <v>0</v>
      </c>
      <c r="AO56" s="148">
        <v>0.56461731493099121</v>
      </c>
      <c r="AP56" s="148">
        <v>0</v>
      </c>
      <c r="AQ56" s="148">
        <v>0.53061224489795922</v>
      </c>
      <c r="AR56" s="148">
        <v>0</v>
      </c>
      <c r="AS56" s="148">
        <v>0</v>
      </c>
      <c r="AT56" s="148">
        <v>0</v>
      </c>
      <c r="AU56" s="148">
        <v>1.0787486515641855E-3</v>
      </c>
      <c r="AV56" s="148">
        <v>0</v>
      </c>
      <c r="AW56" s="148">
        <v>0</v>
      </c>
      <c r="AX56" s="148">
        <v>0.53618421052631582</v>
      </c>
      <c r="AY56" s="148">
        <v>0.51137594799566632</v>
      </c>
      <c r="AZ56" s="148">
        <v>2.3752969121140144E-3</v>
      </c>
      <c r="BA56" s="148">
        <v>9.8619329388560163E-4</v>
      </c>
      <c r="BB56" s="148">
        <v>0</v>
      </c>
      <c r="BC56" s="148">
        <v>1.0504201680672268E-3</v>
      </c>
      <c r="BD56" s="148">
        <v>0</v>
      </c>
      <c r="BE56" s="148">
        <v>1.8796992481203006E-3</v>
      </c>
      <c r="BF56" s="148">
        <v>0</v>
      </c>
      <c r="BG56" s="148">
        <v>0</v>
      </c>
      <c r="BH56" s="148">
        <v>0.50595882990249186</v>
      </c>
      <c r="BI56" s="148">
        <v>0</v>
      </c>
      <c r="BJ56" s="148">
        <v>0</v>
      </c>
      <c r="BK56" s="148">
        <v>7.246376811594203E-3</v>
      </c>
      <c r="BL56" s="148">
        <v>0</v>
      </c>
      <c r="BM56" s="148">
        <v>0</v>
      </c>
      <c r="BN56" s="148">
        <v>0</v>
      </c>
      <c r="BO56" s="148">
        <v>0</v>
      </c>
      <c r="BP56" s="148">
        <v>0</v>
      </c>
      <c r="BQ56" s="148">
        <v>0</v>
      </c>
      <c r="BR56" s="148">
        <v>0</v>
      </c>
      <c r="BS56" s="148">
        <v>0</v>
      </c>
      <c r="BT56" s="148">
        <v>0</v>
      </c>
      <c r="BU56" s="148">
        <v>0</v>
      </c>
      <c r="BV56" s="148">
        <v>0</v>
      </c>
      <c r="BW56" s="148">
        <v>0</v>
      </c>
      <c r="BX56" s="148">
        <v>0</v>
      </c>
      <c r="BY56" s="148">
        <v>0</v>
      </c>
      <c r="BZ56" s="148">
        <v>0</v>
      </c>
      <c r="CA56" s="148">
        <v>0</v>
      </c>
      <c r="CB56" s="148">
        <v>0</v>
      </c>
      <c r="CC56" s="148">
        <v>0.48571428571428571</v>
      </c>
      <c r="CD56" s="148">
        <v>0</v>
      </c>
      <c r="CE56" s="148">
        <v>0</v>
      </c>
      <c r="CF56" s="148">
        <v>0.53291139240506324</v>
      </c>
      <c r="CG56" s="148">
        <v>0</v>
      </c>
      <c r="CH56" s="148">
        <v>2.5906735751295338E-3</v>
      </c>
      <c r="CI56" s="148">
        <v>0</v>
      </c>
      <c r="CJ56" s="148">
        <v>0</v>
      </c>
      <c r="CK56" s="148">
        <v>0.50177935943060503</v>
      </c>
      <c r="CL56" s="148">
        <v>0</v>
      </c>
      <c r="CM56" s="148">
        <v>1.9723865877712033E-3</v>
      </c>
      <c r="CN56" s="148">
        <v>0.51261620185922974</v>
      </c>
      <c r="CO56" s="149">
        <v>0.53724928366762181</v>
      </c>
      <c r="CP56" s="217">
        <f t="shared" si="6"/>
        <v>0.56461731493099121</v>
      </c>
      <c r="CQ56" s="242">
        <f t="shared" si="7"/>
        <v>12</v>
      </c>
      <c r="CR56" s="51"/>
    </row>
    <row r="57" spans="1:96" ht="14.25" x14ac:dyDescent="0.2">
      <c r="A57" s="92" t="s">
        <v>647</v>
      </c>
      <c r="B57" s="105" t="s">
        <v>1232</v>
      </c>
      <c r="C57" s="122">
        <v>21819951</v>
      </c>
      <c r="D57" s="105" t="s">
        <v>69</v>
      </c>
      <c r="E57" s="105" t="s">
        <v>28</v>
      </c>
      <c r="F57" s="105" t="s">
        <v>26</v>
      </c>
      <c r="G57" s="112" t="s">
        <v>510</v>
      </c>
      <c r="H57" s="75" t="s">
        <v>625</v>
      </c>
      <c r="I57" s="113">
        <v>0.10666666666666701</v>
      </c>
      <c r="J57" s="108" t="s">
        <v>590</v>
      </c>
      <c r="K57" s="105"/>
      <c r="L57" s="115">
        <v>1.0332038149063935E-2</v>
      </c>
      <c r="M57" s="92" t="s">
        <v>647</v>
      </c>
      <c r="N57" s="191">
        <v>1.8429782528566164E-3</v>
      </c>
      <c r="O57" s="191">
        <v>1.7644464049404499E-3</v>
      </c>
      <c r="P57" s="213">
        <v>2.1654395842355999E-3</v>
      </c>
      <c r="Q57" s="152">
        <v>2.8689831048772712E-3</v>
      </c>
      <c r="R57" s="152">
        <v>1.889168765743073E-3</v>
      </c>
      <c r="S57" s="152">
        <v>2.0964360587002098E-3</v>
      </c>
      <c r="T57" s="152">
        <v>2.290294875465216E-3</v>
      </c>
      <c r="U57" s="152">
        <v>2.1302495435179549E-3</v>
      </c>
      <c r="V57" s="152">
        <v>2.1109770808202654E-3</v>
      </c>
      <c r="W57" s="152">
        <v>0.49058025621703089</v>
      </c>
      <c r="X57" s="152">
        <v>1.0256410256410256E-3</v>
      </c>
      <c r="Y57" s="152">
        <v>7.9744816586921851E-4</v>
      </c>
      <c r="Z57" s="152">
        <v>1.9893899204244032E-3</v>
      </c>
      <c r="AA57" s="152">
        <v>2.520302436292355E-3</v>
      </c>
      <c r="AB57" s="152">
        <v>2.7027027027027029E-3</v>
      </c>
      <c r="AC57" s="152">
        <v>2.9940119760479044E-3</v>
      </c>
      <c r="AD57" s="152">
        <v>2.3964395754878468E-3</v>
      </c>
      <c r="AE57" s="191">
        <v>2.2779043280182231E-3</v>
      </c>
      <c r="AF57" s="191">
        <v>3.1367628607277288E-4</v>
      </c>
      <c r="AG57" s="191">
        <v>2.1314387211367673E-3</v>
      </c>
      <c r="AH57" s="191">
        <v>1.2774655084312723E-3</v>
      </c>
      <c r="AI57" s="191">
        <v>2.642007926023778E-4</v>
      </c>
      <c r="AJ57" s="191">
        <v>1.5220700152207001E-3</v>
      </c>
      <c r="AK57" s="191">
        <v>9.4004595780238145E-3</v>
      </c>
      <c r="AL57" s="148">
        <v>0.50173310225303291</v>
      </c>
      <c r="AM57" s="148">
        <v>0</v>
      </c>
      <c r="AN57" s="148">
        <v>0</v>
      </c>
      <c r="AO57" s="148">
        <v>1.8281535648994515E-3</v>
      </c>
      <c r="AP57" s="148">
        <v>0.49835418038183016</v>
      </c>
      <c r="AQ57" s="148">
        <v>0.49713740458015265</v>
      </c>
      <c r="AR57" s="148">
        <v>3.1974420463629096E-3</v>
      </c>
      <c r="AS57" s="148">
        <v>3.9936102236421724E-3</v>
      </c>
      <c r="AT57" s="148">
        <v>1.5748031496062992E-3</v>
      </c>
      <c r="AU57" s="148">
        <v>1.5220700152207001E-3</v>
      </c>
      <c r="AV57" s="148">
        <v>1.7667844522968198E-3</v>
      </c>
      <c r="AW57" s="148">
        <v>9.5785440613026815E-4</v>
      </c>
      <c r="AX57" s="148">
        <v>8.1632653061224497E-3</v>
      </c>
      <c r="AY57" s="148">
        <v>3.714710252600297E-3</v>
      </c>
      <c r="AZ57" s="148">
        <v>0.46402586903799514</v>
      </c>
      <c r="BA57" s="148">
        <v>1.9354838709677419E-3</v>
      </c>
      <c r="BB57" s="148">
        <v>2.0435967302452314E-3</v>
      </c>
      <c r="BC57" s="148">
        <v>1.563721657544957E-3</v>
      </c>
      <c r="BD57" s="148">
        <v>0.49872340425531914</v>
      </c>
      <c r="BE57" s="148">
        <v>1.2523481527864746E-3</v>
      </c>
      <c r="BF57" s="148">
        <v>1.76522506619594E-3</v>
      </c>
      <c r="BG57" s="148">
        <v>0.49203373945641987</v>
      </c>
      <c r="BH57" s="148">
        <v>2.2471910112359553E-3</v>
      </c>
      <c r="BI57" s="148">
        <v>0.50425170068027214</v>
      </c>
      <c r="BJ57" s="148">
        <v>2.7586206896551722E-3</v>
      </c>
      <c r="BK57" s="148">
        <v>2.4608501118568233E-2</v>
      </c>
      <c r="BL57" s="148">
        <v>0</v>
      </c>
      <c r="BM57" s="148">
        <v>0</v>
      </c>
      <c r="BN57" s="148">
        <v>4.849660523763337E-3</v>
      </c>
      <c r="BO57" s="148">
        <v>3.7821482602118004E-3</v>
      </c>
      <c r="BP57" s="148">
        <v>4.2507970244420826E-3</v>
      </c>
      <c r="BQ57" s="148">
        <v>3.0581039755351682E-3</v>
      </c>
      <c r="BR57" s="148">
        <v>1.1148272017837236E-2</v>
      </c>
      <c r="BS57" s="148">
        <v>0</v>
      </c>
      <c r="BT57" s="148">
        <v>4.6772684752104769E-3</v>
      </c>
      <c r="BU57" s="148">
        <v>1.1376564277588168E-3</v>
      </c>
      <c r="BV57" s="148">
        <v>4.3668122270742356E-3</v>
      </c>
      <c r="BW57" s="148">
        <v>1.0593220338983051E-3</v>
      </c>
      <c r="BX57" s="148">
        <v>1.1587485515643105E-3</v>
      </c>
      <c r="BY57" s="148">
        <v>1.2594458438287153E-3</v>
      </c>
      <c r="BZ57" s="148">
        <v>8.6206896551724137E-3</v>
      </c>
      <c r="CA57" s="148">
        <v>1.9627085377821392E-3</v>
      </c>
      <c r="CB57" s="148">
        <v>4.5146726862302479E-3</v>
      </c>
      <c r="CC57" s="148">
        <v>0.50476190476190474</v>
      </c>
      <c r="CD57" s="148">
        <v>5.1813471502590676E-3</v>
      </c>
      <c r="CE57" s="148">
        <v>0.52161654135338342</v>
      </c>
      <c r="CF57" s="148">
        <v>0.52529898804047837</v>
      </c>
      <c r="CG57" s="148">
        <v>9.0579710144927537E-4</v>
      </c>
      <c r="CH57" s="148">
        <v>0.4878993223620523</v>
      </c>
      <c r="CI57" s="148">
        <v>2.0920502092050207E-3</v>
      </c>
      <c r="CJ57" s="148">
        <v>8.5616438356164379E-4</v>
      </c>
      <c r="CK57" s="148">
        <v>4.3516100957354219E-3</v>
      </c>
      <c r="CL57" s="148">
        <v>9.6246390760346492E-4</v>
      </c>
      <c r="CM57" s="148">
        <v>5.3680981595092027E-3</v>
      </c>
      <c r="CN57" s="148">
        <v>0.49099099099099097</v>
      </c>
      <c r="CO57" s="149">
        <v>0.49119170984455957</v>
      </c>
      <c r="CP57" s="217">
        <f t="shared" si="6"/>
        <v>0.52529898804047837</v>
      </c>
      <c r="CQ57" s="242">
        <f t="shared" si="7"/>
        <v>14</v>
      </c>
      <c r="CR57" s="51"/>
    </row>
    <row r="58" spans="1:96" ht="14.25" x14ac:dyDescent="0.2">
      <c r="A58" s="92" t="s">
        <v>649</v>
      </c>
      <c r="B58" s="105" t="s">
        <v>1223</v>
      </c>
      <c r="C58" s="122">
        <v>69469458</v>
      </c>
      <c r="D58" s="105" t="s">
        <v>69</v>
      </c>
      <c r="E58" s="105" t="s">
        <v>30</v>
      </c>
      <c r="F58" s="105" t="s">
        <v>28</v>
      </c>
      <c r="G58" s="112" t="s">
        <v>510</v>
      </c>
      <c r="H58" s="75" t="s">
        <v>625</v>
      </c>
      <c r="I58" s="113">
        <v>0.10752688172043</v>
      </c>
      <c r="J58" s="108" t="s">
        <v>626</v>
      </c>
      <c r="K58" s="113"/>
      <c r="L58" s="115">
        <v>2.0549704597996403E-3</v>
      </c>
      <c r="M58" s="92" t="s">
        <v>649</v>
      </c>
      <c r="N58" s="191">
        <v>2.2271714922048997E-3</v>
      </c>
      <c r="O58" s="191">
        <v>3.8314176245210726E-3</v>
      </c>
      <c r="P58" s="213">
        <v>2.7932960893854749E-3</v>
      </c>
      <c r="Q58" s="152">
        <v>1.7857142857142857E-3</v>
      </c>
      <c r="R58" s="152">
        <v>1.7211703958691911E-3</v>
      </c>
      <c r="S58" s="152">
        <v>3.4482758620689655E-3</v>
      </c>
      <c r="T58" s="152">
        <v>5.0420168067226894E-3</v>
      </c>
      <c r="U58" s="152">
        <v>3.4246575342465752E-3</v>
      </c>
      <c r="V58" s="152">
        <v>1.8832391713747645E-3</v>
      </c>
      <c r="W58" s="152">
        <v>2.2123893805309734E-3</v>
      </c>
      <c r="X58" s="152">
        <v>0</v>
      </c>
      <c r="Y58" s="152">
        <v>2.304147465437788E-3</v>
      </c>
      <c r="Z58" s="152">
        <v>0.46721311475409838</v>
      </c>
      <c r="AA58" s="152">
        <v>4.0214477211796247E-3</v>
      </c>
      <c r="AB58" s="152">
        <v>3.9603960396039604E-3</v>
      </c>
      <c r="AC58" s="152">
        <v>0.47339449541284406</v>
      </c>
      <c r="AD58" s="152">
        <v>3.2000000000000002E-3</v>
      </c>
      <c r="AE58" s="191">
        <v>1.5600624024960999E-3</v>
      </c>
      <c r="AF58" s="191">
        <v>6.6445182724252493E-3</v>
      </c>
      <c r="AG58" s="191">
        <v>0</v>
      </c>
      <c r="AH58" s="191">
        <v>3.8314176245210726E-3</v>
      </c>
      <c r="AI58" s="191">
        <v>4.3763676148796497E-3</v>
      </c>
      <c r="AJ58" s="191">
        <v>2.886002886002886E-3</v>
      </c>
      <c r="AK58" s="191">
        <v>4.8602673147023082E-3</v>
      </c>
      <c r="AL58" s="148">
        <v>2.6737967914438501E-3</v>
      </c>
      <c r="AM58" s="148">
        <v>2.9154518950437317E-3</v>
      </c>
      <c r="AN58" s="148">
        <v>4.2918454935622317E-3</v>
      </c>
      <c r="AO58" s="148">
        <v>0</v>
      </c>
      <c r="AP58" s="148">
        <v>1.1320754716981131E-2</v>
      </c>
      <c r="AQ58" s="148">
        <v>5.0000000000000001E-3</v>
      </c>
      <c r="AR58" s="148">
        <v>4.4943820224719105E-3</v>
      </c>
      <c r="AS58" s="148">
        <v>0</v>
      </c>
      <c r="AT58" s="148">
        <v>2.5575447570332483E-3</v>
      </c>
      <c r="AU58" s="148">
        <v>0</v>
      </c>
      <c r="AV58" s="148">
        <v>0</v>
      </c>
      <c r="AW58" s="148">
        <v>0.46582278481012657</v>
      </c>
      <c r="AX58" s="148">
        <v>0</v>
      </c>
      <c r="AY58" s="148">
        <v>6.1475409836065573E-3</v>
      </c>
      <c r="AZ58" s="148">
        <v>5.0125313283208017E-3</v>
      </c>
      <c r="BA58" s="148">
        <v>4.5662100456621002E-3</v>
      </c>
      <c r="BB58" s="148">
        <v>2.0283975659229209E-3</v>
      </c>
      <c r="BC58" s="148">
        <v>2.0449897750511249E-3</v>
      </c>
      <c r="BD58" s="148">
        <v>5.1679586563307496E-3</v>
      </c>
      <c r="BE58" s="148">
        <v>1.8018018018018018E-3</v>
      </c>
      <c r="BF58" s="148">
        <v>2.6954177897574125E-3</v>
      </c>
      <c r="BG58" s="148">
        <v>7.3170731707317077E-3</v>
      </c>
      <c r="BH58" s="148">
        <v>4.5454545454545452E-3</v>
      </c>
      <c r="BI58" s="148">
        <v>1.2690355329949238E-2</v>
      </c>
      <c r="BJ58" s="148">
        <v>0</v>
      </c>
      <c r="BK58" s="148">
        <v>5.208333333333333E-3</v>
      </c>
      <c r="BL58" s="148">
        <v>2.004008016032064E-3</v>
      </c>
      <c r="BM58" s="148">
        <v>7.462686567164179E-3</v>
      </c>
      <c r="BN58" s="148">
        <v>0</v>
      </c>
      <c r="BO58" s="148">
        <v>0</v>
      </c>
      <c r="BP58" s="148">
        <v>0</v>
      </c>
      <c r="BQ58" s="148">
        <v>2.8169014084507044E-3</v>
      </c>
      <c r="BR58" s="148">
        <v>5.7306590257879654E-3</v>
      </c>
      <c r="BS58" s="148">
        <v>7.1942446043165471E-3</v>
      </c>
      <c r="BT58" s="148">
        <v>6.41025641025641E-3</v>
      </c>
      <c r="BU58" s="148">
        <v>0</v>
      </c>
      <c r="BV58" s="148">
        <v>3.4364261168384879E-3</v>
      </c>
      <c r="BW58" s="148">
        <v>0</v>
      </c>
      <c r="BX58" s="148">
        <v>0</v>
      </c>
      <c r="BY58" s="148">
        <v>6.8493150684931503E-3</v>
      </c>
      <c r="BZ58" s="148">
        <v>0</v>
      </c>
      <c r="CA58" s="148">
        <v>3.0769230769230769E-3</v>
      </c>
      <c r="CB58" s="148">
        <v>3.246753246753247E-3</v>
      </c>
      <c r="CC58" s="148">
        <v>5.4644808743169399E-3</v>
      </c>
      <c r="CD58" s="148">
        <v>0</v>
      </c>
      <c r="CE58" s="148">
        <v>5.4054054054054057E-3</v>
      </c>
      <c r="CF58" s="148">
        <v>5.4495912806539508E-3</v>
      </c>
      <c r="CG58" s="148">
        <v>7.7720207253886009E-3</v>
      </c>
      <c r="CH58" s="148">
        <v>2.8490028490028491E-3</v>
      </c>
      <c r="CI58" s="148">
        <v>0</v>
      </c>
      <c r="CJ58" s="148">
        <v>4.7169811320754715E-3</v>
      </c>
      <c r="CK58" s="148">
        <v>0</v>
      </c>
      <c r="CL58" s="148">
        <v>2.7247956403269754E-3</v>
      </c>
      <c r="CM58" s="148">
        <v>2.0325203252032522E-3</v>
      </c>
      <c r="CN58" s="148">
        <v>2.4449877750611247E-3</v>
      </c>
      <c r="CO58" s="149">
        <v>0</v>
      </c>
      <c r="CP58" s="217">
        <f t="shared" si="6"/>
        <v>0.47339449541284406</v>
      </c>
      <c r="CQ58" s="242">
        <f t="shared" si="7"/>
        <v>3</v>
      </c>
      <c r="CR58" s="51"/>
    </row>
    <row r="59" spans="1:96" ht="14.25" x14ac:dyDescent="0.2">
      <c r="A59" s="92" t="s">
        <v>650</v>
      </c>
      <c r="B59" s="105" t="s">
        <v>1230</v>
      </c>
      <c r="C59" s="122">
        <v>94900762</v>
      </c>
      <c r="D59" s="105" t="s">
        <v>69</v>
      </c>
      <c r="E59" s="105" t="s">
        <v>25</v>
      </c>
      <c r="F59" s="105" t="s">
        <v>26</v>
      </c>
      <c r="G59" s="112" t="s">
        <v>510</v>
      </c>
      <c r="H59" s="75" t="s">
        <v>625</v>
      </c>
      <c r="I59" s="113">
        <v>0.109375</v>
      </c>
      <c r="J59" s="108" t="s">
        <v>595</v>
      </c>
      <c r="K59" s="113"/>
      <c r="L59" s="115">
        <v>1.9001372321334319E-3</v>
      </c>
      <c r="M59" s="92" t="s">
        <v>650</v>
      </c>
      <c r="N59" s="191">
        <v>1.3495276653171389E-3</v>
      </c>
      <c r="O59" s="191">
        <v>9.6993210475266732E-4</v>
      </c>
      <c r="P59" s="213">
        <v>8.9525514771709937E-4</v>
      </c>
      <c r="Q59" s="152">
        <v>0</v>
      </c>
      <c r="R59" s="152">
        <v>8.2644628099173552E-4</v>
      </c>
      <c r="S59" s="152">
        <v>1.3368983957219251E-3</v>
      </c>
      <c r="T59" s="152">
        <v>7.5757575757575758E-4</v>
      </c>
      <c r="U59" s="152">
        <v>8.0873433077234124E-4</v>
      </c>
      <c r="V59" s="152">
        <v>1.2722646310432571E-3</v>
      </c>
      <c r="W59" s="152">
        <v>0.50241758241758239</v>
      </c>
      <c r="X59" s="152">
        <v>3.6088054853843375E-4</v>
      </c>
      <c r="Y59" s="152">
        <v>9.0909090909090909E-4</v>
      </c>
      <c r="Z59" s="152">
        <v>1.8018018018018018E-3</v>
      </c>
      <c r="AA59" s="152">
        <v>1.7934002869440459E-3</v>
      </c>
      <c r="AB59" s="152">
        <v>1.4720314033366045E-3</v>
      </c>
      <c r="AC59" s="152">
        <v>1.3043478260869566E-3</v>
      </c>
      <c r="AD59" s="152">
        <v>7.8094494338149163E-4</v>
      </c>
      <c r="AE59" s="191">
        <v>1.0771992818671453E-3</v>
      </c>
      <c r="AF59" s="191">
        <v>1.3979496738117428E-3</v>
      </c>
      <c r="AG59" s="191">
        <v>2.360717658168083E-3</v>
      </c>
      <c r="AH59" s="191">
        <v>6.6533599467731206E-4</v>
      </c>
      <c r="AI59" s="191">
        <v>7.5272864132480243E-4</v>
      </c>
      <c r="AJ59" s="191">
        <v>3.7509377344336085E-4</v>
      </c>
      <c r="AK59" s="191">
        <v>9.1213134691395562E-4</v>
      </c>
      <c r="AL59" s="148">
        <v>0</v>
      </c>
      <c r="AM59" s="148">
        <v>0</v>
      </c>
      <c r="AN59" s="148">
        <v>0.50535331905781589</v>
      </c>
      <c r="AO59" s="148">
        <v>0.49316628701594534</v>
      </c>
      <c r="AP59" s="148">
        <v>0.51034482758620692</v>
      </c>
      <c r="AQ59" s="148">
        <v>0.50308261405672006</v>
      </c>
      <c r="AR59" s="148">
        <v>0.50252780586450962</v>
      </c>
      <c r="AS59" s="148">
        <v>2.1621621621621622E-3</v>
      </c>
      <c r="AT59" s="148">
        <v>2.4213075060532689E-3</v>
      </c>
      <c r="AU59" s="148">
        <v>0</v>
      </c>
      <c r="AV59" s="148">
        <v>0</v>
      </c>
      <c r="AW59" s="148">
        <v>4.6242774566473991E-3</v>
      </c>
      <c r="AX59" s="148">
        <v>0.52512155591572118</v>
      </c>
      <c r="AY59" s="148">
        <v>0</v>
      </c>
      <c r="AZ59" s="148">
        <v>0.45854271356783921</v>
      </c>
      <c r="BA59" s="148">
        <v>2.8355387523629491E-3</v>
      </c>
      <c r="BB59" s="148">
        <v>1.9646365422396855E-3</v>
      </c>
      <c r="BC59" s="148">
        <v>9.8328416912487715E-4</v>
      </c>
      <c r="BD59" s="148">
        <v>0.50496141124586547</v>
      </c>
      <c r="BE59" s="148">
        <v>8.1900081900081905E-4</v>
      </c>
      <c r="BF59" s="148">
        <v>0</v>
      </c>
      <c r="BG59" s="148">
        <v>1.2437810945273632E-3</v>
      </c>
      <c r="BH59" s="148">
        <v>2.1208907741251328E-3</v>
      </c>
      <c r="BI59" s="148">
        <v>0.48184019370460046</v>
      </c>
      <c r="BJ59" s="148">
        <v>0</v>
      </c>
      <c r="BK59" s="148">
        <v>4.1928721174004195E-3</v>
      </c>
      <c r="BL59" s="148">
        <v>0.50867579908675797</v>
      </c>
      <c r="BM59" s="148">
        <v>0</v>
      </c>
      <c r="BN59" s="148">
        <v>2.2624434389140274E-3</v>
      </c>
      <c r="BO59" s="148">
        <v>2.1231422505307855E-3</v>
      </c>
      <c r="BP59" s="148">
        <v>0</v>
      </c>
      <c r="BQ59" s="148">
        <v>1.2853470437017994E-3</v>
      </c>
      <c r="BR59" s="148">
        <v>0</v>
      </c>
      <c r="BS59" s="148">
        <v>2.911208151382824E-3</v>
      </c>
      <c r="BT59" s="148">
        <v>1.2787723785166241E-3</v>
      </c>
      <c r="BU59" s="148">
        <v>2.9282576866764276E-3</v>
      </c>
      <c r="BV59" s="148">
        <v>1.7667844522968198E-3</v>
      </c>
      <c r="BW59" s="148">
        <v>2.9239766081871343E-3</v>
      </c>
      <c r="BX59" s="148">
        <v>0</v>
      </c>
      <c r="BY59" s="148">
        <v>0</v>
      </c>
      <c r="BZ59" s="148">
        <v>0</v>
      </c>
      <c r="CA59" s="148">
        <v>0</v>
      </c>
      <c r="CB59" s="148">
        <v>1.3315579227696406E-3</v>
      </c>
      <c r="CC59" s="148">
        <v>0.51482799525504153</v>
      </c>
      <c r="CD59" s="148">
        <v>2.3696682464454978E-3</v>
      </c>
      <c r="CE59" s="148">
        <v>0.49316770186335401</v>
      </c>
      <c r="CF59" s="148">
        <v>0.52005730659025784</v>
      </c>
      <c r="CG59" s="148">
        <v>0</v>
      </c>
      <c r="CH59" s="148">
        <v>0</v>
      </c>
      <c r="CI59" s="148">
        <v>1.2468827930174563E-3</v>
      </c>
      <c r="CJ59" s="148">
        <v>1.1123470522803114E-3</v>
      </c>
      <c r="CK59" s="148">
        <v>0.48553459119496856</v>
      </c>
      <c r="CL59" s="148">
        <v>0</v>
      </c>
      <c r="CM59" s="148">
        <v>1.0309278350515464E-3</v>
      </c>
      <c r="CN59" s="148">
        <v>0.50306748466257667</v>
      </c>
      <c r="CO59" s="149">
        <v>0.48409405255878285</v>
      </c>
      <c r="CP59" s="217">
        <f t="shared" si="6"/>
        <v>0.52512155591572118</v>
      </c>
      <c r="CQ59" s="242">
        <f t="shared" si="7"/>
        <v>17</v>
      </c>
      <c r="CR59" s="51"/>
    </row>
    <row r="60" spans="1:96" ht="14.25" x14ac:dyDescent="0.2">
      <c r="A60" s="92" t="s">
        <v>651</v>
      </c>
      <c r="B60" s="105" t="s">
        <v>1233</v>
      </c>
      <c r="C60" s="122">
        <v>118769585</v>
      </c>
      <c r="D60" s="105" t="s">
        <v>69</v>
      </c>
      <c r="E60" s="105" t="s">
        <v>25</v>
      </c>
      <c r="F60" s="105" t="s">
        <v>28</v>
      </c>
      <c r="G60" s="112" t="s">
        <v>510</v>
      </c>
      <c r="H60" s="75" t="s">
        <v>625</v>
      </c>
      <c r="I60" s="113">
        <v>0.120879120879121</v>
      </c>
      <c r="J60" s="108" t="s">
        <v>1212</v>
      </c>
      <c r="K60" s="113"/>
      <c r="L60" s="115">
        <v>1.0799136069114472E-3</v>
      </c>
      <c r="M60" s="92" t="s">
        <v>651</v>
      </c>
      <c r="N60" s="191">
        <v>0</v>
      </c>
      <c r="O60" s="191">
        <v>0</v>
      </c>
      <c r="P60" s="213">
        <v>0</v>
      </c>
      <c r="Q60" s="152">
        <v>5.2246603970741907E-4</v>
      </c>
      <c r="R60" s="152">
        <v>0</v>
      </c>
      <c r="S60" s="152">
        <v>0</v>
      </c>
      <c r="T60" s="152">
        <v>0</v>
      </c>
      <c r="U60" s="152">
        <v>0</v>
      </c>
      <c r="V60" s="152">
        <v>0.52612519399896529</v>
      </c>
      <c r="W60" s="152">
        <v>1.0683760683760685E-3</v>
      </c>
      <c r="X60" s="152">
        <v>0</v>
      </c>
      <c r="Y60" s="152">
        <v>5.8823529411764701E-4</v>
      </c>
      <c r="Z60" s="152">
        <v>0</v>
      </c>
      <c r="AA60" s="152">
        <v>4.0899795501022495E-4</v>
      </c>
      <c r="AB60" s="152">
        <v>5.5959709009513155E-4</v>
      </c>
      <c r="AC60" s="152">
        <v>4.6685340802987864E-4</v>
      </c>
      <c r="AD60" s="152">
        <v>0</v>
      </c>
      <c r="AE60" s="191">
        <v>4.6468401486988845E-4</v>
      </c>
      <c r="AF60" s="191">
        <v>0</v>
      </c>
      <c r="AG60" s="191">
        <v>0.51366982124079918</v>
      </c>
      <c r="AH60" s="191">
        <v>0.50319428786170617</v>
      </c>
      <c r="AI60" s="191">
        <v>3.4246575342465754E-4</v>
      </c>
      <c r="AJ60" s="191">
        <v>4.4228217602830609E-4</v>
      </c>
      <c r="AK60" s="191">
        <v>8.0264400377714831E-3</v>
      </c>
      <c r="AL60" s="148">
        <v>0</v>
      </c>
      <c r="AM60" s="148">
        <v>0.49293785310734461</v>
      </c>
      <c r="AN60" s="148">
        <v>1.1223344556677891E-3</v>
      </c>
      <c r="AO60" s="148">
        <v>0</v>
      </c>
      <c r="AP60" s="148">
        <v>9.7847358121330719E-4</v>
      </c>
      <c r="AQ60" s="148">
        <v>0</v>
      </c>
      <c r="AR60" s="148">
        <v>0</v>
      </c>
      <c r="AS60" s="148">
        <v>0</v>
      </c>
      <c r="AT60" s="148">
        <v>0</v>
      </c>
      <c r="AU60" s="148">
        <v>0</v>
      </c>
      <c r="AV60" s="148">
        <v>0</v>
      </c>
      <c r="AW60" s="148">
        <v>0</v>
      </c>
      <c r="AX60" s="148">
        <v>0</v>
      </c>
      <c r="AY60" s="148">
        <v>0</v>
      </c>
      <c r="AZ60" s="148">
        <v>0</v>
      </c>
      <c r="BA60" s="148">
        <v>0.47594142259414224</v>
      </c>
      <c r="BB60" s="148">
        <v>0</v>
      </c>
      <c r="BC60" s="148">
        <v>0</v>
      </c>
      <c r="BD60" s="148">
        <v>0</v>
      </c>
      <c r="BE60" s="148">
        <v>9.7370983446932818E-4</v>
      </c>
      <c r="BF60" s="148">
        <v>0</v>
      </c>
      <c r="BG60" s="148">
        <v>1.2531328320802004E-3</v>
      </c>
      <c r="BH60" s="148">
        <v>0</v>
      </c>
      <c r="BI60" s="148">
        <v>0</v>
      </c>
      <c r="BJ60" s="148">
        <v>0</v>
      </c>
      <c r="BK60" s="148">
        <v>0</v>
      </c>
      <c r="BL60" s="148">
        <v>1.2453300124533001E-3</v>
      </c>
      <c r="BM60" s="148">
        <v>0</v>
      </c>
      <c r="BN60" s="148">
        <v>0</v>
      </c>
      <c r="BO60" s="148">
        <v>0</v>
      </c>
      <c r="BP60" s="148">
        <v>0</v>
      </c>
      <c r="BQ60" s="148">
        <v>0</v>
      </c>
      <c r="BR60" s="148">
        <v>0</v>
      </c>
      <c r="BS60" s="148">
        <v>1.8281535648994515E-3</v>
      </c>
      <c r="BT60" s="148">
        <v>0</v>
      </c>
      <c r="BU60" s="148">
        <v>1.718213058419244E-3</v>
      </c>
      <c r="BV60" s="148">
        <v>0.50654205607476632</v>
      </c>
      <c r="BW60" s="148">
        <v>0.51941747572815533</v>
      </c>
      <c r="BX60" s="148">
        <v>0</v>
      </c>
      <c r="BY60" s="148">
        <v>2.0366598778004071E-3</v>
      </c>
      <c r="BZ60" s="148">
        <v>0</v>
      </c>
      <c r="CA60" s="148">
        <v>1.4858841010401188E-3</v>
      </c>
      <c r="CB60" s="148">
        <v>0.54014598540145986</v>
      </c>
      <c r="CC60" s="148">
        <v>0</v>
      </c>
      <c r="CD60" s="148">
        <v>0.38427947598253276</v>
      </c>
      <c r="CE60" s="148">
        <v>0</v>
      </c>
      <c r="CF60" s="148">
        <v>0</v>
      </c>
      <c r="CG60" s="148">
        <v>0</v>
      </c>
      <c r="CH60" s="148">
        <v>0</v>
      </c>
      <c r="CI60" s="148">
        <v>1.488095238095238E-3</v>
      </c>
      <c r="CJ60" s="148">
        <v>0</v>
      </c>
      <c r="CK60" s="148">
        <v>0</v>
      </c>
      <c r="CL60" s="148">
        <v>0.48820058997050148</v>
      </c>
      <c r="CM60" s="148">
        <v>0</v>
      </c>
      <c r="CN60" s="148">
        <v>0</v>
      </c>
      <c r="CO60" s="149">
        <v>0</v>
      </c>
      <c r="CP60" s="217">
        <f t="shared" si="6"/>
        <v>0.54014598540145986</v>
      </c>
      <c r="CQ60" s="242">
        <f t="shared" si="7"/>
        <v>10</v>
      </c>
      <c r="CR60" s="51"/>
    </row>
    <row r="61" spans="1:96" ht="14.25" x14ac:dyDescent="0.2">
      <c r="A61" s="92" t="s">
        <v>652</v>
      </c>
      <c r="B61" s="105" t="s">
        <v>1228</v>
      </c>
      <c r="C61" s="122">
        <v>99132221</v>
      </c>
      <c r="D61" s="105" t="s">
        <v>69</v>
      </c>
      <c r="E61" s="105" t="s">
        <v>28</v>
      </c>
      <c r="F61" s="105" t="s">
        <v>26</v>
      </c>
      <c r="G61" s="112" t="s">
        <v>510</v>
      </c>
      <c r="H61" s="75" t="s">
        <v>625</v>
      </c>
      <c r="I61" s="113">
        <v>0.155555555555556</v>
      </c>
      <c r="J61" s="108" t="s">
        <v>626</v>
      </c>
      <c r="K61" s="113"/>
      <c r="L61" s="115">
        <v>1.3893713094824591E-3</v>
      </c>
      <c r="M61" s="92" t="s">
        <v>652</v>
      </c>
      <c r="N61" s="191">
        <v>4.7080979284369113E-4</v>
      </c>
      <c r="O61" s="191">
        <v>0</v>
      </c>
      <c r="P61" s="213">
        <v>0</v>
      </c>
      <c r="Q61" s="152">
        <v>0</v>
      </c>
      <c r="R61" s="152">
        <v>0</v>
      </c>
      <c r="S61" s="152">
        <v>4.7801147227533459E-4</v>
      </c>
      <c r="T61" s="152">
        <v>0</v>
      </c>
      <c r="U61" s="152">
        <v>0</v>
      </c>
      <c r="V61" s="152">
        <v>4.5745654162854531E-4</v>
      </c>
      <c r="W61" s="152">
        <v>0</v>
      </c>
      <c r="X61" s="152">
        <v>3.8669760247486468E-4</v>
      </c>
      <c r="Y61" s="152">
        <v>0</v>
      </c>
      <c r="Z61" s="152">
        <v>0</v>
      </c>
      <c r="AA61" s="152">
        <v>4.3859649122807018E-4</v>
      </c>
      <c r="AB61" s="152">
        <v>0</v>
      </c>
      <c r="AC61" s="152">
        <v>0.48097050428163651</v>
      </c>
      <c r="AD61" s="152">
        <v>0</v>
      </c>
      <c r="AE61" s="191">
        <v>8.507018290089324E-4</v>
      </c>
      <c r="AF61" s="191">
        <v>0</v>
      </c>
      <c r="AG61" s="191">
        <v>5.6915196357427435E-4</v>
      </c>
      <c r="AH61" s="191">
        <v>0</v>
      </c>
      <c r="AI61" s="191">
        <v>0</v>
      </c>
      <c r="AJ61" s="191">
        <v>0</v>
      </c>
      <c r="AK61" s="191">
        <v>0</v>
      </c>
      <c r="AL61" s="148">
        <v>1.366120218579235E-3</v>
      </c>
      <c r="AM61" s="148">
        <v>1.4285714285714286E-3</v>
      </c>
      <c r="AN61" s="148">
        <v>0</v>
      </c>
      <c r="AO61" s="148">
        <v>0</v>
      </c>
      <c r="AP61" s="148">
        <v>1.0482180293501049E-3</v>
      </c>
      <c r="AQ61" s="148">
        <v>0</v>
      </c>
      <c r="AR61" s="148">
        <v>2.5000000000000001E-3</v>
      </c>
      <c r="AS61" s="148">
        <v>1.2062726176115801E-3</v>
      </c>
      <c r="AT61" s="148">
        <v>0</v>
      </c>
      <c r="AU61" s="148">
        <v>0</v>
      </c>
      <c r="AV61" s="148">
        <v>1.4005602240896359E-3</v>
      </c>
      <c r="AW61" s="148">
        <v>0.50176263219741479</v>
      </c>
      <c r="AX61" s="148">
        <v>2.232142857142857E-3</v>
      </c>
      <c r="AY61" s="148">
        <v>1.0834236186348862E-3</v>
      </c>
      <c r="AZ61" s="148">
        <v>1.366120218579235E-3</v>
      </c>
      <c r="BA61" s="148">
        <v>0</v>
      </c>
      <c r="BB61" s="148">
        <v>0</v>
      </c>
      <c r="BC61" s="148">
        <v>0</v>
      </c>
      <c r="BD61" s="148">
        <v>2.4630541871921183E-3</v>
      </c>
      <c r="BE61" s="148">
        <v>0</v>
      </c>
      <c r="BF61" s="148">
        <v>1.3679890560875513E-3</v>
      </c>
      <c r="BG61" s="148">
        <v>0</v>
      </c>
      <c r="BH61" s="148">
        <v>0</v>
      </c>
      <c r="BI61" s="148">
        <v>0</v>
      </c>
      <c r="BJ61" s="148">
        <v>0</v>
      </c>
      <c r="BK61" s="148">
        <v>0.47752808988764045</v>
      </c>
      <c r="BL61" s="148">
        <v>0</v>
      </c>
      <c r="BM61" s="148">
        <v>0</v>
      </c>
      <c r="BN61" s="148">
        <v>0</v>
      </c>
      <c r="BO61" s="148">
        <v>0</v>
      </c>
      <c r="BP61" s="148">
        <v>0</v>
      </c>
      <c r="BQ61" s="148">
        <v>0</v>
      </c>
      <c r="BR61" s="148">
        <v>2.1459227467811159E-3</v>
      </c>
      <c r="BS61" s="148">
        <v>0.49834437086092714</v>
      </c>
      <c r="BT61" s="148">
        <v>0</v>
      </c>
      <c r="BU61" s="148">
        <v>0</v>
      </c>
      <c r="BV61" s="148">
        <v>4.0160642570281121E-3</v>
      </c>
      <c r="BW61" s="148">
        <v>0</v>
      </c>
      <c r="BX61" s="148">
        <v>1.8083182640144665E-3</v>
      </c>
      <c r="BY61" s="148">
        <v>0</v>
      </c>
      <c r="BZ61" s="148">
        <v>0</v>
      </c>
      <c r="CA61" s="148">
        <v>0</v>
      </c>
      <c r="CB61" s="148">
        <v>0</v>
      </c>
      <c r="CC61" s="148">
        <v>0</v>
      </c>
      <c r="CD61" s="148">
        <v>3.968253968253968E-3</v>
      </c>
      <c r="CE61" s="148">
        <v>0</v>
      </c>
      <c r="CF61" s="148">
        <v>0</v>
      </c>
      <c r="CG61" s="148">
        <v>0</v>
      </c>
      <c r="CH61" s="148">
        <v>0</v>
      </c>
      <c r="CI61" s="148">
        <v>1.5847860538827259E-3</v>
      </c>
      <c r="CJ61" s="148">
        <v>1.2987012987012987E-3</v>
      </c>
      <c r="CK61" s="148">
        <v>0</v>
      </c>
      <c r="CL61" s="148">
        <v>0</v>
      </c>
      <c r="CM61" s="148">
        <v>1.0493179433368311E-3</v>
      </c>
      <c r="CN61" s="148">
        <v>1.2578616352201257E-3</v>
      </c>
      <c r="CO61" s="149">
        <v>0</v>
      </c>
      <c r="CP61" s="217">
        <f t="shared" si="6"/>
        <v>0.50176263219741479</v>
      </c>
      <c r="CQ61" s="242">
        <f t="shared" si="7"/>
        <v>4</v>
      </c>
      <c r="CR61" s="51"/>
    </row>
    <row r="62" spans="1:96" ht="14.25" x14ac:dyDescent="0.2">
      <c r="A62" s="92" t="s">
        <v>653</v>
      </c>
      <c r="B62" s="105" t="s">
        <v>1228</v>
      </c>
      <c r="C62" s="122">
        <v>99140750</v>
      </c>
      <c r="D62" s="105" t="s">
        <v>69</v>
      </c>
      <c r="E62" s="105" t="s">
        <v>25</v>
      </c>
      <c r="F62" s="105" t="s">
        <v>30</v>
      </c>
      <c r="G62" s="112" t="s">
        <v>510</v>
      </c>
      <c r="H62" s="75" t="s">
        <v>625</v>
      </c>
      <c r="I62" s="113">
        <v>0.17948717948717899</v>
      </c>
      <c r="J62" s="108" t="s">
        <v>626</v>
      </c>
      <c r="K62" s="113"/>
      <c r="L62" s="115">
        <v>3.1377769325853381E-3</v>
      </c>
      <c r="M62" s="92" t="s">
        <v>653</v>
      </c>
      <c r="N62" s="191">
        <v>4.1893590280687055E-4</v>
      </c>
      <c r="O62" s="191">
        <v>4.5787545787545788E-4</v>
      </c>
      <c r="P62" s="213">
        <v>0</v>
      </c>
      <c r="Q62" s="152">
        <v>0</v>
      </c>
      <c r="R62" s="152">
        <v>0</v>
      </c>
      <c r="S62" s="152">
        <v>3.5739814152966406E-4</v>
      </c>
      <c r="T62" s="152">
        <v>3.0293850348379279E-4</v>
      </c>
      <c r="U62" s="152">
        <v>3.2862306933946765E-4</v>
      </c>
      <c r="V62" s="152">
        <v>3.4770514603616132E-4</v>
      </c>
      <c r="W62" s="152">
        <v>0</v>
      </c>
      <c r="X62" s="152">
        <v>3.2102728731942215E-4</v>
      </c>
      <c r="Y62" s="152">
        <v>0</v>
      </c>
      <c r="Z62" s="152">
        <v>3.816793893129771E-4</v>
      </c>
      <c r="AA62" s="152">
        <v>0</v>
      </c>
      <c r="AB62" s="152">
        <v>4.2034468263976461E-4</v>
      </c>
      <c r="AC62" s="152">
        <v>0.49756437021572719</v>
      </c>
      <c r="AD62" s="152">
        <v>0</v>
      </c>
      <c r="AE62" s="191">
        <v>0</v>
      </c>
      <c r="AF62" s="191">
        <v>3.8109756097560977E-4</v>
      </c>
      <c r="AG62" s="191">
        <v>4.1946308724832214E-4</v>
      </c>
      <c r="AH62" s="191">
        <v>2.772387025228722E-4</v>
      </c>
      <c r="AI62" s="191">
        <v>3.1605562579013909E-4</v>
      </c>
      <c r="AJ62" s="191">
        <v>6.594131223211342E-4</v>
      </c>
      <c r="AK62" s="191">
        <v>0</v>
      </c>
      <c r="AL62" s="148">
        <v>1.2547051442910915E-3</v>
      </c>
      <c r="AM62" s="148">
        <v>0</v>
      </c>
      <c r="AN62" s="148">
        <v>0</v>
      </c>
      <c r="AO62" s="148">
        <v>1.1415525114155251E-3</v>
      </c>
      <c r="AP62" s="148">
        <v>0</v>
      </c>
      <c r="AQ62" s="148">
        <v>1.1013215859030838E-3</v>
      </c>
      <c r="AR62" s="148">
        <v>0</v>
      </c>
      <c r="AS62" s="148">
        <v>0</v>
      </c>
      <c r="AT62" s="148">
        <v>0</v>
      </c>
      <c r="AU62" s="148">
        <v>0</v>
      </c>
      <c r="AV62" s="148">
        <v>0</v>
      </c>
      <c r="AW62" s="148">
        <v>0.48212226066897346</v>
      </c>
      <c r="AX62" s="148">
        <v>1.5748031496062992E-3</v>
      </c>
      <c r="AY62" s="148">
        <v>9.0661831368993653E-4</v>
      </c>
      <c r="AZ62" s="148">
        <v>0</v>
      </c>
      <c r="BA62" s="148">
        <v>8.81057268722467E-4</v>
      </c>
      <c r="BB62" s="148">
        <v>1.001001001001001E-3</v>
      </c>
      <c r="BC62" s="148">
        <v>9.5693779904306223E-4</v>
      </c>
      <c r="BD62" s="148">
        <v>0</v>
      </c>
      <c r="BE62" s="148">
        <v>0</v>
      </c>
      <c r="BF62" s="148">
        <v>1.1627906976744186E-3</v>
      </c>
      <c r="BG62" s="148">
        <v>1.0834236186348862E-3</v>
      </c>
      <c r="BH62" s="148">
        <v>0</v>
      </c>
      <c r="BI62" s="148">
        <v>0</v>
      </c>
      <c r="BJ62" s="148">
        <v>7.855459544383347E-4</v>
      </c>
      <c r="BK62" s="148">
        <v>0.52312138728323698</v>
      </c>
      <c r="BL62" s="148">
        <v>0</v>
      </c>
      <c r="BM62" s="148">
        <v>0</v>
      </c>
      <c r="BN62" s="148">
        <v>0</v>
      </c>
      <c r="BO62" s="148">
        <v>2.0470829068577278E-3</v>
      </c>
      <c r="BP62" s="148">
        <v>0</v>
      </c>
      <c r="BQ62" s="148">
        <v>0</v>
      </c>
      <c r="BR62" s="148">
        <v>0</v>
      </c>
      <c r="BS62" s="148">
        <v>0.49761526232114467</v>
      </c>
      <c r="BT62" s="148">
        <v>0</v>
      </c>
      <c r="BU62" s="148">
        <v>1.6611295681063123E-3</v>
      </c>
      <c r="BV62" s="148">
        <v>2.0325203252032522E-3</v>
      </c>
      <c r="BW62" s="148">
        <v>0</v>
      </c>
      <c r="BX62" s="148">
        <v>0</v>
      </c>
      <c r="BY62" s="148">
        <v>0</v>
      </c>
      <c r="BZ62" s="148">
        <v>2.0366598778004071E-3</v>
      </c>
      <c r="CA62" s="148">
        <v>0</v>
      </c>
      <c r="CB62" s="148">
        <v>3.4843205574912892E-3</v>
      </c>
      <c r="CC62" s="148">
        <v>0</v>
      </c>
      <c r="CD62" s="148">
        <v>0</v>
      </c>
      <c r="CE62" s="148">
        <v>1.2853470437017994E-3</v>
      </c>
      <c r="CF62" s="148">
        <v>1.4124293785310734E-3</v>
      </c>
      <c r="CG62" s="148">
        <v>0</v>
      </c>
      <c r="CH62" s="148">
        <v>3.2894736842105261E-3</v>
      </c>
      <c r="CI62" s="148">
        <v>1.3679890560875513E-3</v>
      </c>
      <c r="CJ62" s="148">
        <v>1.2300123001230013E-3</v>
      </c>
      <c r="CK62" s="148">
        <v>0</v>
      </c>
      <c r="CL62" s="148">
        <v>0</v>
      </c>
      <c r="CM62" s="148">
        <v>0</v>
      </c>
      <c r="CN62" s="148">
        <v>0</v>
      </c>
      <c r="CO62" s="149">
        <v>1.6835016835016834E-3</v>
      </c>
      <c r="CP62" s="217">
        <f t="shared" si="6"/>
        <v>0.52312138728323698</v>
      </c>
      <c r="CQ62" s="242">
        <f t="shared" si="7"/>
        <v>4</v>
      </c>
      <c r="CR62" s="51"/>
    </row>
    <row r="63" spans="1:96" ht="14.25" x14ac:dyDescent="0.2">
      <c r="A63" s="92" t="s">
        <v>654</v>
      </c>
      <c r="B63" s="105" t="s">
        <v>1224</v>
      </c>
      <c r="C63" s="122">
        <v>21434032</v>
      </c>
      <c r="D63" s="105" t="s">
        <v>69</v>
      </c>
      <c r="E63" s="105" t="s">
        <v>25</v>
      </c>
      <c r="F63" s="105" t="s">
        <v>28</v>
      </c>
      <c r="G63" s="112" t="s">
        <v>510</v>
      </c>
      <c r="H63" s="75" t="s">
        <v>625</v>
      </c>
      <c r="I63" s="113">
        <v>0.192660550458716</v>
      </c>
      <c r="J63" s="108" t="s">
        <v>590</v>
      </c>
      <c r="K63" s="113"/>
      <c r="L63" s="115">
        <v>3.6747511191287499E-4</v>
      </c>
      <c r="M63" s="92" t="s">
        <v>654</v>
      </c>
      <c r="N63" s="191">
        <v>0</v>
      </c>
      <c r="O63" s="191">
        <v>0</v>
      </c>
      <c r="P63" s="213">
        <v>0</v>
      </c>
      <c r="Q63" s="152">
        <v>2.468831008517467E-4</v>
      </c>
      <c r="R63" s="152">
        <v>0</v>
      </c>
      <c r="S63" s="152">
        <v>1.4361625736033319E-4</v>
      </c>
      <c r="T63" s="152">
        <v>2.3427433524657375E-4</v>
      </c>
      <c r="U63" s="152">
        <v>1.2205541315757354E-4</v>
      </c>
      <c r="V63" s="152">
        <v>0</v>
      </c>
      <c r="W63" s="152">
        <v>2.91247997670016E-4</v>
      </c>
      <c r="X63" s="152">
        <v>0</v>
      </c>
      <c r="Y63" s="152">
        <v>0</v>
      </c>
      <c r="Z63" s="152">
        <v>0</v>
      </c>
      <c r="AA63" s="152">
        <v>0.49937250427837993</v>
      </c>
      <c r="AB63" s="152">
        <v>1.4885382554331647E-4</v>
      </c>
      <c r="AC63" s="152">
        <v>2.5769875016106174E-4</v>
      </c>
      <c r="AD63" s="152">
        <v>0.50546732621713097</v>
      </c>
      <c r="AE63" s="191">
        <v>1.2354830738818879E-4</v>
      </c>
      <c r="AF63" s="191">
        <v>5.3633681952266023E-4</v>
      </c>
      <c r="AG63" s="191">
        <v>0</v>
      </c>
      <c r="AH63" s="191">
        <v>1.0299721907508497E-4</v>
      </c>
      <c r="AI63" s="191">
        <v>1.1072970878086591E-4</v>
      </c>
      <c r="AJ63" s="191">
        <v>1.2075836251660427E-4</v>
      </c>
      <c r="AK63" s="191">
        <v>0</v>
      </c>
      <c r="AL63" s="148">
        <v>0</v>
      </c>
      <c r="AM63" s="148">
        <v>4.2283298097251583E-4</v>
      </c>
      <c r="AN63" s="148">
        <v>0.52029136316337143</v>
      </c>
      <c r="AO63" s="148">
        <v>0</v>
      </c>
      <c r="AP63" s="148">
        <v>0.49353701527614569</v>
      </c>
      <c r="AQ63" s="148">
        <v>0</v>
      </c>
      <c r="AR63" s="148">
        <v>0</v>
      </c>
      <c r="AS63" s="148">
        <v>0</v>
      </c>
      <c r="AT63" s="148">
        <v>0</v>
      </c>
      <c r="AU63" s="148">
        <v>0</v>
      </c>
      <c r="AV63" s="148">
        <v>0</v>
      </c>
      <c r="AW63" s="148">
        <v>0</v>
      </c>
      <c r="AX63" s="148">
        <v>4.1459369817578774E-4</v>
      </c>
      <c r="AY63" s="148">
        <v>0</v>
      </c>
      <c r="AZ63" s="148">
        <v>0</v>
      </c>
      <c r="BA63" s="148">
        <v>0</v>
      </c>
      <c r="BB63" s="148">
        <v>0</v>
      </c>
      <c r="BC63" s="148">
        <v>0</v>
      </c>
      <c r="BD63" s="148">
        <v>0</v>
      </c>
      <c r="BE63" s="148">
        <v>0</v>
      </c>
      <c r="BF63" s="148">
        <v>0</v>
      </c>
      <c r="BG63" s="148">
        <v>0.50091474570069516</v>
      </c>
      <c r="BH63" s="148">
        <v>0.50829103214890015</v>
      </c>
      <c r="BI63" s="148">
        <v>0</v>
      </c>
      <c r="BJ63" s="148">
        <v>2.9708853238265005E-4</v>
      </c>
      <c r="BK63" s="148">
        <v>0</v>
      </c>
      <c r="BL63" s="148">
        <v>3.0788177339901478E-4</v>
      </c>
      <c r="BM63" s="148">
        <v>0</v>
      </c>
      <c r="BN63" s="148">
        <v>3.3624747814391392E-4</v>
      </c>
      <c r="BO63" s="148">
        <v>3.6337209302325581E-4</v>
      </c>
      <c r="BP63" s="148">
        <v>0.50692520775623273</v>
      </c>
      <c r="BQ63" s="148">
        <v>3.8095238095238096E-4</v>
      </c>
      <c r="BR63" s="148">
        <v>0.51253241140881589</v>
      </c>
      <c r="BS63" s="148">
        <v>0</v>
      </c>
      <c r="BT63" s="148">
        <v>0</v>
      </c>
      <c r="BU63" s="148">
        <v>0</v>
      </c>
      <c r="BV63" s="148">
        <v>0</v>
      </c>
      <c r="BW63" s="148">
        <v>0</v>
      </c>
      <c r="BX63" s="148">
        <v>0</v>
      </c>
      <c r="BY63" s="148">
        <v>5.4794520547945202E-4</v>
      </c>
      <c r="BZ63" s="148">
        <v>5.0916496945010179E-4</v>
      </c>
      <c r="CA63" s="148">
        <v>4.4583147570218456E-4</v>
      </c>
      <c r="CB63" s="148">
        <v>0</v>
      </c>
      <c r="CC63" s="148">
        <v>0</v>
      </c>
      <c r="CD63" s="148">
        <v>0</v>
      </c>
      <c r="CE63" s="148">
        <v>0</v>
      </c>
      <c r="CF63" s="148">
        <v>0</v>
      </c>
      <c r="CG63" s="148">
        <v>0</v>
      </c>
      <c r="CH63" s="148">
        <v>0.48573631457208943</v>
      </c>
      <c r="CI63" s="148">
        <v>0</v>
      </c>
      <c r="CJ63" s="148">
        <v>0</v>
      </c>
      <c r="CK63" s="148">
        <v>0.51553030303030301</v>
      </c>
      <c r="CL63" s="148">
        <v>0</v>
      </c>
      <c r="CM63" s="148">
        <v>0</v>
      </c>
      <c r="CN63" s="148">
        <v>0</v>
      </c>
      <c r="CO63" s="149">
        <v>0.51434782608695651</v>
      </c>
      <c r="CP63" s="217">
        <f t="shared" si="6"/>
        <v>0.52029136316337143</v>
      </c>
      <c r="CQ63" s="242">
        <f t="shared" si="7"/>
        <v>11</v>
      </c>
      <c r="CR63" s="51"/>
    </row>
    <row r="64" spans="1:96" ht="14.25" x14ac:dyDescent="0.2">
      <c r="A64" s="92" t="s">
        <v>655</v>
      </c>
      <c r="B64" s="105" t="s">
        <v>1234</v>
      </c>
      <c r="C64" s="122">
        <v>54848437</v>
      </c>
      <c r="D64" s="105" t="s">
        <v>69</v>
      </c>
      <c r="E64" s="105" t="s">
        <v>26</v>
      </c>
      <c r="F64" s="105" t="s">
        <v>28</v>
      </c>
      <c r="G64" s="112" t="s">
        <v>510</v>
      </c>
      <c r="H64" s="75" t="s">
        <v>625</v>
      </c>
      <c r="I64" s="113">
        <v>0.235955056179775</v>
      </c>
      <c r="J64" s="108" t="s">
        <v>592</v>
      </c>
      <c r="K64" s="113"/>
      <c r="L64" s="115">
        <v>7.8971119133574002E-4</v>
      </c>
      <c r="M64" s="92" t="s">
        <v>655</v>
      </c>
      <c r="N64" s="191">
        <v>0</v>
      </c>
      <c r="O64" s="191">
        <v>0</v>
      </c>
      <c r="P64" s="213">
        <v>8.7260034904013963E-4</v>
      </c>
      <c r="Q64" s="152">
        <v>0.51866883116883122</v>
      </c>
      <c r="R64" s="152">
        <v>0</v>
      </c>
      <c r="S64" s="152">
        <v>0</v>
      </c>
      <c r="T64" s="152">
        <v>4.6104195481788842E-4</v>
      </c>
      <c r="U64" s="152">
        <v>0</v>
      </c>
      <c r="V64" s="152">
        <v>0</v>
      </c>
      <c r="W64" s="152">
        <v>0</v>
      </c>
      <c r="X64" s="152">
        <v>0</v>
      </c>
      <c r="Y64" s="152">
        <v>0</v>
      </c>
      <c r="Z64" s="152">
        <v>0.50626566416040097</v>
      </c>
      <c r="AA64" s="152">
        <v>3.4188034188034188E-3</v>
      </c>
      <c r="AB64" s="152">
        <v>0</v>
      </c>
      <c r="AC64" s="152">
        <v>0.48056300268096513</v>
      </c>
      <c r="AD64" s="152">
        <v>6.2539086929330832E-4</v>
      </c>
      <c r="AE64" s="191">
        <v>0</v>
      </c>
      <c r="AF64" s="191">
        <v>0</v>
      </c>
      <c r="AG64" s="191">
        <v>0</v>
      </c>
      <c r="AH64" s="191">
        <v>3.6710719530102788E-4</v>
      </c>
      <c r="AI64" s="191">
        <v>0.48152059134107711</v>
      </c>
      <c r="AJ64" s="191">
        <v>5.4704595185995622E-4</v>
      </c>
      <c r="AK64" s="191">
        <v>2.9651352231997392E-2</v>
      </c>
      <c r="AL64" s="148">
        <v>1.3386880856760374E-3</v>
      </c>
      <c r="AM64" s="148">
        <v>0</v>
      </c>
      <c r="AN64" s="148">
        <v>0.49533437013996889</v>
      </c>
      <c r="AO64" s="148">
        <v>0.5089285714285714</v>
      </c>
      <c r="AP64" s="148">
        <v>0.52267303102625295</v>
      </c>
      <c r="AQ64" s="148">
        <v>0</v>
      </c>
      <c r="AR64" s="148">
        <v>0</v>
      </c>
      <c r="AS64" s="148">
        <v>0</v>
      </c>
      <c r="AT64" s="148">
        <v>0</v>
      </c>
      <c r="AU64" s="148">
        <v>7.1174377224199293E-4</v>
      </c>
      <c r="AV64" s="148">
        <v>0</v>
      </c>
      <c r="AW64" s="148">
        <v>0</v>
      </c>
      <c r="AX64" s="148">
        <v>0.49523809523809526</v>
      </c>
      <c r="AY64" s="148">
        <v>0</v>
      </c>
      <c r="AZ64" s="148">
        <v>0.47619047619047616</v>
      </c>
      <c r="BA64" s="148">
        <v>0</v>
      </c>
      <c r="BB64" s="148">
        <v>0</v>
      </c>
      <c r="BC64" s="148">
        <v>3.0581039755351682E-3</v>
      </c>
      <c r="BD64" s="148">
        <v>8.9445438282647585E-4</v>
      </c>
      <c r="BE64" s="148">
        <v>0</v>
      </c>
      <c r="BF64" s="148">
        <v>0</v>
      </c>
      <c r="BG64" s="148">
        <v>0</v>
      </c>
      <c r="BH64" s="148">
        <v>0.5276220976781425</v>
      </c>
      <c r="BI64" s="148">
        <v>0</v>
      </c>
      <c r="BJ64" s="148">
        <v>0</v>
      </c>
      <c r="BK64" s="148">
        <v>0.61538461538461542</v>
      </c>
      <c r="BL64" s="148">
        <v>8.1037277147487841E-4</v>
      </c>
      <c r="BM64" s="148">
        <v>2.403846153846154E-3</v>
      </c>
      <c r="BN64" s="148">
        <v>0</v>
      </c>
      <c r="BO64" s="148">
        <v>0.51704073150457186</v>
      </c>
      <c r="BP64" s="148">
        <v>0</v>
      </c>
      <c r="BQ64" s="148">
        <v>0</v>
      </c>
      <c r="BR64" s="148">
        <v>0.44807692307692309</v>
      </c>
      <c r="BS64" s="148">
        <v>0.48253557567917205</v>
      </c>
      <c r="BT64" s="148">
        <v>3.3898305084745762E-3</v>
      </c>
      <c r="BU64" s="148">
        <v>0</v>
      </c>
      <c r="BV64" s="148">
        <v>0</v>
      </c>
      <c r="BW64" s="148">
        <v>1.176470588235294E-3</v>
      </c>
      <c r="BX64" s="148">
        <v>0</v>
      </c>
      <c r="BY64" s="148">
        <v>0</v>
      </c>
      <c r="BZ64" s="148">
        <v>0</v>
      </c>
      <c r="CA64" s="148">
        <v>0</v>
      </c>
      <c r="CB64" s="148">
        <v>1.718213058419244E-3</v>
      </c>
      <c r="CC64" s="148">
        <v>0.49297297297297299</v>
      </c>
      <c r="CD64" s="148">
        <v>0</v>
      </c>
      <c r="CE64" s="148">
        <v>0.50808080808080813</v>
      </c>
      <c r="CF64" s="148">
        <v>0.4868189806678383</v>
      </c>
      <c r="CG64" s="148">
        <v>1.0298661174047373E-3</v>
      </c>
      <c r="CH64" s="148">
        <v>0</v>
      </c>
      <c r="CI64" s="148">
        <v>0</v>
      </c>
      <c r="CJ64" s="148">
        <v>0</v>
      </c>
      <c r="CK64" s="148">
        <v>0</v>
      </c>
      <c r="CL64" s="148">
        <v>0</v>
      </c>
      <c r="CM64" s="148">
        <v>0</v>
      </c>
      <c r="CN64" s="148">
        <v>0</v>
      </c>
      <c r="CO64" s="149">
        <v>0</v>
      </c>
      <c r="CP64" s="217">
        <f t="shared" si="6"/>
        <v>0.61538461538461542</v>
      </c>
      <c r="CQ64" s="242">
        <f t="shared" si="7"/>
        <v>17</v>
      </c>
      <c r="CR64" s="51"/>
    </row>
    <row r="65" spans="1:98" ht="14.25" x14ac:dyDescent="0.2">
      <c r="A65" s="92" t="s">
        <v>656</v>
      </c>
      <c r="B65" s="105" t="s">
        <v>1224</v>
      </c>
      <c r="C65" s="122">
        <v>23822367</v>
      </c>
      <c r="D65" s="105" t="s">
        <v>69</v>
      </c>
      <c r="E65" s="105" t="s">
        <v>30</v>
      </c>
      <c r="F65" s="105" t="s">
        <v>28</v>
      </c>
      <c r="G65" s="112" t="s">
        <v>510</v>
      </c>
      <c r="H65" s="75" t="s">
        <v>625</v>
      </c>
      <c r="I65" s="113">
        <v>0.27722772277227697</v>
      </c>
      <c r="J65" s="108" t="s">
        <v>596</v>
      </c>
      <c r="K65" s="113"/>
      <c r="L65" s="115">
        <v>4.2404903854227896E-3</v>
      </c>
      <c r="M65" s="92" t="s">
        <v>656</v>
      </c>
      <c r="N65" s="191">
        <v>4.129501156260324E-3</v>
      </c>
      <c r="O65" s="191">
        <v>3.5335689045936395E-3</v>
      </c>
      <c r="P65" s="213">
        <v>2.810567734682406E-3</v>
      </c>
      <c r="Q65" s="152">
        <v>3.8789759503491078E-3</v>
      </c>
      <c r="R65" s="152">
        <v>3.2829940906106371E-3</v>
      </c>
      <c r="S65" s="152">
        <v>2.2483569699066068E-3</v>
      </c>
      <c r="T65" s="152">
        <v>3.7433155080213902E-3</v>
      </c>
      <c r="U65" s="152">
        <v>2.9325513196480938E-3</v>
      </c>
      <c r="V65" s="152">
        <v>3.8331800061330878E-3</v>
      </c>
      <c r="W65" s="152">
        <v>3.1016237912789638E-3</v>
      </c>
      <c r="X65" s="152">
        <v>3.2890032890032892E-3</v>
      </c>
      <c r="Y65" s="152">
        <v>4.0542922615899877E-3</v>
      </c>
      <c r="Z65" s="152">
        <v>3.2473389861086056E-3</v>
      </c>
      <c r="AA65" s="152">
        <v>0.50817610062893082</v>
      </c>
      <c r="AB65" s="152">
        <v>3.9946737683089215E-3</v>
      </c>
      <c r="AC65" s="152">
        <v>4.2798353909465018E-3</v>
      </c>
      <c r="AD65" s="152">
        <v>0.50165180046250413</v>
      </c>
      <c r="AE65" s="191">
        <v>3.360116873630387E-3</v>
      </c>
      <c r="AF65" s="191">
        <v>3.7012113055181696E-3</v>
      </c>
      <c r="AG65" s="191">
        <v>2.5993316004455998E-3</v>
      </c>
      <c r="AH65" s="191">
        <v>3.6676362716580244E-3</v>
      </c>
      <c r="AI65" s="191">
        <v>3.2100488485694348E-3</v>
      </c>
      <c r="AJ65" s="191">
        <v>5.5469953775038518E-3</v>
      </c>
      <c r="AK65" s="191">
        <v>3.6508463325589115E-3</v>
      </c>
      <c r="AL65" s="148">
        <v>4.7990401919616073E-3</v>
      </c>
      <c r="AM65" s="148">
        <v>2.4676125848241827E-3</v>
      </c>
      <c r="AN65" s="148">
        <v>0.48003894839337879</v>
      </c>
      <c r="AO65" s="148">
        <v>4.6997389033942563E-3</v>
      </c>
      <c r="AP65" s="148">
        <v>0.50020024028834598</v>
      </c>
      <c r="AQ65" s="148">
        <v>4.464285714285714E-3</v>
      </c>
      <c r="AR65" s="148">
        <v>0.50783360345759054</v>
      </c>
      <c r="AS65" s="148">
        <v>6.8292682926829268E-3</v>
      </c>
      <c r="AT65" s="148">
        <v>0.49456521739130432</v>
      </c>
      <c r="AU65" s="148">
        <v>0.5081813931743806</v>
      </c>
      <c r="AV65" s="148">
        <v>5.0100200400801601E-3</v>
      </c>
      <c r="AW65" s="148">
        <v>1.5113350125944584E-3</v>
      </c>
      <c r="AX65" s="148">
        <v>8.2850041425020708E-4</v>
      </c>
      <c r="AY65" s="148">
        <v>4.6403712296983759E-4</v>
      </c>
      <c r="AZ65" s="148">
        <v>1.8709073900841909E-3</v>
      </c>
      <c r="BA65" s="148">
        <v>1.970831690973591E-3</v>
      </c>
      <c r="BB65" s="148">
        <v>4.3541364296081275E-3</v>
      </c>
      <c r="BC65" s="148">
        <v>2.2665457842248413E-3</v>
      </c>
      <c r="BD65" s="148">
        <v>5.6323604710701485E-3</v>
      </c>
      <c r="BE65" s="148">
        <v>4.3019163081736414E-3</v>
      </c>
      <c r="BF65" s="148">
        <v>2.1130480718436345E-3</v>
      </c>
      <c r="BG65" s="148">
        <v>0.4901297236322617</v>
      </c>
      <c r="BH65" s="148">
        <v>0.5043478260869565</v>
      </c>
      <c r="BI65" s="148">
        <v>3.22234156820623E-3</v>
      </c>
      <c r="BJ65" s="148">
        <v>2.0491803278688526E-3</v>
      </c>
      <c r="BK65" s="148">
        <v>0.47709923664122139</v>
      </c>
      <c r="BL65" s="148">
        <v>2.9118136439267887E-3</v>
      </c>
      <c r="BM65" s="148">
        <v>2.997002997002997E-3</v>
      </c>
      <c r="BN65" s="148">
        <v>3.8729666924864447E-3</v>
      </c>
      <c r="BO65" s="148">
        <v>3.3018867924528303E-3</v>
      </c>
      <c r="BP65" s="148">
        <v>0.51156812339331614</v>
      </c>
      <c r="BQ65" s="148">
        <v>3.9503386004514675E-3</v>
      </c>
      <c r="BR65" s="148">
        <v>0.5062200956937799</v>
      </c>
      <c r="BS65" s="148">
        <v>1.5384615384615385E-3</v>
      </c>
      <c r="BT65" s="148">
        <v>4.0768782760629008E-3</v>
      </c>
      <c r="BU65" s="148">
        <v>4.178272980501393E-3</v>
      </c>
      <c r="BV65" s="148">
        <v>3.9401103230890461E-3</v>
      </c>
      <c r="BW65" s="148">
        <v>7.3046018991964939E-4</v>
      </c>
      <c r="BX65" s="148">
        <v>3.0143180105501131E-3</v>
      </c>
      <c r="BY65" s="148">
        <v>1.5961691939345571E-3</v>
      </c>
      <c r="BZ65" s="148">
        <v>3.2327586206896551E-3</v>
      </c>
      <c r="CA65" s="148">
        <v>4.4987146529562984E-3</v>
      </c>
      <c r="CB65" s="148">
        <v>1.9828155981493722E-3</v>
      </c>
      <c r="CC65" s="148">
        <v>6.8298235628912922E-3</v>
      </c>
      <c r="CD65" s="148">
        <v>2.6246719160104987E-3</v>
      </c>
      <c r="CE65" s="148">
        <v>6.0496067755595887E-3</v>
      </c>
      <c r="CF65" s="148">
        <v>4.0650406504065045E-3</v>
      </c>
      <c r="CG65" s="148">
        <v>2.2922636103151861E-3</v>
      </c>
      <c r="CH65" s="148">
        <v>0.51314854299928925</v>
      </c>
      <c r="CI65" s="148">
        <v>3.0284675953967293E-3</v>
      </c>
      <c r="CJ65" s="148">
        <v>4.5402951191827468E-3</v>
      </c>
      <c r="CK65" s="148">
        <v>0.49180327868852458</v>
      </c>
      <c r="CL65" s="148">
        <v>2.5526483726866626E-3</v>
      </c>
      <c r="CM65" s="148">
        <v>3.6934441366574329E-3</v>
      </c>
      <c r="CN65" s="148">
        <v>3.0690537084398979E-3</v>
      </c>
      <c r="CO65" s="149">
        <v>0.49129447388342162</v>
      </c>
      <c r="CP65" s="217">
        <f t="shared" si="6"/>
        <v>0.51314854299928925</v>
      </c>
      <c r="CQ65" s="242">
        <f t="shared" si="7"/>
        <v>15</v>
      </c>
      <c r="CR65" s="51"/>
    </row>
    <row r="66" spans="1:98" ht="14.25" x14ac:dyDescent="0.2">
      <c r="A66" s="92" t="s">
        <v>657</v>
      </c>
      <c r="B66" s="105" t="s">
        <v>1223</v>
      </c>
      <c r="C66" s="122">
        <v>21959891</v>
      </c>
      <c r="D66" s="105" t="s">
        <v>69</v>
      </c>
      <c r="E66" s="105" t="s">
        <v>25</v>
      </c>
      <c r="F66" s="105" t="s">
        <v>26</v>
      </c>
      <c r="G66" s="112" t="s">
        <v>510</v>
      </c>
      <c r="H66" s="75" t="s">
        <v>625</v>
      </c>
      <c r="I66" s="113">
        <v>0.34234234234234201</v>
      </c>
      <c r="J66" s="108" t="s">
        <v>592</v>
      </c>
      <c r="K66" s="113"/>
      <c r="L66" s="115">
        <v>3.5815961061621822E-3</v>
      </c>
      <c r="M66" s="92" t="s">
        <v>657</v>
      </c>
      <c r="N66" s="191">
        <v>2.9486099410278013E-3</v>
      </c>
      <c r="O66" s="191">
        <v>2.007024586051179E-3</v>
      </c>
      <c r="P66" s="213">
        <v>2.8887818969667791E-3</v>
      </c>
      <c r="Q66" s="152">
        <v>2.6923076923076922E-3</v>
      </c>
      <c r="R66" s="152">
        <v>0.48983505945531264</v>
      </c>
      <c r="S66" s="152">
        <v>2.3245002324500234E-3</v>
      </c>
      <c r="T66" s="152">
        <v>7.5471698113207543E-4</v>
      </c>
      <c r="U66" s="152">
        <v>2.0394289598912306E-3</v>
      </c>
      <c r="V66" s="152">
        <v>1.1261261261261261E-3</v>
      </c>
      <c r="W66" s="152">
        <v>0.51191011235955053</v>
      </c>
      <c r="X66" s="152">
        <v>1.4466546112115732E-3</v>
      </c>
      <c r="Y66" s="152">
        <v>4.4228217602830609E-4</v>
      </c>
      <c r="Z66" s="152">
        <v>0.51246035342093343</v>
      </c>
      <c r="AA66" s="152">
        <v>0.49962908011869434</v>
      </c>
      <c r="AB66" s="152">
        <v>6.04370060437006E-3</v>
      </c>
      <c r="AC66" s="152">
        <v>0.49763033175355448</v>
      </c>
      <c r="AD66" s="152">
        <v>2.1514629948364886E-3</v>
      </c>
      <c r="AE66" s="191">
        <v>1.0604453870625664E-3</v>
      </c>
      <c r="AF66" s="191">
        <v>1.2406947890818859E-3</v>
      </c>
      <c r="AG66" s="191">
        <v>2.3408239700374533E-3</v>
      </c>
      <c r="AH66" s="191">
        <v>9.6993210475266732E-4</v>
      </c>
      <c r="AI66" s="191">
        <v>1.3504388926401081E-3</v>
      </c>
      <c r="AJ66" s="191">
        <v>1.8450184501845018E-3</v>
      </c>
      <c r="AK66" s="191">
        <v>8.1595648232094288E-3</v>
      </c>
      <c r="AL66" s="148">
        <v>1.3802622498274672E-3</v>
      </c>
      <c r="AM66" s="148">
        <v>1.8001800180018001E-3</v>
      </c>
      <c r="AN66" s="148">
        <v>7.8003120124804995E-4</v>
      </c>
      <c r="AO66" s="148">
        <v>0.49336283185840707</v>
      </c>
      <c r="AP66" s="148">
        <v>0.50985378258105529</v>
      </c>
      <c r="AQ66" s="148">
        <v>0</v>
      </c>
      <c r="AR66" s="148">
        <v>7.1377587437544611E-4</v>
      </c>
      <c r="AS66" s="148">
        <v>2.772002772002772E-3</v>
      </c>
      <c r="AT66" s="148">
        <v>1.5625000000000001E-3</v>
      </c>
      <c r="AU66" s="148">
        <v>2.592352559948153E-3</v>
      </c>
      <c r="AV66" s="148">
        <v>1.6129032258064516E-3</v>
      </c>
      <c r="AW66" s="148">
        <v>0.52231404958677685</v>
      </c>
      <c r="AX66" s="148">
        <v>1.0857763300760044E-3</v>
      </c>
      <c r="AY66" s="148">
        <v>0.50650239561943877</v>
      </c>
      <c r="AZ66" s="148">
        <v>1.6353229762878169E-3</v>
      </c>
      <c r="BA66" s="148">
        <v>5.963029218843172E-4</v>
      </c>
      <c r="BB66" s="148">
        <v>1.1668611435239206E-3</v>
      </c>
      <c r="BC66" s="148">
        <v>1.389854065323141E-3</v>
      </c>
      <c r="BD66" s="148">
        <v>4.6260601387818042E-3</v>
      </c>
      <c r="BE66" s="148">
        <v>2.8768699654775605E-3</v>
      </c>
      <c r="BF66" s="148">
        <v>8.3892617449664428E-4</v>
      </c>
      <c r="BG66" s="148">
        <v>8.0580177276390005E-4</v>
      </c>
      <c r="BH66" s="148">
        <v>0.50069252077562332</v>
      </c>
      <c r="BI66" s="148">
        <v>0.50040551500405517</v>
      </c>
      <c r="BJ66" s="148">
        <v>1.3192612137203166E-3</v>
      </c>
      <c r="BK66" s="148">
        <v>0</v>
      </c>
      <c r="BL66" s="148">
        <v>0.50064267352185088</v>
      </c>
      <c r="BM66" s="148">
        <v>0</v>
      </c>
      <c r="BN66" s="148">
        <v>0.50308641975308643</v>
      </c>
      <c r="BO66" s="148">
        <v>0.49924698795180722</v>
      </c>
      <c r="BP66" s="148">
        <v>3.3707865168539327E-3</v>
      </c>
      <c r="BQ66" s="148">
        <v>3.4904013961605585E-3</v>
      </c>
      <c r="BR66" s="148">
        <v>0.505166475315729</v>
      </c>
      <c r="BS66" s="148">
        <v>1.1441647597254005E-3</v>
      </c>
      <c r="BT66" s="148">
        <v>4.5045045045045045E-3</v>
      </c>
      <c r="BU66" s="148">
        <v>2.1528525296017221E-3</v>
      </c>
      <c r="BV66" s="148">
        <v>1.443001443001443E-3</v>
      </c>
      <c r="BW66" s="148">
        <v>1.0649627263045794E-3</v>
      </c>
      <c r="BX66" s="148">
        <v>2.1119324181626186E-3</v>
      </c>
      <c r="BY66" s="148">
        <v>0</v>
      </c>
      <c r="BZ66" s="148">
        <v>0</v>
      </c>
      <c r="CA66" s="148">
        <v>0</v>
      </c>
      <c r="CB66" s="148">
        <v>1.0752688172043011E-3</v>
      </c>
      <c r="CC66" s="148">
        <v>8.6281276962899055E-4</v>
      </c>
      <c r="CD66" s="148">
        <v>0</v>
      </c>
      <c r="CE66" s="148">
        <v>0.47565217391304349</v>
      </c>
      <c r="CF66" s="148">
        <v>0</v>
      </c>
      <c r="CG66" s="148">
        <v>0</v>
      </c>
      <c r="CH66" s="148">
        <v>0.47888513513513514</v>
      </c>
      <c r="CI66" s="148">
        <v>9.8522167487684722E-4</v>
      </c>
      <c r="CJ66" s="148">
        <v>1.6090104585679806E-3</v>
      </c>
      <c r="CK66" s="148">
        <v>7.9365079365079365E-4</v>
      </c>
      <c r="CL66" s="148">
        <v>9.0826521344232513E-4</v>
      </c>
      <c r="CM66" s="148">
        <v>1.3937282229965157E-3</v>
      </c>
      <c r="CN66" s="148">
        <v>0</v>
      </c>
      <c r="CO66" s="149">
        <v>1.201923076923077E-3</v>
      </c>
      <c r="CP66" s="217">
        <f t="shared" si="6"/>
        <v>0.52231404958677685</v>
      </c>
      <c r="CQ66" s="242">
        <f t="shared" si="7"/>
        <v>17</v>
      </c>
      <c r="CR66" s="51"/>
    </row>
    <row r="67" spans="1:98" ht="14.25" x14ac:dyDescent="0.2">
      <c r="A67" s="92" t="s">
        <v>658</v>
      </c>
      <c r="B67" s="105" t="s">
        <v>1234</v>
      </c>
      <c r="C67" s="122">
        <v>72448744</v>
      </c>
      <c r="D67" s="105" t="s">
        <v>61</v>
      </c>
      <c r="E67" s="105" t="s">
        <v>209</v>
      </c>
      <c r="F67" s="105" t="s">
        <v>28</v>
      </c>
      <c r="G67" s="112" t="s">
        <v>510</v>
      </c>
      <c r="H67" s="75" t="s">
        <v>625</v>
      </c>
      <c r="I67" s="113">
        <v>9.7560975609756101E-2</v>
      </c>
      <c r="J67" s="108" t="s">
        <v>623</v>
      </c>
      <c r="K67" s="113"/>
      <c r="L67" s="115">
        <v>8.379219535551831E-4</v>
      </c>
      <c r="M67" s="92" t="s">
        <v>658</v>
      </c>
      <c r="N67" s="191">
        <v>0</v>
      </c>
      <c r="O67" s="191">
        <v>0</v>
      </c>
      <c r="P67" s="213">
        <v>0</v>
      </c>
      <c r="Q67" s="152">
        <v>4.9309664694280081E-4</v>
      </c>
      <c r="R67" s="152">
        <v>0</v>
      </c>
      <c r="S67" s="152">
        <v>4.7303689687795648E-4</v>
      </c>
      <c r="T67" s="152">
        <v>0</v>
      </c>
      <c r="U67" s="152">
        <v>8.9007565643079659E-4</v>
      </c>
      <c r="V67" s="152">
        <v>0</v>
      </c>
      <c r="W67" s="152">
        <v>0</v>
      </c>
      <c r="X67" s="152">
        <v>9.5057034220532319E-4</v>
      </c>
      <c r="Y67" s="152">
        <v>5.4824561403508769E-4</v>
      </c>
      <c r="Z67" s="152">
        <v>0</v>
      </c>
      <c r="AA67" s="152">
        <v>7.8431372549019605E-4</v>
      </c>
      <c r="AB67" s="152">
        <v>5.1706308169596695E-4</v>
      </c>
      <c r="AC67" s="152">
        <v>1.375515818431912E-3</v>
      </c>
      <c r="AD67" s="152">
        <v>4.3975373790677223E-4</v>
      </c>
      <c r="AE67" s="191">
        <v>0</v>
      </c>
      <c r="AF67" s="191">
        <v>0</v>
      </c>
      <c r="AG67" s="191">
        <v>0</v>
      </c>
      <c r="AH67" s="191">
        <v>3.4770514603616132E-4</v>
      </c>
      <c r="AI67" s="191">
        <v>3.2552083333333332E-4</v>
      </c>
      <c r="AJ67" s="191">
        <v>4.3725404459991256E-4</v>
      </c>
      <c r="AK67" s="191">
        <v>3.6791758646063282E-4</v>
      </c>
      <c r="AL67" s="148">
        <v>0</v>
      </c>
      <c r="AM67" s="148">
        <v>1.3850415512465374E-3</v>
      </c>
      <c r="AN67" s="148">
        <v>0</v>
      </c>
      <c r="AO67" s="148">
        <v>1.2391573729863693E-3</v>
      </c>
      <c r="AP67" s="148">
        <v>0</v>
      </c>
      <c r="AQ67" s="148">
        <v>0</v>
      </c>
      <c r="AR67" s="148">
        <v>1.1933174224343676E-3</v>
      </c>
      <c r="AS67" s="148">
        <v>1.1655011655011655E-3</v>
      </c>
      <c r="AT67" s="148">
        <v>0</v>
      </c>
      <c r="AU67" s="148">
        <v>1.0362694300518134E-3</v>
      </c>
      <c r="AV67" s="148">
        <v>1.3020833333333333E-3</v>
      </c>
      <c r="AW67" s="148">
        <v>0</v>
      </c>
      <c r="AX67" s="148">
        <v>0</v>
      </c>
      <c r="AY67" s="148">
        <v>0</v>
      </c>
      <c r="AZ67" s="148">
        <v>0</v>
      </c>
      <c r="BA67" s="148">
        <v>1.893939393939394E-3</v>
      </c>
      <c r="BB67" s="148">
        <v>0</v>
      </c>
      <c r="BC67" s="148">
        <v>0</v>
      </c>
      <c r="BD67" s="148">
        <v>0</v>
      </c>
      <c r="BE67" s="148">
        <v>0</v>
      </c>
      <c r="BF67" s="148">
        <v>0</v>
      </c>
      <c r="BG67" s="148">
        <v>0</v>
      </c>
      <c r="BH67" s="148">
        <v>2.2123893805309734E-3</v>
      </c>
      <c r="BI67" s="148">
        <v>1.215066828675577E-3</v>
      </c>
      <c r="BJ67" s="148">
        <v>1.7730496453900709E-3</v>
      </c>
      <c r="BK67" s="148">
        <v>0</v>
      </c>
      <c r="BL67" s="148">
        <v>1.088139281828074E-3</v>
      </c>
      <c r="BM67" s="148">
        <v>1.2391573729863693E-3</v>
      </c>
      <c r="BN67" s="148">
        <v>0</v>
      </c>
      <c r="BO67" s="148">
        <v>1.1350737797956867E-3</v>
      </c>
      <c r="BP67" s="148">
        <v>0</v>
      </c>
      <c r="BQ67" s="148">
        <v>0</v>
      </c>
      <c r="BR67" s="148">
        <v>0</v>
      </c>
      <c r="BS67" s="148">
        <v>0</v>
      </c>
      <c r="BT67" s="148">
        <v>0</v>
      </c>
      <c r="BU67" s="148">
        <v>0</v>
      </c>
      <c r="BV67" s="148">
        <v>0</v>
      </c>
      <c r="BW67" s="148">
        <v>0</v>
      </c>
      <c r="BX67" s="148">
        <v>0</v>
      </c>
      <c r="BY67" s="148">
        <v>0</v>
      </c>
      <c r="BZ67" s="148">
        <v>0</v>
      </c>
      <c r="CA67" s="148">
        <v>0</v>
      </c>
      <c r="CB67" s="148">
        <v>1.5847860538827259E-3</v>
      </c>
      <c r="CC67" s="148">
        <v>5.1746442432082798E-3</v>
      </c>
      <c r="CD67" s="148">
        <v>0</v>
      </c>
      <c r="CE67" s="148">
        <v>0</v>
      </c>
      <c r="CF67" s="148">
        <v>1.4005602240896359E-3</v>
      </c>
      <c r="CG67" s="148">
        <v>1.2422360248447205E-3</v>
      </c>
      <c r="CH67" s="148">
        <v>0</v>
      </c>
      <c r="CI67" s="148">
        <v>1.2165450121654502E-3</v>
      </c>
      <c r="CJ67" s="148">
        <v>0</v>
      </c>
      <c r="CK67" s="148">
        <v>1.3140604467805519E-3</v>
      </c>
      <c r="CL67" s="148">
        <v>0</v>
      </c>
      <c r="CM67" s="148">
        <v>1.1223344556677891E-3</v>
      </c>
      <c r="CN67" s="148">
        <v>0</v>
      </c>
      <c r="CO67" s="149">
        <v>0</v>
      </c>
      <c r="CP67" s="217">
        <f t="shared" si="6"/>
        <v>5.1746442432082798E-3</v>
      </c>
      <c r="CQ67" s="242">
        <f t="shared" si="7"/>
        <v>0</v>
      </c>
      <c r="CR67" s="51"/>
    </row>
    <row r="68" spans="1:98" ht="14.25" x14ac:dyDescent="0.2">
      <c r="A68" s="92" t="s">
        <v>659</v>
      </c>
      <c r="B68" s="105" t="s">
        <v>1230</v>
      </c>
      <c r="C68" s="122">
        <v>147251890</v>
      </c>
      <c r="D68" s="105" t="s">
        <v>61</v>
      </c>
      <c r="E68" s="105" t="s">
        <v>209</v>
      </c>
      <c r="F68" s="105" t="s">
        <v>28</v>
      </c>
      <c r="G68" s="112" t="s">
        <v>510</v>
      </c>
      <c r="H68" s="75" t="s">
        <v>625</v>
      </c>
      <c r="I68" s="113">
        <v>0.185714285714286</v>
      </c>
      <c r="J68" s="108" t="s">
        <v>590</v>
      </c>
      <c r="K68" s="105"/>
      <c r="L68" s="115">
        <v>7.203572972194209E-5</v>
      </c>
      <c r="M68" s="92" t="s">
        <v>659</v>
      </c>
      <c r="N68" s="191">
        <v>0</v>
      </c>
      <c r="O68" s="191">
        <v>0</v>
      </c>
      <c r="P68" s="213">
        <v>0</v>
      </c>
      <c r="Q68" s="152">
        <v>0.49738630423418712</v>
      </c>
      <c r="R68" s="152">
        <v>0.51324247878632034</v>
      </c>
      <c r="S68" s="152">
        <v>0</v>
      </c>
      <c r="T68" s="152">
        <v>0</v>
      </c>
      <c r="U68" s="152">
        <v>0</v>
      </c>
      <c r="V68" s="152">
        <v>0</v>
      </c>
      <c r="W68" s="152">
        <v>0</v>
      </c>
      <c r="X68" s="152">
        <v>0</v>
      </c>
      <c r="Y68" s="152">
        <v>0</v>
      </c>
      <c r="Z68" s="152">
        <v>0</v>
      </c>
      <c r="AA68" s="152">
        <v>0</v>
      </c>
      <c r="AB68" s="152">
        <v>0</v>
      </c>
      <c r="AC68" s="152">
        <v>0</v>
      </c>
      <c r="AD68" s="152">
        <v>0.46493365827240724</v>
      </c>
      <c r="AE68" s="191">
        <v>1.5090543259557343E-3</v>
      </c>
      <c r="AF68" s="191">
        <v>1.1217049915872126E-3</v>
      </c>
      <c r="AG68" s="191">
        <v>0</v>
      </c>
      <c r="AH68" s="191">
        <v>2.0652622883106156E-4</v>
      </c>
      <c r="AI68" s="191">
        <v>0</v>
      </c>
      <c r="AJ68" s="191">
        <v>0</v>
      </c>
      <c r="AK68" s="191">
        <v>0</v>
      </c>
      <c r="AL68" s="148">
        <v>0.47598870056497178</v>
      </c>
      <c r="AM68" s="148">
        <v>0</v>
      </c>
      <c r="AN68" s="148">
        <v>0</v>
      </c>
      <c r="AO68" s="148">
        <v>0</v>
      </c>
      <c r="AP68" s="148">
        <v>0</v>
      </c>
      <c r="AQ68" s="148">
        <v>0.49260355029585801</v>
      </c>
      <c r="AR68" s="148">
        <v>0</v>
      </c>
      <c r="AS68" s="148">
        <v>0</v>
      </c>
      <c r="AT68" s="148">
        <v>0</v>
      </c>
      <c r="AU68" s="148">
        <v>0</v>
      </c>
      <c r="AV68" s="148">
        <v>0</v>
      </c>
      <c r="AW68" s="148">
        <v>0</v>
      </c>
      <c r="AX68" s="148">
        <v>0</v>
      </c>
      <c r="AY68" s="148">
        <v>0.48085106382978721</v>
      </c>
      <c r="AZ68" s="148">
        <v>0</v>
      </c>
      <c r="BA68" s="148">
        <v>0</v>
      </c>
      <c r="BB68" s="148">
        <v>5.4824561403508769E-4</v>
      </c>
      <c r="BC68" s="148">
        <v>0</v>
      </c>
      <c r="BD68" s="148">
        <v>0</v>
      </c>
      <c r="BE68" s="148">
        <v>0</v>
      </c>
      <c r="BF68" s="148">
        <v>0</v>
      </c>
      <c r="BG68" s="148">
        <v>0.50275862068965516</v>
      </c>
      <c r="BH68" s="148">
        <v>0.51854395604395609</v>
      </c>
      <c r="BI68" s="148">
        <v>0</v>
      </c>
      <c r="BJ68" s="148">
        <v>0</v>
      </c>
      <c r="BK68" s="148">
        <v>0</v>
      </c>
      <c r="BL68" s="148">
        <v>0</v>
      </c>
      <c r="BM68" s="148">
        <v>0</v>
      </c>
      <c r="BN68" s="148">
        <v>0.47619047619047616</v>
      </c>
      <c r="BO68" s="148">
        <v>0.4879432624113475</v>
      </c>
      <c r="BP68" s="148">
        <v>0.50084033613445378</v>
      </c>
      <c r="BQ68" s="148">
        <v>0</v>
      </c>
      <c r="BR68" s="148">
        <v>0.51388888888888884</v>
      </c>
      <c r="BS68" s="148">
        <v>0</v>
      </c>
      <c r="BT68" s="148">
        <v>0</v>
      </c>
      <c r="BU68" s="148">
        <v>0</v>
      </c>
      <c r="BV68" s="148">
        <v>0</v>
      </c>
      <c r="BW68" s="148">
        <v>0</v>
      </c>
      <c r="BX68" s="148">
        <v>0</v>
      </c>
      <c r="BY68" s="148">
        <v>0</v>
      </c>
      <c r="BZ68" s="148">
        <v>0</v>
      </c>
      <c r="CA68" s="148">
        <v>0</v>
      </c>
      <c r="CB68" s="148">
        <v>0</v>
      </c>
      <c r="CC68" s="148">
        <v>0</v>
      </c>
      <c r="CD68" s="148">
        <v>0</v>
      </c>
      <c r="CE68" s="148">
        <v>0</v>
      </c>
      <c r="CF68" s="148">
        <v>0</v>
      </c>
      <c r="CG68" s="148">
        <v>0</v>
      </c>
      <c r="CH68" s="148">
        <v>0.50875796178343946</v>
      </c>
      <c r="CI68" s="148">
        <v>0</v>
      </c>
      <c r="CJ68" s="148">
        <v>0</v>
      </c>
      <c r="CK68" s="148">
        <v>0</v>
      </c>
      <c r="CL68" s="148">
        <v>0</v>
      </c>
      <c r="CM68" s="148">
        <v>0.47938144329896909</v>
      </c>
      <c r="CN68" s="148">
        <v>0.50951086956521741</v>
      </c>
      <c r="CO68" s="149">
        <v>0</v>
      </c>
      <c r="CP68" s="217">
        <f t="shared" si="6"/>
        <v>0.51854395604395609</v>
      </c>
      <c r="CQ68" s="242">
        <f t="shared" si="7"/>
        <v>15</v>
      </c>
      <c r="CR68" s="51"/>
    </row>
    <row r="69" spans="1:98" ht="14.25" x14ac:dyDescent="0.2">
      <c r="A69" s="92" t="s">
        <v>660</v>
      </c>
      <c r="B69" s="105" t="s">
        <v>1224</v>
      </c>
      <c r="C69" s="122">
        <v>129867463</v>
      </c>
      <c r="D69" s="105" t="s">
        <v>69</v>
      </c>
      <c r="E69" s="105" t="s">
        <v>28</v>
      </c>
      <c r="F69" s="105" t="s">
        <v>25</v>
      </c>
      <c r="G69" s="112" t="s">
        <v>510</v>
      </c>
      <c r="H69" s="75" t="s">
        <v>625</v>
      </c>
      <c r="I69" s="113">
        <v>7.4999999999999997E-2</v>
      </c>
      <c r="J69" s="108" t="s">
        <v>665</v>
      </c>
      <c r="K69" s="113"/>
      <c r="L69" s="115">
        <v>4.7948215926799055E-4</v>
      </c>
      <c r="M69" s="92" t="s">
        <v>660</v>
      </c>
      <c r="N69" s="191">
        <v>0</v>
      </c>
      <c r="O69" s="191">
        <v>0</v>
      </c>
      <c r="P69" s="213">
        <v>1.5649452269170578E-4</v>
      </c>
      <c r="Q69" s="152">
        <v>0</v>
      </c>
      <c r="R69" s="152">
        <v>1.4518002322880372E-4</v>
      </c>
      <c r="S69" s="152">
        <v>1.4940983116689077E-4</v>
      </c>
      <c r="T69" s="152">
        <v>0</v>
      </c>
      <c r="U69" s="152">
        <v>2.7371014096072262E-4</v>
      </c>
      <c r="V69" s="152">
        <v>1.359064963305246E-4</v>
      </c>
      <c r="W69" s="152">
        <v>0</v>
      </c>
      <c r="X69" s="152">
        <v>1.2020675561966583E-4</v>
      </c>
      <c r="Y69" s="152">
        <v>1.5561780267662621E-4</v>
      </c>
      <c r="Z69" s="152">
        <v>1.5344483658124905E-4</v>
      </c>
      <c r="AA69" s="152">
        <v>2.5539522410930913E-4</v>
      </c>
      <c r="AB69" s="152">
        <v>0</v>
      </c>
      <c r="AC69" s="152">
        <v>0</v>
      </c>
      <c r="AD69" s="152">
        <v>1.4615609470914936E-4</v>
      </c>
      <c r="AE69" s="191">
        <v>0</v>
      </c>
      <c r="AF69" s="191">
        <v>0</v>
      </c>
      <c r="AG69" s="191">
        <v>0</v>
      </c>
      <c r="AH69" s="191">
        <v>0</v>
      </c>
      <c r="AI69" s="191">
        <v>0</v>
      </c>
      <c r="AJ69" s="191">
        <v>0</v>
      </c>
      <c r="AK69" s="191">
        <v>1.2569130216189038E-4</v>
      </c>
      <c r="AL69" s="148">
        <v>8.9686098654708521E-4</v>
      </c>
      <c r="AM69" s="148">
        <v>4.7505938242280285E-4</v>
      </c>
      <c r="AN69" s="148">
        <v>4.288164665523156E-4</v>
      </c>
      <c r="AO69" s="148">
        <v>9.5785440613026815E-4</v>
      </c>
      <c r="AP69" s="148">
        <v>0</v>
      </c>
      <c r="AQ69" s="148">
        <v>1.3953488372093023E-3</v>
      </c>
      <c r="AR69" s="148">
        <v>4.3103448275862068E-4</v>
      </c>
      <c r="AS69" s="148">
        <v>8.6956521739130438E-4</v>
      </c>
      <c r="AT69" s="148">
        <v>0.48896434634974534</v>
      </c>
      <c r="AU69" s="148">
        <v>0</v>
      </c>
      <c r="AV69" s="148">
        <v>0.50744308231173385</v>
      </c>
      <c r="AW69" s="148">
        <v>0</v>
      </c>
      <c r="AX69" s="148">
        <v>0</v>
      </c>
      <c r="AY69" s="148">
        <v>0</v>
      </c>
      <c r="AZ69" s="148">
        <v>4.127115146512588E-4</v>
      </c>
      <c r="BA69" s="148">
        <v>3.6656891495601173E-4</v>
      </c>
      <c r="BB69" s="148">
        <v>0.50964946829460422</v>
      </c>
      <c r="BC69" s="148">
        <v>3.9603960396039607E-4</v>
      </c>
      <c r="BD69" s="148">
        <v>8.5287846481876329E-4</v>
      </c>
      <c r="BE69" s="148">
        <v>1.0238907849829352E-3</v>
      </c>
      <c r="BF69" s="148">
        <v>0</v>
      </c>
      <c r="BG69" s="148">
        <v>4.6904315196998124E-4</v>
      </c>
      <c r="BH69" s="148">
        <v>3.9572615749901069E-4</v>
      </c>
      <c r="BI69" s="148">
        <v>4.6253469010175765E-4</v>
      </c>
      <c r="BJ69" s="148">
        <v>0</v>
      </c>
      <c r="BK69" s="148">
        <v>4.9309664694280079E-3</v>
      </c>
      <c r="BL69" s="148">
        <v>1.1033468186833395E-3</v>
      </c>
      <c r="BM69" s="148">
        <v>0.50137111517367461</v>
      </c>
      <c r="BN69" s="148">
        <v>1.1402508551881414E-3</v>
      </c>
      <c r="BO69" s="148">
        <v>8.5800085800085801E-4</v>
      </c>
      <c r="BP69" s="148">
        <v>1.0746910263299302E-3</v>
      </c>
      <c r="BQ69" s="148">
        <v>0</v>
      </c>
      <c r="BR69" s="148">
        <v>7.0571630204657732E-4</v>
      </c>
      <c r="BS69" s="148">
        <v>6.0606060606060606E-4</v>
      </c>
      <c r="BT69" s="148">
        <v>0</v>
      </c>
      <c r="BU69" s="148">
        <v>6.0132291040288638E-4</v>
      </c>
      <c r="BV69" s="148">
        <v>7.0077084793272596E-4</v>
      </c>
      <c r="BW69" s="148">
        <v>5.8997050147492625E-4</v>
      </c>
      <c r="BX69" s="148">
        <v>1.1862396204033216E-3</v>
      </c>
      <c r="BY69" s="148">
        <v>1.9083969465648854E-3</v>
      </c>
      <c r="BZ69" s="148">
        <v>0.49660377358490565</v>
      </c>
      <c r="CA69" s="148">
        <v>0</v>
      </c>
      <c r="CB69" s="148">
        <v>0</v>
      </c>
      <c r="CC69" s="148">
        <v>0</v>
      </c>
      <c r="CD69" s="148">
        <v>1.8518518518518517E-2</v>
      </c>
      <c r="CE69" s="148">
        <v>4.6948356807511736E-4</v>
      </c>
      <c r="CF69" s="148">
        <v>8.9405453732677696E-4</v>
      </c>
      <c r="CG69" s="148">
        <v>4.405286343612335E-4</v>
      </c>
      <c r="CH69" s="148">
        <v>1.5781167806417674E-3</v>
      </c>
      <c r="CI69" s="148">
        <v>9.1785222579164757E-4</v>
      </c>
      <c r="CJ69" s="148">
        <v>0</v>
      </c>
      <c r="CK69" s="148">
        <v>8.8066930867459266E-4</v>
      </c>
      <c r="CL69" s="148">
        <v>5.0327126321087065E-4</v>
      </c>
      <c r="CM69" s="148">
        <v>3.8834951456310682E-4</v>
      </c>
      <c r="CN69" s="148">
        <v>0</v>
      </c>
      <c r="CO69" s="149">
        <v>0</v>
      </c>
      <c r="CP69" s="217">
        <f t="shared" si="6"/>
        <v>0.50964946829460422</v>
      </c>
      <c r="CQ69" s="242">
        <f t="shared" si="7"/>
        <v>5</v>
      </c>
      <c r="CR69" s="51"/>
    </row>
    <row r="70" spans="1:98" ht="14.25" x14ac:dyDescent="0.2">
      <c r="A70" s="92" t="s">
        <v>661</v>
      </c>
      <c r="B70" s="105" t="s">
        <v>1235</v>
      </c>
      <c r="C70" s="122">
        <v>41786834</v>
      </c>
      <c r="D70" s="105" t="s">
        <v>69</v>
      </c>
      <c r="E70" s="105" t="s">
        <v>26</v>
      </c>
      <c r="F70" s="105" t="s">
        <v>28</v>
      </c>
      <c r="G70" s="112" t="s">
        <v>510</v>
      </c>
      <c r="H70" s="75" t="s">
        <v>625</v>
      </c>
      <c r="I70" s="113">
        <v>0.1</v>
      </c>
      <c r="J70" s="108" t="s">
        <v>628</v>
      </c>
      <c r="K70" s="113"/>
      <c r="L70" s="115">
        <v>6.9910514541387029E-4</v>
      </c>
      <c r="M70" s="92" t="s">
        <v>661</v>
      </c>
      <c r="N70" s="191">
        <v>5.1177072671443195E-4</v>
      </c>
      <c r="O70" s="191">
        <v>3.1585596967782689E-4</v>
      </c>
      <c r="P70" s="213">
        <v>0</v>
      </c>
      <c r="Q70" s="152">
        <v>0</v>
      </c>
      <c r="R70" s="152">
        <v>0</v>
      </c>
      <c r="S70" s="152">
        <v>0</v>
      </c>
      <c r="T70" s="152">
        <v>0</v>
      </c>
      <c r="U70" s="152">
        <v>4.4033465433729633E-4</v>
      </c>
      <c r="V70" s="152">
        <v>2.4177949709864604E-4</v>
      </c>
      <c r="W70" s="152">
        <v>7.8492935635792783E-4</v>
      </c>
      <c r="X70" s="152">
        <v>0</v>
      </c>
      <c r="Y70" s="152">
        <v>0</v>
      </c>
      <c r="Z70" s="152">
        <v>0.48526473526473529</v>
      </c>
      <c r="AA70" s="152">
        <v>1.8637399047421825E-3</v>
      </c>
      <c r="AB70" s="152">
        <v>1.8329405603561141E-3</v>
      </c>
      <c r="AC70" s="152">
        <v>0.50422195416164051</v>
      </c>
      <c r="AD70" s="152">
        <v>0</v>
      </c>
      <c r="AE70" s="191">
        <v>2.0238818053025704E-4</v>
      </c>
      <c r="AF70" s="191">
        <v>2.4119633381572601E-4</v>
      </c>
      <c r="AG70" s="191">
        <v>0</v>
      </c>
      <c r="AH70" s="191">
        <v>3.6003600360036002E-4</v>
      </c>
      <c r="AI70" s="191">
        <v>0</v>
      </c>
      <c r="AJ70" s="191">
        <v>1.9607843137254901E-4</v>
      </c>
      <c r="AK70" s="191">
        <v>1.1276499774470004E-4</v>
      </c>
      <c r="AL70" s="148">
        <v>0</v>
      </c>
      <c r="AM70" s="148">
        <v>0</v>
      </c>
      <c r="AN70" s="148">
        <v>0</v>
      </c>
      <c r="AO70" s="148">
        <v>0</v>
      </c>
      <c r="AP70" s="148">
        <v>6.0060060060060057E-4</v>
      </c>
      <c r="AQ70" s="148">
        <v>0</v>
      </c>
      <c r="AR70" s="148">
        <v>7.0274068868587491E-4</v>
      </c>
      <c r="AS70" s="148">
        <v>6.93000693000693E-4</v>
      </c>
      <c r="AT70" s="148">
        <v>1.3422818791946308E-3</v>
      </c>
      <c r="AU70" s="148">
        <v>5.6850483229107444E-4</v>
      </c>
      <c r="AV70" s="148">
        <v>0</v>
      </c>
      <c r="AW70" s="148">
        <v>0</v>
      </c>
      <c r="AX70" s="148">
        <v>1.1560693641618498E-3</v>
      </c>
      <c r="AY70" s="148">
        <v>0</v>
      </c>
      <c r="AZ70" s="148">
        <v>7.6335877862595419E-4</v>
      </c>
      <c r="BA70" s="148">
        <v>6.0422960725075529E-4</v>
      </c>
      <c r="BB70" s="148">
        <v>6.6137566137566134E-4</v>
      </c>
      <c r="BC70" s="148">
        <v>1.910828025477707E-3</v>
      </c>
      <c r="BD70" s="148">
        <v>0</v>
      </c>
      <c r="BE70" s="148">
        <v>0</v>
      </c>
      <c r="BF70" s="148">
        <v>0</v>
      </c>
      <c r="BG70" s="148">
        <v>0</v>
      </c>
      <c r="BH70" s="148">
        <v>6.8119891008174384E-4</v>
      </c>
      <c r="BI70" s="148">
        <v>1.4781966001478197E-3</v>
      </c>
      <c r="BJ70" s="148">
        <v>5.6053811659192824E-4</v>
      </c>
      <c r="BK70" s="148">
        <v>1.8832391713747645E-3</v>
      </c>
      <c r="BL70" s="148">
        <v>6.3613231552162855E-4</v>
      </c>
      <c r="BM70" s="148">
        <v>7.668711656441718E-4</v>
      </c>
      <c r="BN70" s="148">
        <v>1.7559262510974539E-3</v>
      </c>
      <c r="BO70" s="148">
        <v>7.0224719101123594E-4</v>
      </c>
      <c r="BP70" s="148">
        <v>0</v>
      </c>
      <c r="BQ70" s="148">
        <v>7.468259895444362E-4</v>
      </c>
      <c r="BR70" s="148">
        <v>1.2453300124533001E-3</v>
      </c>
      <c r="BS70" s="148">
        <v>1.0460251046025104E-3</v>
      </c>
      <c r="BT70" s="148">
        <v>7.7339520494972935E-4</v>
      </c>
      <c r="BU70" s="148">
        <v>9.1659028414298811E-4</v>
      </c>
      <c r="BV70" s="148">
        <v>0</v>
      </c>
      <c r="BW70" s="148">
        <v>8.7336244541484718E-4</v>
      </c>
      <c r="BX70" s="148">
        <v>0</v>
      </c>
      <c r="BY70" s="148">
        <v>0</v>
      </c>
      <c r="BZ70" s="148">
        <v>0</v>
      </c>
      <c r="CA70" s="148">
        <v>7.6394194041252863E-4</v>
      </c>
      <c r="CB70" s="148">
        <v>3.0549898167006109E-3</v>
      </c>
      <c r="CC70" s="148">
        <v>0</v>
      </c>
      <c r="CD70" s="148">
        <v>1.0952902519167579E-3</v>
      </c>
      <c r="CE70" s="148">
        <v>0</v>
      </c>
      <c r="CF70" s="148">
        <v>7.5987841945288754E-4</v>
      </c>
      <c r="CG70" s="148">
        <v>0.52142857142857146</v>
      </c>
      <c r="CH70" s="148">
        <v>0</v>
      </c>
      <c r="CI70" s="148">
        <v>8.6058519793459555E-4</v>
      </c>
      <c r="CJ70" s="148">
        <v>0</v>
      </c>
      <c r="CK70" s="148">
        <v>7.1994240460763136E-4</v>
      </c>
      <c r="CL70" s="148">
        <v>0</v>
      </c>
      <c r="CM70" s="148">
        <v>0</v>
      </c>
      <c r="CN70" s="148">
        <v>7.6511094108645751E-4</v>
      </c>
      <c r="CO70" s="149">
        <v>4.528985507246377E-3</v>
      </c>
      <c r="CP70" s="217">
        <f t="shared" si="6"/>
        <v>0.52142857142857146</v>
      </c>
      <c r="CQ70" s="242">
        <f t="shared" si="7"/>
        <v>3</v>
      </c>
      <c r="CR70" s="51"/>
    </row>
    <row r="71" spans="1:98" ht="14.25" x14ac:dyDescent="0.2">
      <c r="A71" s="92" t="s">
        <v>662</v>
      </c>
      <c r="B71" s="105" t="s">
        <v>1236</v>
      </c>
      <c r="C71" s="122">
        <v>52004504</v>
      </c>
      <c r="D71" s="105" t="s">
        <v>69</v>
      </c>
      <c r="E71" s="105" t="s">
        <v>25</v>
      </c>
      <c r="F71" s="105" t="s">
        <v>30</v>
      </c>
      <c r="G71" s="112" t="s">
        <v>510</v>
      </c>
      <c r="H71" s="75" t="s">
        <v>625</v>
      </c>
      <c r="I71" s="113">
        <v>7.4626865671641798E-2</v>
      </c>
      <c r="J71" s="108" t="s">
        <v>665</v>
      </c>
      <c r="K71" s="113"/>
      <c r="L71" s="115">
        <v>6.598845202089634E-3</v>
      </c>
      <c r="M71" s="92" t="s">
        <v>662</v>
      </c>
      <c r="N71" s="191">
        <v>0</v>
      </c>
      <c r="O71" s="191">
        <v>0</v>
      </c>
      <c r="P71" s="213">
        <v>0</v>
      </c>
      <c r="Q71" s="152">
        <v>0</v>
      </c>
      <c r="R71" s="152">
        <v>0</v>
      </c>
      <c r="S71" s="152">
        <v>0</v>
      </c>
      <c r="T71" s="152">
        <v>0</v>
      </c>
      <c r="U71" s="152">
        <v>0</v>
      </c>
      <c r="V71" s="152">
        <v>0</v>
      </c>
      <c r="W71" s="152">
        <v>0</v>
      </c>
      <c r="X71" s="152">
        <v>0</v>
      </c>
      <c r="Y71" s="152">
        <v>0</v>
      </c>
      <c r="Z71" s="152">
        <v>0</v>
      </c>
      <c r="AA71" s="152">
        <v>0</v>
      </c>
      <c r="AB71" s="152">
        <v>0</v>
      </c>
      <c r="AC71" s="152">
        <v>0</v>
      </c>
      <c r="AD71" s="152">
        <v>0</v>
      </c>
      <c r="AE71" s="191">
        <v>0</v>
      </c>
      <c r="AF71" s="191">
        <v>0</v>
      </c>
      <c r="AG71" s="191">
        <v>0</v>
      </c>
      <c r="AH71" s="191">
        <v>0</v>
      </c>
      <c r="AI71" s="191">
        <v>0</v>
      </c>
      <c r="AJ71" s="191">
        <v>0</v>
      </c>
      <c r="AK71" s="191">
        <v>0</v>
      </c>
      <c r="AL71" s="148">
        <v>8.717310087173101E-3</v>
      </c>
      <c r="AM71" s="148">
        <v>1.3531799729364006E-3</v>
      </c>
      <c r="AN71" s="148">
        <v>1.1947431302270011E-3</v>
      </c>
      <c r="AO71" s="148">
        <v>0</v>
      </c>
      <c r="AP71" s="148">
        <v>9.5328884652049568E-4</v>
      </c>
      <c r="AQ71" s="148">
        <v>1.3495276653171389E-3</v>
      </c>
      <c r="AR71" s="148">
        <v>3.2626427406199023E-3</v>
      </c>
      <c r="AS71" s="148">
        <v>2.717391304347826E-3</v>
      </c>
      <c r="AT71" s="148">
        <v>5.018820577164366E-3</v>
      </c>
      <c r="AU71" s="148">
        <v>0.49893162393162394</v>
      </c>
      <c r="AV71" s="148">
        <v>0.49128367670364503</v>
      </c>
      <c r="AW71" s="148">
        <v>1.17096018735363E-3</v>
      </c>
      <c r="AX71" s="148">
        <v>1.4970059880239522E-3</v>
      </c>
      <c r="AY71" s="148">
        <v>5.1107325383304937E-3</v>
      </c>
      <c r="AZ71" s="148">
        <v>2.6702269692923898E-3</v>
      </c>
      <c r="BA71" s="148">
        <v>3.3039647577092512E-3</v>
      </c>
      <c r="BB71" s="148">
        <v>4.5402951191827468E-3</v>
      </c>
      <c r="BC71" s="148">
        <v>5.5865921787709499E-3</v>
      </c>
      <c r="BD71" s="148">
        <v>2.5157232704402514E-3</v>
      </c>
      <c r="BE71" s="148">
        <v>2.952755905511811E-3</v>
      </c>
      <c r="BF71" s="148">
        <v>1.3192612137203166E-3</v>
      </c>
      <c r="BG71" s="148">
        <v>5.0125313283208017E-3</v>
      </c>
      <c r="BH71" s="148">
        <v>3.7037037037037038E-3</v>
      </c>
      <c r="BI71" s="148">
        <v>2.828854314002829E-3</v>
      </c>
      <c r="BJ71" s="148">
        <v>2.2172949002217295E-3</v>
      </c>
      <c r="BK71" s="148">
        <v>4.9019607843137254E-3</v>
      </c>
      <c r="BL71" s="148">
        <v>3.3296337402885681E-3</v>
      </c>
      <c r="BM71" s="148">
        <v>3.7359900373599006E-3</v>
      </c>
      <c r="BN71" s="148">
        <v>3.3726812816188868E-3</v>
      </c>
      <c r="BO71" s="148">
        <v>0</v>
      </c>
      <c r="BP71" s="148">
        <v>1.8281535648994515E-3</v>
      </c>
      <c r="BQ71" s="148">
        <v>2.7586206896551722E-3</v>
      </c>
      <c r="BR71" s="148">
        <v>1.7331022530329288E-3</v>
      </c>
      <c r="BS71" s="148">
        <v>3.3167495854063019E-3</v>
      </c>
      <c r="BT71" s="148">
        <v>0</v>
      </c>
      <c r="BU71" s="148">
        <v>4.6403712296983757E-3</v>
      </c>
      <c r="BV71" s="148">
        <v>5.2910052910052907E-3</v>
      </c>
      <c r="BW71" s="148">
        <v>0</v>
      </c>
      <c r="BX71" s="148">
        <v>0</v>
      </c>
      <c r="BY71" s="148">
        <v>0.5140845070422535</v>
      </c>
      <c r="BZ71" s="148">
        <v>0.49725776965265084</v>
      </c>
      <c r="CA71" s="148">
        <v>1.5873015873015873E-3</v>
      </c>
      <c r="CB71" s="148">
        <v>3.4423407917383822E-3</v>
      </c>
      <c r="CC71" s="148">
        <v>2.4479804161566705E-3</v>
      </c>
      <c r="CD71" s="148">
        <v>3.0226700251889168E-2</v>
      </c>
      <c r="CE71" s="148">
        <v>5.6338028169014088E-3</v>
      </c>
      <c r="CF71" s="148">
        <v>1.7985611510791368E-3</v>
      </c>
      <c r="CG71" s="148">
        <v>1.3623978201634877E-3</v>
      </c>
      <c r="CH71" s="148">
        <v>5.4844606946983544E-3</v>
      </c>
      <c r="CI71" s="148">
        <v>5.0000000000000001E-3</v>
      </c>
      <c r="CJ71" s="148">
        <v>4.0000000000000001E-3</v>
      </c>
      <c r="CK71" s="148">
        <v>1.7123287671232876E-3</v>
      </c>
      <c r="CL71" s="148">
        <v>2.9585798816568047E-3</v>
      </c>
      <c r="CM71" s="148">
        <v>3.4207525655644243E-3</v>
      </c>
      <c r="CN71" s="148">
        <v>1.2135922330097086E-3</v>
      </c>
      <c r="CO71" s="149">
        <v>1.4104372355430183E-3</v>
      </c>
      <c r="CP71" s="217">
        <f t="shared" si="6"/>
        <v>0.5140845070422535</v>
      </c>
      <c r="CQ71" s="242">
        <f t="shared" si="7"/>
        <v>4</v>
      </c>
      <c r="CR71" s="51"/>
    </row>
    <row r="72" spans="1:98" ht="14.25" x14ac:dyDescent="0.2">
      <c r="A72" s="92" t="s">
        <v>664</v>
      </c>
      <c r="B72" s="105" t="s">
        <v>1225</v>
      </c>
      <c r="C72" s="122">
        <v>123946087</v>
      </c>
      <c r="D72" s="105" t="s">
        <v>69</v>
      </c>
      <c r="E72" s="105" t="s">
        <v>25</v>
      </c>
      <c r="F72" s="105" t="s">
        <v>26</v>
      </c>
      <c r="G72" s="112" t="s">
        <v>510</v>
      </c>
      <c r="H72" s="75" t="s">
        <v>625</v>
      </c>
      <c r="I72" s="113">
        <v>0.19354838709677399</v>
      </c>
      <c r="J72" s="108" t="s">
        <v>1212</v>
      </c>
      <c r="K72" s="113"/>
      <c r="L72" s="115">
        <v>3.1952071892161755E-3</v>
      </c>
      <c r="M72" s="92" t="s">
        <v>664</v>
      </c>
      <c r="N72" s="191">
        <v>2.3441162681669013E-3</v>
      </c>
      <c r="O72" s="191">
        <v>1.2106537530266344E-3</v>
      </c>
      <c r="P72" s="213">
        <v>2.635740643120717E-3</v>
      </c>
      <c r="Q72" s="152">
        <v>3.4086067319982955E-3</v>
      </c>
      <c r="R72" s="152">
        <v>1.6632016632016633E-3</v>
      </c>
      <c r="S72" s="152">
        <v>0.51382488479262678</v>
      </c>
      <c r="T72" s="152">
        <v>2.6892047637341529E-3</v>
      </c>
      <c r="U72" s="152">
        <v>2.5380710659898475E-3</v>
      </c>
      <c r="V72" s="152">
        <v>0.51111111111111107</v>
      </c>
      <c r="W72" s="152">
        <v>5.1020408163265302E-3</v>
      </c>
      <c r="X72" s="152">
        <v>3.003003003003003E-3</v>
      </c>
      <c r="Y72" s="152">
        <v>3.3444816053511705E-3</v>
      </c>
      <c r="Z72" s="152">
        <v>1.3134851138353765E-3</v>
      </c>
      <c r="AA72" s="152">
        <v>1.028101439342015E-3</v>
      </c>
      <c r="AB72" s="152">
        <v>0.49427480916030536</v>
      </c>
      <c r="AC72" s="152">
        <v>5.5579307396323215E-3</v>
      </c>
      <c r="AD72" s="152">
        <v>1.594896331738437E-3</v>
      </c>
      <c r="AE72" s="191">
        <v>1.1173184357541898E-3</v>
      </c>
      <c r="AF72" s="191">
        <v>3.7815126050420168E-3</v>
      </c>
      <c r="AG72" s="191">
        <v>1.3525698827772769E-3</v>
      </c>
      <c r="AH72" s="191">
        <v>0.50499064254522774</v>
      </c>
      <c r="AI72" s="191">
        <v>1.3842746400885937E-3</v>
      </c>
      <c r="AJ72" s="191">
        <v>3.6643459142543058E-3</v>
      </c>
      <c r="AK72" s="191">
        <v>1.6862745098039214E-2</v>
      </c>
      <c r="AL72" s="148">
        <v>9.6359743040685224E-3</v>
      </c>
      <c r="AM72" s="148">
        <v>3.7128712871287127E-3</v>
      </c>
      <c r="AN72" s="148">
        <v>0</v>
      </c>
      <c r="AO72" s="148">
        <v>2.185792349726776E-3</v>
      </c>
      <c r="AP72" s="148">
        <v>2.4509803921568627E-3</v>
      </c>
      <c r="AQ72" s="148">
        <v>8.8495575221238937E-3</v>
      </c>
      <c r="AR72" s="148">
        <v>7.2840790842872011E-3</v>
      </c>
      <c r="AS72" s="148">
        <v>4.0404040404040404E-3</v>
      </c>
      <c r="AT72" s="148">
        <v>8.0726538849646822E-3</v>
      </c>
      <c r="AU72" s="148">
        <v>9.9800399201596798E-4</v>
      </c>
      <c r="AV72" s="148">
        <v>4.9751243781094526E-3</v>
      </c>
      <c r="AW72" s="148">
        <v>1.0070493454179255E-3</v>
      </c>
      <c r="AX72" s="148">
        <v>7.874015748031496E-3</v>
      </c>
      <c r="AY72" s="148">
        <v>3.6764705882352941E-3</v>
      </c>
      <c r="AZ72" s="148">
        <v>5.5187637969094927E-3</v>
      </c>
      <c r="BA72" s="148">
        <v>0.49523809523809526</v>
      </c>
      <c r="BB72" s="148">
        <v>5.1590713671539126E-3</v>
      </c>
      <c r="BC72" s="148">
        <v>5.2956751985878204E-3</v>
      </c>
      <c r="BD72" s="148">
        <v>2.002002002002002E-3</v>
      </c>
      <c r="BE72" s="148">
        <v>2.2813688212927757E-3</v>
      </c>
      <c r="BF72" s="148">
        <v>0.48701973001038423</v>
      </c>
      <c r="BG72" s="148">
        <v>5.5928411633109623E-3</v>
      </c>
      <c r="BH72" s="148">
        <v>1.9193857965451055E-3</v>
      </c>
      <c r="BI72" s="148">
        <v>3.3407572383073497E-3</v>
      </c>
      <c r="BJ72" s="148">
        <v>3.4965034965034965E-3</v>
      </c>
      <c r="BK72" s="148">
        <v>1.0101010101010102E-2</v>
      </c>
      <c r="BL72" s="148">
        <v>2.6408450704225352E-3</v>
      </c>
      <c r="BM72" s="148">
        <v>6.3810391978122152E-3</v>
      </c>
      <c r="BN72" s="148">
        <v>4.5197740112994352E-3</v>
      </c>
      <c r="BO72" s="148">
        <v>3.2327586206896551E-3</v>
      </c>
      <c r="BP72" s="148">
        <v>0</v>
      </c>
      <c r="BQ72" s="148">
        <v>1.1086474501108647E-3</v>
      </c>
      <c r="BR72" s="148">
        <v>6.0150375939849628E-3</v>
      </c>
      <c r="BS72" s="148">
        <v>2.9411764705882353E-3</v>
      </c>
      <c r="BT72" s="148">
        <v>3.2362459546925568E-3</v>
      </c>
      <c r="BU72" s="148">
        <v>3.0349013657056147E-3</v>
      </c>
      <c r="BV72" s="148">
        <v>0.48684210526315791</v>
      </c>
      <c r="BW72" s="148">
        <v>6.510416666666667E-3</v>
      </c>
      <c r="BX72" s="148">
        <v>4.2918454935622317E-3</v>
      </c>
      <c r="BY72" s="148">
        <v>6.1068702290076335E-3</v>
      </c>
      <c r="BZ72" s="148">
        <v>5.0335570469798654E-3</v>
      </c>
      <c r="CA72" s="148">
        <v>2.5252525252525255E-3</v>
      </c>
      <c r="CB72" s="148">
        <v>0.52741514360313313</v>
      </c>
      <c r="CC72" s="148">
        <v>6.0544904137235112E-3</v>
      </c>
      <c r="CD72" s="148">
        <v>3.1120331950207469E-2</v>
      </c>
      <c r="CE72" s="148">
        <v>2.2547914317925591E-3</v>
      </c>
      <c r="CF72" s="148">
        <v>5.3191489361702126E-3</v>
      </c>
      <c r="CG72" s="148">
        <v>5.512679162072767E-3</v>
      </c>
      <c r="CH72" s="148">
        <v>3.6991368680641184E-3</v>
      </c>
      <c r="CI72" s="148">
        <v>3.4762456546929316E-3</v>
      </c>
      <c r="CJ72" s="148">
        <v>1.026694045174538E-3</v>
      </c>
      <c r="CK72" s="148">
        <v>2.1231422505307855E-3</v>
      </c>
      <c r="CL72" s="148">
        <v>7.0754716981132077E-3</v>
      </c>
      <c r="CM72" s="148">
        <v>3.3984706881903144E-3</v>
      </c>
      <c r="CN72" s="148">
        <v>9.4876660341555979E-4</v>
      </c>
      <c r="CO72" s="149">
        <v>6.8212824010914054E-3</v>
      </c>
      <c r="CP72" s="217">
        <f t="shared" si="6"/>
        <v>0.52741514360313313</v>
      </c>
      <c r="CQ72" s="242">
        <f t="shared" si="7"/>
        <v>8</v>
      </c>
      <c r="CR72" s="51"/>
    </row>
    <row r="73" spans="1:98" ht="14.25" x14ac:dyDescent="0.2">
      <c r="A73" s="116" t="s">
        <v>663</v>
      </c>
      <c r="B73" s="105" t="s">
        <v>1226</v>
      </c>
      <c r="C73" s="123">
        <v>75787115</v>
      </c>
      <c r="D73" s="105" t="s">
        <v>69</v>
      </c>
      <c r="E73" s="105" t="s">
        <v>25</v>
      </c>
      <c r="F73" s="105" t="s">
        <v>26</v>
      </c>
      <c r="G73" s="112" t="s">
        <v>510</v>
      </c>
      <c r="H73" s="75" t="s">
        <v>625</v>
      </c>
      <c r="I73" s="113">
        <v>4.1000000000000002E-2</v>
      </c>
      <c r="J73" s="108" t="s">
        <v>623</v>
      </c>
      <c r="K73" s="113"/>
      <c r="L73" s="115">
        <v>1.3718989367783241E-3</v>
      </c>
      <c r="M73" s="116" t="s">
        <v>663</v>
      </c>
      <c r="N73" s="191">
        <v>0</v>
      </c>
      <c r="O73" s="191">
        <v>0</v>
      </c>
      <c r="P73" s="213">
        <v>0</v>
      </c>
      <c r="Q73" s="152">
        <v>0</v>
      </c>
      <c r="R73" s="152">
        <v>4.1666666666666664E-2</v>
      </c>
      <c r="S73" s="152">
        <v>0</v>
      </c>
      <c r="T73" s="152">
        <v>0</v>
      </c>
      <c r="U73" s="152">
        <v>0</v>
      </c>
      <c r="V73" s="152">
        <v>0.125</v>
      </c>
      <c r="W73" s="152">
        <v>0</v>
      </c>
      <c r="X73" s="152">
        <v>0</v>
      </c>
      <c r="Y73" s="152">
        <v>0</v>
      </c>
      <c r="Z73" s="152">
        <v>0</v>
      </c>
      <c r="AA73" s="152">
        <v>0</v>
      </c>
      <c r="AB73" s="152">
        <v>0</v>
      </c>
      <c r="AC73" s="152">
        <v>9.0909090909090912E-2</v>
      </c>
      <c r="AD73" s="152">
        <v>0</v>
      </c>
      <c r="AE73" s="191">
        <v>0</v>
      </c>
      <c r="AF73" s="191">
        <v>0</v>
      </c>
      <c r="AG73" s="191">
        <v>0</v>
      </c>
      <c r="AH73" s="191">
        <v>5.5555555555555552E-2</v>
      </c>
      <c r="AI73" s="191">
        <v>0</v>
      </c>
      <c r="AJ73" s="191">
        <v>0</v>
      </c>
      <c r="AK73" s="191">
        <v>0</v>
      </c>
      <c r="AL73" s="148">
        <v>2.8011204481792717E-3</v>
      </c>
      <c r="AM73" s="148">
        <v>1.3245033112582781E-3</v>
      </c>
      <c r="AN73" s="148">
        <v>4.8602673147023082E-3</v>
      </c>
      <c r="AO73" s="148">
        <v>2.3724792408066431E-3</v>
      </c>
      <c r="AP73" s="148">
        <v>0</v>
      </c>
      <c r="AQ73" s="148">
        <v>2.5806451612903226E-3</v>
      </c>
      <c r="AR73" s="148">
        <v>1.1961722488038277E-3</v>
      </c>
      <c r="AS73" s="148">
        <v>1.1402508551881414E-3</v>
      </c>
      <c r="AT73" s="148">
        <v>1.1947431302270011E-3</v>
      </c>
      <c r="AU73" s="148">
        <v>1.0615711252653928E-3</v>
      </c>
      <c r="AV73" s="148">
        <v>1.1668611435239206E-3</v>
      </c>
      <c r="AW73" s="148">
        <v>1.2135922330097086E-3</v>
      </c>
      <c r="AX73" s="148">
        <v>1.6778523489932886E-3</v>
      </c>
      <c r="AY73" s="148">
        <v>1.004016064257028E-3</v>
      </c>
      <c r="AZ73" s="148">
        <v>0</v>
      </c>
      <c r="BA73" s="148">
        <v>1.9120458891013384E-3</v>
      </c>
      <c r="BB73" s="148">
        <v>1.0427528675703858E-3</v>
      </c>
      <c r="BC73" s="148">
        <v>9.8911968348170125E-4</v>
      </c>
      <c r="BD73" s="148">
        <v>2.2002200220022001E-3</v>
      </c>
      <c r="BE73" s="148">
        <v>1.6273393002441008E-3</v>
      </c>
      <c r="BF73" s="148">
        <v>0</v>
      </c>
      <c r="BG73" s="148">
        <v>0</v>
      </c>
      <c r="BH73" s="148">
        <v>3.22234156820623E-3</v>
      </c>
      <c r="BI73" s="148">
        <v>1.0706638115631692E-3</v>
      </c>
      <c r="BJ73" s="148">
        <v>1.006036217303823E-3</v>
      </c>
      <c r="BK73" s="148">
        <v>3.1645569620253164E-3</v>
      </c>
      <c r="BL73" s="148">
        <v>0</v>
      </c>
      <c r="BM73" s="148">
        <v>0</v>
      </c>
      <c r="BN73" s="148">
        <v>6.5359477124183009E-3</v>
      </c>
      <c r="BO73" s="148">
        <v>1.0515247108307045E-3</v>
      </c>
      <c r="BP73" s="148">
        <v>3.780718336483932E-3</v>
      </c>
      <c r="BQ73" s="148">
        <v>1.4903129657228018E-3</v>
      </c>
      <c r="BR73" s="148">
        <v>0</v>
      </c>
      <c r="BS73" s="148">
        <v>0</v>
      </c>
      <c r="BT73" s="148">
        <v>0</v>
      </c>
      <c r="BU73" s="148">
        <v>0</v>
      </c>
      <c r="BV73" s="148">
        <v>4.2194092827004216E-3</v>
      </c>
      <c r="BW73" s="148">
        <v>1.6260162601626016E-3</v>
      </c>
      <c r="BX73" s="148">
        <v>5.7581573896353169E-3</v>
      </c>
      <c r="BY73" s="148">
        <v>0</v>
      </c>
      <c r="BZ73" s="148">
        <v>0</v>
      </c>
      <c r="CA73" s="148">
        <v>0</v>
      </c>
      <c r="CB73" s="148">
        <v>1.6949152542372881E-3</v>
      </c>
      <c r="CC73" s="148">
        <v>1.2919896640826874E-3</v>
      </c>
      <c r="CD73" s="148">
        <v>0</v>
      </c>
      <c r="CE73" s="148">
        <v>0</v>
      </c>
      <c r="CF73" s="148">
        <v>1.6339869281045752E-3</v>
      </c>
      <c r="CG73" s="148">
        <v>3.9473684210526317E-3</v>
      </c>
      <c r="CH73" s="148">
        <v>1.8621973929236499E-3</v>
      </c>
      <c r="CI73" s="148">
        <v>1.4005602240896359E-3</v>
      </c>
      <c r="CJ73" s="148">
        <v>1.3315579227696406E-3</v>
      </c>
      <c r="CK73" s="148">
        <v>0</v>
      </c>
      <c r="CL73" s="148">
        <v>4.160887656033287E-3</v>
      </c>
      <c r="CM73" s="148">
        <v>1.2004801920768306E-3</v>
      </c>
      <c r="CN73" s="148">
        <v>1.1890606420927466E-3</v>
      </c>
      <c r="CO73" s="149">
        <v>3.8167938931297708E-3</v>
      </c>
      <c r="CP73" s="217">
        <f t="shared" si="6"/>
        <v>0.125</v>
      </c>
      <c r="CQ73" s="242">
        <f t="shared" si="7"/>
        <v>0</v>
      </c>
      <c r="CR73" s="51"/>
    </row>
    <row r="74" spans="1:98" ht="14.25" x14ac:dyDescent="0.2">
      <c r="A74" s="97" t="s">
        <v>210</v>
      </c>
      <c r="B74" s="105" t="s">
        <v>1237</v>
      </c>
      <c r="C74" s="124">
        <v>145925285</v>
      </c>
      <c r="D74" s="92" t="s">
        <v>69</v>
      </c>
      <c r="E74" s="105" t="s">
        <v>30</v>
      </c>
      <c r="F74" s="105" t="s">
        <v>28</v>
      </c>
      <c r="G74" s="106" t="s">
        <v>512</v>
      </c>
      <c r="H74" s="75" t="s">
        <v>625</v>
      </c>
      <c r="I74" s="107">
        <v>0.14912280701754399</v>
      </c>
      <c r="J74" s="108" t="s">
        <v>626</v>
      </c>
      <c r="K74" s="107"/>
      <c r="L74" s="115">
        <v>3.6069944326825062E-3</v>
      </c>
      <c r="M74" s="97" t="s">
        <v>210</v>
      </c>
      <c r="N74" s="191">
        <v>3.937007874015748E-3</v>
      </c>
      <c r="O74" s="191">
        <v>4.4529262086513994E-3</v>
      </c>
      <c r="P74" s="213">
        <v>6.8226120857699801E-3</v>
      </c>
      <c r="Q74" s="191">
        <v>4.7233468286099868E-3</v>
      </c>
      <c r="R74" s="191">
        <v>3.0017152658662091E-3</v>
      </c>
      <c r="S74" s="191">
        <v>4.11522633744856E-3</v>
      </c>
      <c r="T74" s="191">
        <v>3.9541320680110716E-3</v>
      </c>
      <c r="U74" s="191">
        <v>2.7899561578318055E-3</v>
      </c>
      <c r="V74" s="191">
        <v>4.9397962334053721E-3</v>
      </c>
      <c r="W74" s="191">
        <v>3.7144036318613291E-3</v>
      </c>
      <c r="X74" s="191">
        <v>2.0374898125509371E-3</v>
      </c>
      <c r="Y74" s="191">
        <v>4.5506257110352671E-3</v>
      </c>
      <c r="Z74" s="191">
        <v>0.49762282091917592</v>
      </c>
      <c r="AA74" s="191">
        <v>5.9366754617414244E-3</v>
      </c>
      <c r="AB74" s="191">
        <v>3.3407572383073497E-3</v>
      </c>
      <c r="AC74" s="191">
        <v>3.274662300450266E-3</v>
      </c>
      <c r="AD74" s="191">
        <v>3.8350910834132309E-3</v>
      </c>
      <c r="AE74" s="191">
        <v>4.557291666666667E-3</v>
      </c>
      <c r="AF74" s="191">
        <v>4.8979591836734691E-3</v>
      </c>
      <c r="AG74" s="191">
        <v>4.1731872717788209E-3</v>
      </c>
      <c r="AH74" s="191">
        <v>4.0144520272982738E-3</v>
      </c>
      <c r="AI74" s="191">
        <v>3.290457672749028E-3</v>
      </c>
      <c r="AJ74" s="191">
        <v>4.4893378226711564E-3</v>
      </c>
      <c r="AK74" s="191">
        <v>5.6466792148427E-3</v>
      </c>
      <c r="AL74" s="148">
        <v>8.027522935779817E-3</v>
      </c>
      <c r="AM74" s="148">
        <v>6.7294751009421266E-3</v>
      </c>
      <c r="AN74" s="148">
        <v>7.5431034482758624E-3</v>
      </c>
      <c r="AO74" s="148">
        <v>5.9665871121718375E-3</v>
      </c>
      <c r="AP74" s="148">
        <v>5.263157894736842E-3</v>
      </c>
      <c r="AQ74" s="148">
        <v>5.0890585241730284E-3</v>
      </c>
      <c r="AR74" s="148">
        <v>5.6561085972850677E-3</v>
      </c>
      <c r="AS74" s="148">
        <v>2.0661157024793389E-3</v>
      </c>
      <c r="AT74" s="148">
        <v>4.5402951191827468E-3</v>
      </c>
      <c r="AU74" s="148">
        <v>4.6125461254612546E-3</v>
      </c>
      <c r="AV74" s="148">
        <v>0</v>
      </c>
      <c r="AW74" s="148">
        <v>4.4493882091212458E-3</v>
      </c>
      <c r="AX74" s="148">
        <v>1.3812154696132596E-3</v>
      </c>
      <c r="AY74" s="148">
        <v>2.7447392497712718E-3</v>
      </c>
      <c r="AZ74" s="148">
        <v>1.0799136069114472E-3</v>
      </c>
      <c r="BA74" s="148">
        <v>3.5778175313059034E-3</v>
      </c>
      <c r="BB74" s="148">
        <v>5.1194539249146756E-3</v>
      </c>
      <c r="BC74" s="148">
        <v>0</v>
      </c>
      <c r="BD74" s="148">
        <v>3.1315240083507308E-3</v>
      </c>
      <c r="BE74" s="148">
        <v>6.0331825037707393E-3</v>
      </c>
      <c r="BF74" s="148">
        <v>3.6363636363636364E-3</v>
      </c>
      <c r="BG74" s="148">
        <v>0</v>
      </c>
      <c r="BH74" s="148">
        <v>5.0100200400801601E-3</v>
      </c>
      <c r="BI74" s="148">
        <v>3.3821871476888386E-3</v>
      </c>
      <c r="BJ74" s="148">
        <v>4.4843049327354259E-3</v>
      </c>
      <c r="BK74" s="148">
        <v>4.3010752688172043E-3</v>
      </c>
      <c r="BL74" s="148">
        <v>3.5650623885918001E-3</v>
      </c>
      <c r="BM74" s="148">
        <v>3.4522439585730723E-3</v>
      </c>
      <c r="BN74" s="148">
        <v>6.0532687651331718E-3</v>
      </c>
      <c r="BO74" s="148">
        <v>4.2507970244420826E-3</v>
      </c>
      <c r="BP74" s="148">
        <v>6.4683053040103496E-3</v>
      </c>
      <c r="BQ74" s="148">
        <v>1.092896174863388E-3</v>
      </c>
      <c r="BR74" s="148">
        <v>0</v>
      </c>
      <c r="BS74" s="148">
        <v>1.0494752623688156E-2</v>
      </c>
      <c r="BT74" s="148">
        <v>5.6882821387940841E-3</v>
      </c>
      <c r="BU74" s="148">
        <v>5.0441361916771753E-3</v>
      </c>
      <c r="BV74" s="148">
        <v>3.1796502384737681E-3</v>
      </c>
      <c r="BW74" s="148">
        <v>2.6420079260237781E-3</v>
      </c>
      <c r="BX74" s="148">
        <v>7.3746312684365781E-3</v>
      </c>
      <c r="BY74" s="148">
        <v>1.5015015015015015E-3</v>
      </c>
      <c r="BZ74" s="148">
        <v>5.8055152394775036E-3</v>
      </c>
      <c r="CA74" s="148">
        <v>3.6319612590799033E-3</v>
      </c>
      <c r="CB74" s="148">
        <v>7.2568940493468797E-3</v>
      </c>
      <c r="CC74" s="148">
        <v>1.1299435028248588E-3</v>
      </c>
      <c r="CD74" s="148">
        <v>2.5641025641025641E-3</v>
      </c>
      <c r="CE74" s="148">
        <v>5.512679162072767E-3</v>
      </c>
      <c r="CF74" s="148">
        <v>1.0121457489878543E-3</v>
      </c>
      <c r="CG74" s="148">
        <v>9.5969289827255275E-4</v>
      </c>
      <c r="CH74" s="148">
        <v>2.5575447570332483E-3</v>
      </c>
      <c r="CI74" s="148">
        <v>5.3705692803437165E-3</v>
      </c>
      <c r="CJ74" s="148">
        <v>2.0920502092050207E-3</v>
      </c>
      <c r="CK74" s="148">
        <v>9.5510983763132757E-4</v>
      </c>
      <c r="CL74" s="148">
        <v>5.4054054054054057E-3</v>
      </c>
      <c r="CM74" s="148">
        <v>4.2589437819420782E-3</v>
      </c>
      <c r="CN74" s="148">
        <v>1.0695187165775401E-3</v>
      </c>
      <c r="CO74" s="149">
        <v>0</v>
      </c>
      <c r="CP74" s="217">
        <f t="shared" si="6"/>
        <v>0.49762282091917592</v>
      </c>
      <c r="CQ74" s="242">
        <f t="shared" si="7"/>
        <v>1</v>
      </c>
      <c r="CR74" s="51"/>
    </row>
    <row r="75" spans="1:98" ht="14.25" x14ac:dyDescent="0.2">
      <c r="A75" s="97" t="s">
        <v>211</v>
      </c>
      <c r="B75" s="105" t="s">
        <v>1238</v>
      </c>
      <c r="C75" s="124">
        <v>86131940</v>
      </c>
      <c r="D75" s="92" t="s">
        <v>69</v>
      </c>
      <c r="E75" s="105" t="s">
        <v>28</v>
      </c>
      <c r="F75" s="105" t="s">
        <v>30</v>
      </c>
      <c r="G75" s="106" t="s">
        <v>512</v>
      </c>
      <c r="H75" s="75" t="s">
        <v>625</v>
      </c>
      <c r="I75" s="107">
        <v>6.6666666666666693E-2</v>
      </c>
      <c r="J75" s="108" t="s">
        <v>598</v>
      </c>
      <c r="K75" s="92"/>
      <c r="L75" s="115">
        <v>2.4786072587784009E-3</v>
      </c>
      <c r="M75" s="97" t="s">
        <v>211</v>
      </c>
      <c r="N75" s="193">
        <v>2.2740193291642978E-3</v>
      </c>
      <c r="O75" s="193">
        <v>3.8610038610038611E-3</v>
      </c>
      <c r="P75" s="214">
        <v>5.2334943639291464E-3</v>
      </c>
      <c r="Q75" s="193">
        <v>3.1298904538341159E-3</v>
      </c>
      <c r="R75" s="193">
        <v>2.1242697822623472E-3</v>
      </c>
      <c r="S75" s="193">
        <v>2.287457110179184E-3</v>
      </c>
      <c r="T75" s="193">
        <v>2.674591381872214E-3</v>
      </c>
      <c r="U75" s="193">
        <v>3.4904013961605585E-3</v>
      </c>
      <c r="V75" s="193">
        <v>2.5348542458808617E-3</v>
      </c>
      <c r="W75" s="193">
        <v>1.5537600994406464E-3</v>
      </c>
      <c r="X75" s="193">
        <v>2.4738867509620671E-3</v>
      </c>
      <c r="Y75" s="193">
        <v>2.011263073209976E-3</v>
      </c>
      <c r="Z75" s="193">
        <v>2.9364655632674853E-3</v>
      </c>
      <c r="AA75" s="193">
        <v>0.4793683138053999</v>
      </c>
      <c r="AB75" s="186">
        <v>8.6136177194421661E-3</v>
      </c>
      <c r="AC75" s="186">
        <v>2.5207057976233344E-3</v>
      </c>
      <c r="AD75" s="193">
        <v>0.49340478153338829</v>
      </c>
      <c r="AE75" s="193">
        <v>3.0890199382196011E-3</v>
      </c>
      <c r="AF75" s="193">
        <v>2.4979184013322231E-3</v>
      </c>
      <c r="AG75" s="193">
        <v>2.7504911591355601E-3</v>
      </c>
      <c r="AH75" s="193">
        <v>2.5684931506849314E-3</v>
      </c>
      <c r="AI75" s="193">
        <v>4.4680256911477237E-3</v>
      </c>
      <c r="AJ75" s="193">
        <v>9.9667774086378727E-4</v>
      </c>
      <c r="AK75" s="193">
        <v>4.5267489711934153E-3</v>
      </c>
      <c r="AL75" s="148">
        <v>1.6025641025641025E-3</v>
      </c>
      <c r="AM75" s="150">
        <v>3.1372549019607842E-3</v>
      </c>
      <c r="AN75" s="150">
        <v>0.47793190416141235</v>
      </c>
      <c r="AO75" s="150">
        <v>0.48897795591182364</v>
      </c>
      <c r="AP75" s="150">
        <v>0.47541869259859537</v>
      </c>
      <c r="AQ75" s="150">
        <v>3.1471282454760031E-3</v>
      </c>
      <c r="AR75" s="150">
        <v>0.49283276450511948</v>
      </c>
      <c r="AS75" s="150">
        <v>1.3869625520110957E-3</v>
      </c>
      <c r="AT75" s="150">
        <v>3.4223134839151265E-3</v>
      </c>
      <c r="AU75" s="150">
        <v>1.6987542468856172E-3</v>
      </c>
      <c r="AV75" s="150">
        <v>1.3937282229965157E-3</v>
      </c>
      <c r="AW75" s="150">
        <v>3.324468085106383E-3</v>
      </c>
      <c r="AX75" s="150">
        <v>0.47606614447345519</v>
      </c>
      <c r="AY75" s="150">
        <v>4.8048048048048046E-3</v>
      </c>
      <c r="AZ75" s="150">
        <v>7.5357950263752827E-4</v>
      </c>
      <c r="BA75" s="150">
        <v>2.2222222222222222E-3</v>
      </c>
      <c r="BB75" s="150">
        <v>2.8490028490028491E-3</v>
      </c>
      <c r="BC75" s="150">
        <v>2.807411566535654E-3</v>
      </c>
      <c r="BD75" s="150">
        <v>2.0161290322580645E-3</v>
      </c>
      <c r="BE75" s="150">
        <v>3.7558685446009389E-3</v>
      </c>
      <c r="BF75" s="150">
        <v>2.3219814241486067E-3</v>
      </c>
      <c r="BG75" s="150">
        <v>0.48525280898876405</v>
      </c>
      <c r="BH75" s="148">
        <v>0.48514251061249242</v>
      </c>
      <c r="BI75" s="150">
        <v>7.0028011204481793E-4</v>
      </c>
      <c r="BJ75" s="150">
        <v>3.4149117814456461E-3</v>
      </c>
      <c r="BK75" s="150">
        <v>7.1225071225071226E-3</v>
      </c>
      <c r="BL75" s="150">
        <v>0.4975793437331899</v>
      </c>
      <c r="BM75" s="150">
        <v>3.3489618218352311E-3</v>
      </c>
      <c r="BN75" s="150">
        <v>0.4948875255623722</v>
      </c>
      <c r="BO75" s="150">
        <v>2.554278416347382E-3</v>
      </c>
      <c r="BP75" s="150">
        <v>0.47183098591549294</v>
      </c>
      <c r="BQ75" s="150">
        <v>7.0921985815602842E-4</v>
      </c>
      <c r="BR75" s="150">
        <v>1.0845986984815619E-3</v>
      </c>
      <c r="BS75" s="150">
        <v>2.5862068965517241E-3</v>
      </c>
      <c r="BT75" s="150">
        <v>3.5410764872521247E-3</v>
      </c>
      <c r="BU75" s="150">
        <v>2.4390243902439024E-3</v>
      </c>
      <c r="BV75" s="150">
        <v>2.8037383177570091E-3</v>
      </c>
      <c r="BW75" s="150">
        <v>4.3821209465381246E-3</v>
      </c>
      <c r="BX75" s="150">
        <v>4.7619047619047623E-3</v>
      </c>
      <c r="BY75" s="150">
        <v>1.8726591760299626E-3</v>
      </c>
      <c r="BZ75" s="150">
        <v>0</v>
      </c>
      <c r="CA75" s="150">
        <v>2.1398002853067048E-3</v>
      </c>
      <c r="CB75" s="150">
        <v>2.6155187445510027E-3</v>
      </c>
      <c r="CC75" s="150">
        <v>0.4741161616161616</v>
      </c>
      <c r="CD75" s="150">
        <v>1.3175230566534915E-3</v>
      </c>
      <c r="CE75" s="150">
        <v>2.871500358937545E-3</v>
      </c>
      <c r="CF75" s="150">
        <v>0.48540393754243044</v>
      </c>
      <c r="CG75" s="150">
        <v>2.6333113890717576E-3</v>
      </c>
      <c r="CH75" s="150">
        <v>0.50753370340999204</v>
      </c>
      <c r="CI75" s="150">
        <v>2.851033499643621E-3</v>
      </c>
      <c r="CJ75" s="150">
        <v>2.5940337224383916E-3</v>
      </c>
      <c r="CK75" s="150">
        <v>2.9197080291970801E-3</v>
      </c>
      <c r="CL75" s="150">
        <v>4.1379310344827587E-3</v>
      </c>
      <c r="CM75" s="150">
        <v>2.807411566535654E-3</v>
      </c>
      <c r="CN75" s="150">
        <v>1.3183915622940012E-3</v>
      </c>
      <c r="CO75" s="151">
        <v>4.646840148698885E-3</v>
      </c>
      <c r="CP75" s="218">
        <f t="shared" si="6"/>
        <v>0.50753370340999204</v>
      </c>
      <c r="CQ75" s="243">
        <f t="shared" si="7"/>
        <v>15</v>
      </c>
      <c r="CR75" s="51"/>
    </row>
    <row r="76" spans="1:98" ht="14.25" x14ac:dyDescent="0.2">
      <c r="A76" s="6"/>
      <c r="B76" s="6"/>
      <c r="D76" s="6"/>
      <c r="E76" s="6"/>
      <c r="F76" s="6"/>
      <c r="G76" s="6"/>
      <c r="H76" s="6"/>
      <c r="I76" s="7"/>
      <c r="J76" s="6"/>
      <c r="L76" s="68"/>
      <c r="M76" s="68"/>
      <c r="N76" s="7">
        <v>1</v>
      </c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339"/>
      <c r="AC76" s="339"/>
      <c r="AD76" s="51"/>
      <c r="AE76" s="51"/>
      <c r="AF76" s="51"/>
      <c r="AG76" s="51"/>
      <c r="AH76" s="51"/>
      <c r="AI76" s="51"/>
      <c r="AJ76" s="51"/>
      <c r="AK76" s="51"/>
      <c r="AL76" s="310"/>
      <c r="AM76" s="215"/>
      <c r="AN76" s="215"/>
      <c r="AO76" s="215"/>
      <c r="AP76" s="215"/>
      <c r="AQ76" s="215"/>
      <c r="AR76" s="215"/>
      <c r="AS76" s="215"/>
      <c r="AT76" s="215"/>
      <c r="AU76" s="215"/>
      <c r="AV76" s="215"/>
      <c r="AW76" s="215"/>
      <c r="AX76" s="215"/>
      <c r="AY76" s="215"/>
      <c r="AZ76" s="215"/>
      <c r="BA76" s="215"/>
      <c r="BB76" s="215"/>
      <c r="BC76" s="215"/>
      <c r="BD76" s="215"/>
      <c r="BE76" s="215"/>
      <c r="BF76" s="215"/>
      <c r="BG76" s="215"/>
      <c r="BH76" s="339"/>
      <c r="BI76" s="215"/>
      <c r="BJ76" s="215"/>
      <c r="BK76" s="215"/>
      <c r="BL76" s="215"/>
      <c r="BM76" s="215"/>
      <c r="BN76" s="215"/>
      <c r="BO76" s="215"/>
      <c r="BP76" s="215"/>
      <c r="BQ76" s="215"/>
      <c r="BR76" s="215"/>
      <c r="BS76" s="215"/>
      <c r="BT76" s="215"/>
      <c r="BU76" s="215"/>
      <c r="BV76" s="215"/>
      <c r="BW76" s="215"/>
      <c r="BX76" s="215"/>
      <c r="BY76" s="215"/>
      <c r="BZ76" s="215"/>
      <c r="CA76" s="215"/>
      <c r="CB76" s="215"/>
      <c r="CC76" s="215"/>
      <c r="CD76" s="215"/>
      <c r="CE76" s="215"/>
      <c r="CF76" s="215"/>
      <c r="CG76" s="215"/>
      <c r="CH76" s="215"/>
      <c r="CI76" s="215"/>
      <c r="CJ76" s="215"/>
      <c r="CK76" s="215"/>
      <c r="CL76" s="215"/>
      <c r="CM76" s="215"/>
      <c r="CN76" s="215"/>
      <c r="CO76" s="215"/>
      <c r="CP76" s="215"/>
      <c r="CQ76" s="216"/>
      <c r="CR76" s="215"/>
    </row>
    <row r="77" spans="1:98" s="50" customFormat="1" ht="14.25" x14ac:dyDescent="0.15"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51"/>
      <c r="CR77" s="51"/>
      <c r="CS77" s="51"/>
    </row>
    <row r="78" spans="1:98" ht="14.25" x14ac:dyDescent="0.2"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360"/>
      <c r="CN78" s="51"/>
      <c r="CO78" s="51"/>
      <c r="CP78" s="51"/>
      <c r="CQ78" s="51"/>
      <c r="CR78" s="51"/>
      <c r="CS78" s="51"/>
    </row>
    <row r="79" spans="1:98" ht="23.25" x14ac:dyDescent="0.15">
      <c r="B79" s="147" t="s">
        <v>709</v>
      </c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  <c r="CO79" s="51"/>
      <c r="CP79" s="51"/>
      <c r="CQ79" s="51"/>
      <c r="CR79" s="51"/>
      <c r="CS79" s="51"/>
    </row>
    <row r="80" spans="1:98" ht="42.75" x14ac:dyDescent="0.15">
      <c r="A80" s="73"/>
      <c r="B80" s="137" t="s">
        <v>0</v>
      </c>
      <c r="C80" s="137" t="s">
        <v>1</v>
      </c>
      <c r="D80" s="137"/>
      <c r="E80" s="137" t="s">
        <v>2</v>
      </c>
      <c r="F80" s="137" t="s">
        <v>3</v>
      </c>
      <c r="G80" s="129"/>
      <c r="H80" s="127" t="s">
        <v>586</v>
      </c>
      <c r="I80" s="138" t="s">
        <v>685</v>
      </c>
      <c r="J80" s="127" t="s">
        <v>630</v>
      </c>
      <c r="K80" s="127" t="s">
        <v>631</v>
      </c>
      <c r="L80" s="173" t="s">
        <v>629</v>
      </c>
      <c r="M80" s="72"/>
      <c r="N80" s="83" t="s">
        <v>433</v>
      </c>
      <c r="O80" s="83" t="s">
        <v>434</v>
      </c>
      <c r="P80" s="83" t="s">
        <v>435</v>
      </c>
      <c r="Q80" s="83" t="s">
        <v>436</v>
      </c>
      <c r="R80" s="146" t="s">
        <v>706</v>
      </c>
      <c r="S80" s="173" t="s">
        <v>718</v>
      </c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1"/>
    </row>
    <row r="81" spans="1:98" ht="14.25" x14ac:dyDescent="0.2">
      <c r="A81" s="92" t="s">
        <v>635</v>
      </c>
      <c r="B81" s="105" t="s">
        <v>1223</v>
      </c>
      <c r="C81" s="122">
        <v>143311480</v>
      </c>
      <c r="D81" s="105" t="s">
        <v>69</v>
      </c>
      <c r="E81" s="105" t="s">
        <v>28</v>
      </c>
      <c r="F81" s="105" t="s">
        <v>30</v>
      </c>
      <c r="G81" s="112" t="s">
        <v>510</v>
      </c>
      <c r="H81" s="49" t="s">
        <v>625</v>
      </c>
      <c r="I81" s="113">
        <v>5.4054054054054099E-2</v>
      </c>
      <c r="J81" s="108" t="s">
        <v>665</v>
      </c>
      <c r="K81" s="113"/>
      <c r="L81" s="114">
        <v>7.5951115100462616E-4</v>
      </c>
      <c r="M81" s="92" t="s">
        <v>635</v>
      </c>
      <c r="N81" s="217">
        <v>0</v>
      </c>
      <c r="O81" s="148">
        <v>3.8119440914866584E-3</v>
      </c>
      <c r="P81" s="148">
        <v>0.47976878612716761</v>
      </c>
      <c r="Q81" s="149">
        <v>0.50754716981132075</v>
      </c>
      <c r="R81" s="250">
        <f>MAX(N81:Q81)</f>
        <v>0.50754716981132075</v>
      </c>
      <c r="S81" s="242">
        <f t="shared" ref="S81:S112" si="8">COUNTIF(N81:Q81,"&gt;0.25")</f>
        <v>2</v>
      </c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1"/>
    </row>
    <row r="82" spans="1:98" ht="14.25" x14ac:dyDescent="0.2">
      <c r="A82" s="92" t="s">
        <v>636</v>
      </c>
      <c r="B82" s="105" t="s">
        <v>1224</v>
      </c>
      <c r="C82" s="122">
        <v>69604918</v>
      </c>
      <c r="D82" s="105" t="s">
        <v>69</v>
      </c>
      <c r="E82" s="105" t="s">
        <v>30</v>
      </c>
      <c r="F82" s="105" t="s">
        <v>25</v>
      </c>
      <c r="G82" s="112" t="s">
        <v>510</v>
      </c>
      <c r="H82" s="49" t="s">
        <v>625</v>
      </c>
      <c r="I82" s="113">
        <v>5.6179775280898903E-2</v>
      </c>
      <c r="J82" s="108" t="s">
        <v>666</v>
      </c>
      <c r="K82" s="113"/>
      <c r="L82" s="115">
        <v>7.957153787299158E-3</v>
      </c>
      <c r="M82" s="92" t="s">
        <v>636</v>
      </c>
      <c r="N82" s="217">
        <v>4.048582995951417E-3</v>
      </c>
      <c r="O82" s="148">
        <v>4.4247787610619468E-3</v>
      </c>
      <c r="P82" s="148">
        <v>1.9230769230769232E-3</v>
      </c>
      <c r="Q82" s="149">
        <v>2.2883295194508009E-3</v>
      </c>
      <c r="R82" s="250">
        <f t="shared" ref="R82:R112" si="9">MAX(N82:Q82)</f>
        <v>4.4247787610619468E-3</v>
      </c>
      <c r="S82" s="242">
        <f t="shared" si="8"/>
        <v>0</v>
      </c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1"/>
    </row>
    <row r="83" spans="1:98" ht="14.25" x14ac:dyDescent="0.2">
      <c r="A83" s="92" t="s">
        <v>637</v>
      </c>
      <c r="B83" s="105" t="s">
        <v>1225</v>
      </c>
      <c r="C83" s="122">
        <v>100917722</v>
      </c>
      <c r="D83" s="105" t="s">
        <v>69</v>
      </c>
      <c r="E83" s="105" t="s">
        <v>28</v>
      </c>
      <c r="F83" s="105" t="s">
        <v>26</v>
      </c>
      <c r="G83" s="112" t="s">
        <v>510</v>
      </c>
      <c r="H83" s="49" t="s">
        <v>625</v>
      </c>
      <c r="I83" s="113">
        <v>6.1224489795918401E-2</v>
      </c>
      <c r="J83" s="108" t="s">
        <v>1212</v>
      </c>
      <c r="K83" s="113"/>
      <c r="L83" s="115">
        <v>1.1544677903486493E-3</v>
      </c>
      <c r="M83" s="92" t="s">
        <v>637</v>
      </c>
      <c r="N83" s="217">
        <v>0.50326797385620914</v>
      </c>
      <c r="O83" s="148">
        <v>7.3152889539136799E-4</v>
      </c>
      <c r="P83" s="148">
        <v>0</v>
      </c>
      <c r="Q83" s="149">
        <v>0</v>
      </c>
      <c r="R83" s="250">
        <f t="shared" si="9"/>
        <v>0.50326797385620914</v>
      </c>
      <c r="S83" s="242">
        <f t="shared" si="8"/>
        <v>1</v>
      </c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</row>
    <row r="84" spans="1:98" ht="14.25" x14ac:dyDescent="0.2">
      <c r="A84" s="92" t="s">
        <v>638</v>
      </c>
      <c r="B84" s="105" t="s">
        <v>1226</v>
      </c>
      <c r="C84" s="122">
        <v>20934560</v>
      </c>
      <c r="D84" s="105" t="s">
        <v>69</v>
      </c>
      <c r="E84" s="105" t="s">
        <v>26</v>
      </c>
      <c r="F84" s="105" t="s">
        <v>28</v>
      </c>
      <c r="G84" s="112" t="s">
        <v>510</v>
      </c>
      <c r="H84" s="49" t="s">
        <v>625</v>
      </c>
      <c r="I84" s="113">
        <v>7.4626865671641798E-2</v>
      </c>
      <c r="J84" s="108" t="s">
        <v>623</v>
      </c>
      <c r="K84" s="113"/>
      <c r="L84" s="115">
        <v>2.5392428439519853E-3</v>
      </c>
      <c r="M84" s="92" t="s">
        <v>638</v>
      </c>
      <c r="N84" s="217">
        <v>2.9850746268656717E-3</v>
      </c>
      <c r="O84" s="148">
        <v>0</v>
      </c>
      <c r="P84" s="148">
        <v>0</v>
      </c>
      <c r="Q84" s="149">
        <v>0</v>
      </c>
      <c r="R84" s="250">
        <f t="shared" si="9"/>
        <v>2.9850746268656717E-3</v>
      </c>
      <c r="S84" s="242">
        <f t="shared" si="8"/>
        <v>0</v>
      </c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51"/>
      <c r="CE84" s="51"/>
      <c r="CF84" s="51"/>
      <c r="CG84" s="51"/>
      <c r="CH84" s="51"/>
      <c r="CI84" s="51"/>
      <c r="CJ84" s="51"/>
      <c r="CK84" s="51"/>
      <c r="CL84" s="51"/>
      <c r="CM84" s="51"/>
      <c r="CN84" s="51"/>
      <c r="CO84" s="51"/>
      <c r="CP84" s="51"/>
      <c r="CQ84" s="51"/>
      <c r="CR84" s="51"/>
      <c r="CS84" s="51"/>
      <c r="CT84" s="51"/>
    </row>
    <row r="85" spans="1:98" ht="14.25" x14ac:dyDescent="0.2">
      <c r="A85" s="92" t="s">
        <v>639</v>
      </c>
      <c r="B85" s="105" t="s">
        <v>1224</v>
      </c>
      <c r="C85" s="122">
        <v>60830987</v>
      </c>
      <c r="D85" s="105" t="s">
        <v>69</v>
      </c>
      <c r="E85" s="105" t="s">
        <v>25</v>
      </c>
      <c r="F85" s="105" t="s">
        <v>28</v>
      </c>
      <c r="G85" s="112" t="s">
        <v>510</v>
      </c>
      <c r="H85" s="49" t="s">
        <v>625</v>
      </c>
      <c r="I85" s="113">
        <v>8.4905660377358499E-2</v>
      </c>
      <c r="J85" s="108" t="s">
        <v>667</v>
      </c>
      <c r="K85" s="113"/>
      <c r="L85" s="115">
        <v>2.1538461538461539E-4</v>
      </c>
      <c r="M85" s="92" t="s">
        <v>639</v>
      </c>
      <c r="N85" s="217">
        <v>3.8051750380517502E-4</v>
      </c>
      <c r="O85" s="148">
        <v>0</v>
      </c>
      <c r="P85" s="148">
        <v>0</v>
      </c>
      <c r="Q85" s="149">
        <v>0</v>
      </c>
      <c r="R85" s="250">
        <f t="shared" si="9"/>
        <v>3.8051750380517502E-4</v>
      </c>
      <c r="S85" s="242">
        <f t="shared" si="8"/>
        <v>0</v>
      </c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</row>
    <row r="86" spans="1:98" ht="14.25" x14ac:dyDescent="0.2">
      <c r="A86" s="116" t="s">
        <v>640</v>
      </c>
      <c r="B86" s="105" t="s">
        <v>1227</v>
      </c>
      <c r="C86" s="122">
        <v>40850187</v>
      </c>
      <c r="D86" s="105" t="s">
        <v>69</v>
      </c>
      <c r="E86" s="105" t="s">
        <v>25</v>
      </c>
      <c r="F86" s="105" t="s">
        <v>26</v>
      </c>
      <c r="G86" s="112" t="s">
        <v>510</v>
      </c>
      <c r="H86" s="49" t="s">
        <v>625</v>
      </c>
      <c r="I86" s="113">
        <v>8.5106382978723402E-2</v>
      </c>
      <c r="J86" s="108" t="s">
        <v>623</v>
      </c>
      <c r="K86" s="113"/>
      <c r="L86" s="115">
        <v>4.3975373790677223E-4</v>
      </c>
      <c r="M86" s="116" t="s">
        <v>640</v>
      </c>
      <c r="N86" s="217">
        <v>3.7383177570093459E-3</v>
      </c>
      <c r="O86" s="148">
        <v>0</v>
      </c>
      <c r="P86" s="148">
        <v>9.1743119266055051E-4</v>
      </c>
      <c r="Q86" s="149">
        <v>0</v>
      </c>
      <c r="R86" s="250">
        <f t="shared" si="9"/>
        <v>3.7383177570093459E-3</v>
      </c>
      <c r="S86" s="242">
        <f t="shared" si="8"/>
        <v>0</v>
      </c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51"/>
      <c r="CE86" s="51"/>
      <c r="CF86" s="51"/>
      <c r="CG86" s="51"/>
      <c r="CH86" s="51"/>
      <c r="CI86" s="51"/>
      <c r="CJ86" s="51"/>
      <c r="CK86" s="51"/>
      <c r="CL86" s="51"/>
      <c r="CM86" s="51"/>
      <c r="CN86" s="51"/>
      <c r="CO86" s="51"/>
      <c r="CP86" s="51"/>
      <c r="CQ86" s="51"/>
      <c r="CR86" s="51"/>
      <c r="CS86" s="51"/>
      <c r="CT86" s="51"/>
    </row>
    <row r="87" spans="1:98" ht="14.25" x14ac:dyDescent="0.2">
      <c r="A87" s="92" t="s">
        <v>641</v>
      </c>
      <c r="B87" s="105" t="s">
        <v>1228</v>
      </c>
      <c r="C87" s="122">
        <v>77658730</v>
      </c>
      <c r="D87" s="105" t="s">
        <v>69</v>
      </c>
      <c r="E87" s="105" t="s">
        <v>26</v>
      </c>
      <c r="F87" s="105" t="s">
        <v>30</v>
      </c>
      <c r="G87" s="112" t="s">
        <v>510</v>
      </c>
      <c r="H87" s="49" t="s">
        <v>625</v>
      </c>
      <c r="I87" s="113">
        <v>8.8235294117647106E-2</v>
      </c>
      <c r="J87" s="108" t="s">
        <v>668</v>
      </c>
      <c r="K87" s="113"/>
      <c r="L87" s="115">
        <v>3.9497590646970533E-4</v>
      </c>
      <c r="M87" s="92" t="s">
        <v>641</v>
      </c>
      <c r="N87" s="217">
        <v>0.53580901856763929</v>
      </c>
      <c r="O87" s="148">
        <v>2.0304568527918783E-3</v>
      </c>
      <c r="P87" s="148">
        <v>0</v>
      </c>
      <c r="Q87" s="149">
        <v>0</v>
      </c>
      <c r="R87" s="250">
        <f t="shared" si="9"/>
        <v>0.53580901856763929</v>
      </c>
      <c r="S87" s="242">
        <f t="shared" si="8"/>
        <v>1</v>
      </c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1"/>
    </row>
    <row r="88" spans="1:98" ht="14.25" x14ac:dyDescent="0.2">
      <c r="A88" s="92" t="s">
        <v>642</v>
      </c>
      <c r="B88" s="105" t="s">
        <v>1226</v>
      </c>
      <c r="C88" s="122">
        <v>47215631</v>
      </c>
      <c r="D88" s="105" t="s">
        <v>69</v>
      </c>
      <c r="E88" s="105" t="s">
        <v>28</v>
      </c>
      <c r="F88" s="105" t="s">
        <v>26</v>
      </c>
      <c r="G88" s="112" t="s">
        <v>510</v>
      </c>
      <c r="H88" s="49" t="s">
        <v>625</v>
      </c>
      <c r="I88" s="113">
        <v>8.9743589743589702E-2</v>
      </c>
      <c r="J88" s="108" t="s">
        <v>669</v>
      </c>
      <c r="K88" s="113"/>
      <c r="L88" s="115">
        <v>3.3970810266733768E-3</v>
      </c>
      <c r="M88" s="92" t="s">
        <v>642</v>
      </c>
      <c r="N88" s="217">
        <v>2.3474178403755869E-3</v>
      </c>
      <c r="O88" s="148">
        <v>0</v>
      </c>
      <c r="P88" s="148">
        <v>0</v>
      </c>
      <c r="Q88" s="149">
        <v>3.8834951456310678E-3</v>
      </c>
      <c r="R88" s="250">
        <f t="shared" si="9"/>
        <v>3.8834951456310678E-3</v>
      </c>
      <c r="S88" s="242">
        <f t="shared" si="8"/>
        <v>0</v>
      </c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  <c r="CA88" s="51"/>
      <c r="CB88" s="51"/>
      <c r="CC88" s="51"/>
      <c r="CD88" s="51"/>
      <c r="CE88" s="51"/>
      <c r="CF88" s="51"/>
      <c r="CG88" s="51"/>
      <c r="CH88" s="51"/>
      <c r="CI88" s="51"/>
      <c r="CJ88" s="51"/>
      <c r="CK88" s="51"/>
      <c r="CL88" s="51"/>
      <c r="CM88" s="51"/>
      <c r="CN88" s="51"/>
      <c r="CO88" s="51"/>
      <c r="CP88" s="51"/>
      <c r="CQ88" s="51"/>
      <c r="CR88" s="51"/>
      <c r="CS88" s="51"/>
      <c r="CT88" s="51"/>
    </row>
    <row r="89" spans="1:98" ht="14.25" x14ac:dyDescent="0.2">
      <c r="A89" s="92" t="s">
        <v>643</v>
      </c>
      <c r="B89" s="105" t="s">
        <v>1228</v>
      </c>
      <c r="C89" s="122">
        <v>99045087</v>
      </c>
      <c r="D89" s="105" t="s">
        <v>69</v>
      </c>
      <c r="E89" s="105" t="s">
        <v>28</v>
      </c>
      <c r="F89" s="105" t="s">
        <v>25</v>
      </c>
      <c r="G89" s="112" t="s">
        <v>510</v>
      </c>
      <c r="H89" s="49" t="s">
        <v>625</v>
      </c>
      <c r="I89" s="113">
        <v>9.0909090909090898E-2</v>
      </c>
      <c r="J89" s="108" t="s">
        <v>590</v>
      </c>
      <c r="K89" s="113"/>
      <c r="L89" s="115">
        <v>1.4746296668677525E-3</v>
      </c>
      <c r="M89" s="92" t="s">
        <v>643</v>
      </c>
      <c r="N89" s="217">
        <v>0</v>
      </c>
      <c r="O89" s="148">
        <v>0</v>
      </c>
      <c r="P89" s="148">
        <v>7.4850299401197609E-4</v>
      </c>
      <c r="Q89" s="149">
        <v>1.6891891891891893E-3</v>
      </c>
      <c r="R89" s="250">
        <f t="shared" si="9"/>
        <v>1.6891891891891893E-3</v>
      </c>
      <c r="S89" s="242">
        <f t="shared" si="8"/>
        <v>0</v>
      </c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/>
      <c r="CG89" s="51"/>
      <c r="CH89" s="51"/>
      <c r="CI89" s="51"/>
      <c r="CJ89" s="51"/>
      <c r="CK89" s="51"/>
      <c r="CL89" s="51"/>
      <c r="CM89" s="51"/>
      <c r="CN89" s="51"/>
      <c r="CO89" s="51"/>
      <c r="CP89" s="51"/>
      <c r="CQ89" s="51"/>
      <c r="CR89" s="51"/>
      <c r="CS89" s="51"/>
      <c r="CT89" s="51"/>
    </row>
    <row r="90" spans="1:98" ht="14.25" x14ac:dyDescent="0.2">
      <c r="A90" s="92" t="s">
        <v>644</v>
      </c>
      <c r="B90" s="105" t="s">
        <v>1229</v>
      </c>
      <c r="C90" s="122">
        <v>97554893</v>
      </c>
      <c r="D90" s="105" t="s">
        <v>69</v>
      </c>
      <c r="E90" s="105" t="s">
        <v>26</v>
      </c>
      <c r="F90" s="105" t="s">
        <v>30</v>
      </c>
      <c r="G90" s="112" t="s">
        <v>510</v>
      </c>
      <c r="H90" s="49" t="s">
        <v>625</v>
      </c>
      <c r="I90" s="113">
        <v>9.1836734693877597E-2</v>
      </c>
      <c r="J90" s="108" t="s">
        <v>1212</v>
      </c>
      <c r="K90" s="113"/>
      <c r="L90" s="115">
        <v>2.7550739278170633E-4</v>
      </c>
      <c r="M90" s="92" t="s">
        <v>644</v>
      </c>
      <c r="N90" s="217">
        <v>0.49329758713136729</v>
      </c>
      <c r="O90" s="148">
        <v>0</v>
      </c>
      <c r="P90" s="148">
        <v>4.921259842519685E-4</v>
      </c>
      <c r="Q90" s="149">
        <v>0</v>
      </c>
      <c r="R90" s="250">
        <f t="shared" si="9"/>
        <v>0.49329758713136729</v>
      </c>
      <c r="S90" s="242">
        <f t="shared" si="8"/>
        <v>1</v>
      </c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  <c r="CA90" s="51"/>
      <c r="CB90" s="51"/>
      <c r="CC90" s="51"/>
      <c r="CD90" s="51"/>
      <c r="CE90" s="51"/>
      <c r="CF90" s="51"/>
      <c r="CG90" s="51"/>
      <c r="CH90" s="51"/>
      <c r="CI90" s="51"/>
      <c r="CJ90" s="51"/>
      <c r="CK90" s="51"/>
      <c r="CL90" s="51"/>
      <c r="CM90" s="51"/>
      <c r="CN90" s="51"/>
      <c r="CO90" s="51"/>
      <c r="CP90" s="51"/>
      <c r="CQ90" s="51"/>
      <c r="CR90" s="51"/>
      <c r="CS90" s="51"/>
      <c r="CT90" s="51"/>
    </row>
    <row r="91" spans="1:98" ht="14.25" x14ac:dyDescent="0.2">
      <c r="A91" s="92" t="s">
        <v>645</v>
      </c>
      <c r="B91" s="105" t="s">
        <v>1230</v>
      </c>
      <c r="C91" s="122">
        <v>47271707</v>
      </c>
      <c r="D91" s="105" t="s">
        <v>69</v>
      </c>
      <c r="E91" s="105" t="s">
        <v>25</v>
      </c>
      <c r="F91" s="105" t="s">
        <v>30</v>
      </c>
      <c r="G91" s="112" t="s">
        <v>510</v>
      </c>
      <c r="H91" s="49" t="s">
        <v>625</v>
      </c>
      <c r="I91" s="113">
        <v>9.5744680851063801E-2</v>
      </c>
      <c r="J91" s="108" t="s">
        <v>590</v>
      </c>
      <c r="K91" s="113"/>
      <c r="L91" s="115">
        <v>2.7400524183940908E-3</v>
      </c>
      <c r="M91" s="92" t="s">
        <v>645</v>
      </c>
      <c r="N91" s="217">
        <v>7.4557315936626279E-3</v>
      </c>
      <c r="O91" s="148">
        <v>4.6296296296296294E-3</v>
      </c>
      <c r="P91" s="148">
        <v>9.9800399201596807E-3</v>
      </c>
      <c r="Q91" s="149">
        <v>9.3808630393996248E-4</v>
      </c>
      <c r="R91" s="250">
        <f t="shared" si="9"/>
        <v>9.9800399201596807E-3</v>
      </c>
      <c r="S91" s="242">
        <f t="shared" si="8"/>
        <v>0</v>
      </c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  <c r="CA91" s="51"/>
      <c r="CB91" s="51"/>
      <c r="CC91" s="51"/>
      <c r="CD91" s="51"/>
      <c r="CE91" s="51"/>
      <c r="CF91" s="51"/>
      <c r="CG91" s="51"/>
      <c r="CH91" s="51"/>
      <c r="CI91" s="51"/>
      <c r="CJ91" s="51"/>
      <c r="CK91" s="51"/>
      <c r="CL91" s="51"/>
      <c r="CM91" s="51"/>
      <c r="CN91" s="51"/>
      <c r="CO91" s="51"/>
      <c r="CP91" s="51"/>
      <c r="CQ91" s="51"/>
      <c r="CR91" s="51"/>
      <c r="CS91" s="51"/>
      <c r="CT91" s="51"/>
    </row>
    <row r="92" spans="1:98" ht="14.25" x14ac:dyDescent="0.2">
      <c r="A92" s="92" t="s">
        <v>646</v>
      </c>
      <c r="B92" s="105" t="s">
        <v>1231</v>
      </c>
      <c r="C92" s="122">
        <v>19412175</v>
      </c>
      <c r="D92" s="105" t="s">
        <v>69</v>
      </c>
      <c r="E92" s="105" t="s">
        <v>30</v>
      </c>
      <c r="F92" s="105" t="s">
        <v>28</v>
      </c>
      <c r="G92" s="112" t="s">
        <v>510</v>
      </c>
      <c r="H92" s="49" t="s">
        <v>625</v>
      </c>
      <c r="I92" s="113">
        <v>0.10344827586206901</v>
      </c>
      <c r="J92" s="108" t="s">
        <v>598</v>
      </c>
      <c r="K92" s="92"/>
      <c r="L92" s="115">
        <v>2.8880866425992778E-3</v>
      </c>
      <c r="M92" s="92" t="s">
        <v>646</v>
      </c>
      <c r="N92" s="217">
        <v>3.4587116299178555E-3</v>
      </c>
      <c r="O92" s="148">
        <v>2.0800832033281333E-3</v>
      </c>
      <c r="P92" s="148">
        <v>3.0987162461266048E-3</v>
      </c>
      <c r="Q92" s="149">
        <v>5.6764427625354778E-3</v>
      </c>
      <c r="R92" s="250">
        <f t="shared" si="9"/>
        <v>5.6764427625354778E-3</v>
      </c>
      <c r="S92" s="242">
        <f t="shared" si="8"/>
        <v>0</v>
      </c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  <c r="CA92" s="51"/>
      <c r="CB92" s="51"/>
      <c r="CC92" s="51"/>
      <c r="CD92" s="51"/>
      <c r="CE92" s="51"/>
      <c r="CF92" s="51"/>
      <c r="CG92" s="51"/>
      <c r="CH92" s="51"/>
      <c r="CI92" s="51"/>
      <c r="CJ92" s="51"/>
      <c r="CK92" s="51"/>
      <c r="CL92" s="51"/>
      <c r="CM92" s="51"/>
      <c r="CN92" s="51"/>
      <c r="CO92" s="51"/>
      <c r="CP92" s="51"/>
      <c r="CQ92" s="51"/>
      <c r="CR92" s="51"/>
      <c r="CS92" s="51"/>
      <c r="CT92" s="51"/>
    </row>
    <row r="93" spans="1:98" ht="14.25" x14ac:dyDescent="0.2">
      <c r="A93" s="92" t="s">
        <v>648</v>
      </c>
      <c r="B93" s="105" t="s">
        <v>1227</v>
      </c>
      <c r="C93" s="122">
        <v>104429236</v>
      </c>
      <c r="D93" s="105" t="s">
        <v>69</v>
      </c>
      <c r="E93" s="105" t="s">
        <v>30</v>
      </c>
      <c r="F93" s="105" t="s">
        <v>26</v>
      </c>
      <c r="G93" s="112" t="s">
        <v>510</v>
      </c>
      <c r="H93" s="49" t="s">
        <v>625</v>
      </c>
      <c r="I93" s="113">
        <v>0.10638297872340401</v>
      </c>
      <c r="J93" s="108" t="s">
        <v>619</v>
      </c>
      <c r="K93" s="92"/>
      <c r="L93" s="115">
        <v>1.2286521685710776E-4</v>
      </c>
      <c r="M93" s="92" t="s">
        <v>648</v>
      </c>
      <c r="N93" s="217">
        <v>2.0366598778004071E-3</v>
      </c>
      <c r="O93" s="148">
        <v>0</v>
      </c>
      <c r="P93" s="148">
        <v>0</v>
      </c>
      <c r="Q93" s="149">
        <v>0</v>
      </c>
      <c r="R93" s="250">
        <f t="shared" si="9"/>
        <v>2.0366598778004071E-3</v>
      </c>
      <c r="S93" s="242">
        <f t="shared" si="8"/>
        <v>0</v>
      </c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51"/>
      <c r="CD93" s="51"/>
      <c r="CE93" s="51"/>
      <c r="CF93" s="51"/>
      <c r="CG93" s="51"/>
      <c r="CH93" s="51"/>
      <c r="CI93" s="51"/>
      <c r="CJ93" s="51"/>
      <c r="CK93" s="51"/>
      <c r="CL93" s="51"/>
      <c r="CM93" s="51"/>
      <c r="CN93" s="51"/>
      <c r="CO93" s="51"/>
      <c r="CP93" s="51"/>
      <c r="CQ93" s="51"/>
      <c r="CR93" s="51"/>
      <c r="CS93" s="51"/>
      <c r="CT93" s="51"/>
    </row>
    <row r="94" spans="1:98" ht="14.25" x14ac:dyDescent="0.2">
      <c r="A94" s="92" t="s">
        <v>647</v>
      </c>
      <c r="B94" s="105" t="s">
        <v>1232</v>
      </c>
      <c r="C94" s="122">
        <v>21819951</v>
      </c>
      <c r="D94" s="105" t="s">
        <v>69</v>
      </c>
      <c r="E94" s="105" t="s">
        <v>28</v>
      </c>
      <c r="F94" s="105" t="s">
        <v>26</v>
      </c>
      <c r="G94" s="112" t="s">
        <v>510</v>
      </c>
      <c r="H94" s="49" t="s">
        <v>625</v>
      </c>
      <c r="I94" s="113">
        <v>0.10666666666666701</v>
      </c>
      <c r="J94" s="108" t="s">
        <v>590</v>
      </c>
      <c r="K94" s="105"/>
      <c r="L94" s="115">
        <v>1.0332038149063935E-2</v>
      </c>
      <c r="M94" s="92" t="s">
        <v>647</v>
      </c>
      <c r="N94" s="217">
        <v>2.7548209366391185E-3</v>
      </c>
      <c r="O94" s="148">
        <v>5.2137643378519288E-3</v>
      </c>
      <c r="P94" s="148">
        <v>1.6694490818030051E-3</v>
      </c>
      <c r="Q94" s="149">
        <v>2.8763183125599234E-3</v>
      </c>
      <c r="R94" s="250">
        <f t="shared" si="9"/>
        <v>5.2137643378519288E-3</v>
      </c>
      <c r="S94" s="242">
        <f t="shared" si="8"/>
        <v>0</v>
      </c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1"/>
      <c r="BW94" s="51"/>
      <c r="BX94" s="51"/>
      <c r="BY94" s="51"/>
      <c r="BZ94" s="51"/>
      <c r="CA94" s="51"/>
      <c r="CB94" s="51"/>
      <c r="CC94" s="51"/>
      <c r="CD94" s="51"/>
      <c r="CE94" s="51"/>
      <c r="CF94" s="51"/>
      <c r="CG94" s="51"/>
      <c r="CH94" s="51"/>
      <c r="CI94" s="51"/>
      <c r="CJ94" s="51"/>
      <c r="CK94" s="51"/>
      <c r="CL94" s="51"/>
      <c r="CM94" s="51"/>
      <c r="CN94" s="51"/>
      <c r="CO94" s="51"/>
      <c r="CP94" s="51"/>
      <c r="CQ94" s="51"/>
      <c r="CR94" s="51"/>
      <c r="CS94" s="51"/>
      <c r="CT94" s="51"/>
    </row>
    <row r="95" spans="1:98" ht="14.25" x14ac:dyDescent="0.2">
      <c r="A95" s="92" t="s">
        <v>649</v>
      </c>
      <c r="B95" s="105" t="s">
        <v>1223</v>
      </c>
      <c r="C95" s="122">
        <v>69469458</v>
      </c>
      <c r="D95" s="105" t="s">
        <v>69</v>
      </c>
      <c r="E95" s="105" t="s">
        <v>30</v>
      </c>
      <c r="F95" s="105" t="s">
        <v>28</v>
      </c>
      <c r="G95" s="112" t="s">
        <v>510</v>
      </c>
      <c r="H95" s="49" t="s">
        <v>625</v>
      </c>
      <c r="I95" s="113">
        <v>0.10752688172043</v>
      </c>
      <c r="J95" s="108" t="s">
        <v>626</v>
      </c>
      <c r="K95" s="113"/>
      <c r="L95" s="115">
        <v>2.0549704597996403E-3</v>
      </c>
      <c r="M95" s="92" t="s">
        <v>649</v>
      </c>
      <c r="N95" s="217">
        <v>5.4495912806539508E-3</v>
      </c>
      <c r="O95" s="148">
        <v>0.48909657320872274</v>
      </c>
      <c r="P95" s="148">
        <v>8.8105726872246704E-3</v>
      </c>
      <c r="Q95" s="149">
        <v>6.920415224913495E-3</v>
      </c>
      <c r="R95" s="250">
        <f t="shared" si="9"/>
        <v>0.48909657320872274</v>
      </c>
      <c r="S95" s="242">
        <f t="shared" si="8"/>
        <v>1</v>
      </c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BY95" s="51"/>
      <c r="BZ95" s="51"/>
      <c r="CA95" s="51"/>
      <c r="CB95" s="51"/>
      <c r="CC95" s="51"/>
      <c r="CD95" s="51"/>
      <c r="CE95" s="51"/>
      <c r="CF95" s="51"/>
      <c r="CG95" s="51"/>
      <c r="CH95" s="51"/>
      <c r="CI95" s="51"/>
      <c r="CJ95" s="51"/>
      <c r="CK95" s="51"/>
      <c r="CL95" s="51"/>
      <c r="CM95" s="51"/>
      <c r="CN95" s="51"/>
      <c r="CO95" s="51"/>
      <c r="CP95" s="51"/>
      <c r="CQ95" s="51"/>
      <c r="CR95" s="51"/>
      <c r="CS95" s="51"/>
      <c r="CT95" s="51"/>
    </row>
    <row r="96" spans="1:98" ht="14.25" x14ac:dyDescent="0.2">
      <c r="A96" s="92" t="s">
        <v>650</v>
      </c>
      <c r="B96" s="105" t="s">
        <v>1230</v>
      </c>
      <c r="C96" s="122">
        <v>94900762</v>
      </c>
      <c r="D96" s="105" t="s">
        <v>69</v>
      </c>
      <c r="E96" s="105" t="s">
        <v>25</v>
      </c>
      <c r="F96" s="105" t="s">
        <v>26</v>
      </c>
      <c r="G96" s="112" t="s">
        <v>510</v>
      </c>
      <c r="H96" s="49" t="s">
        <v>625</v>
      </c>
      <c r="I96" s="113">
        <v>0.109375</v>
      </c>
      <c r="J96" s="108" t="s">
        <v>595</v>
      </c>
      <c r="K96" s="113"/>
      <c r="L96" s="115">
        <v>1.9001372321334319E-3</v>
      </c>
      <c r="M96" s="92" t="s">
        <v>650</v>
      </c>
      <c r="N96" s="217">
        <v>1.0570824524312897E-3</v>
      </c>
      <c r="O96" s="148">
        <v>0</v>
      </c>
      <c r="P96" s="148">
        <v>0</v>
      </c>
      <c r="Q96" s="149">
        <v>1.0857763300760044E-3</v>
      </c>
      <c r="R96" s="250">
        <f t="shared" si="9"/>
        <v>1.0857763300760044E-3</v>
      </c>
      <c r="S96" s="242">
        <f t="shared" si="8"/>
        <v>0</v>
      </c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1"/>
      <c r="CK96" s="51"/>
      <c r="CL96" s="51"/>
      <c r="CM96" s="51"/>
      <c r="CN96" s="51"/>
      <c r="CO96" s="51"/>
      <c r="CP96" s="51"/>
      <c r="CQ96" s="51"/>
      <c r="CR96" s="51"/>
      <c r="CS96" s="51"/>
      <c r="CT96" s="51"/>
    </row>
    <row r="97" spans="1:98" ht="14.25" x14ac:dyDescent="0.2">
      <c r="A97" s="92" t="s">
        <v>651</v>
      </c>
      <c r="B97" s="105" t="s">
        <v>1233</v>
      </c>
      <c r="C97" s="122">
        <v>118769585</v>
      </c>
      <c r="D97" s="105" t="s">
        <v>69</v>
      </c>
      <c r="E97" s="105" t="s">
        <v>25</v>
      </c>
      <c r="F97" s="105" t="s">
        <v>28</v>
      </c>
      <c r="G97" s="112" t="s">
        <v>510</v>
      </c>
      <c r="H97" s="49" t="s">
        <v>625</v>
      </c>
      <c r="I97" s="113">
        <v>0.120879120879121</v>
      </c>
      <c r="J97" s="108" t="s">
        <v>1212</v>
      </c>
      <c r="K97" s="113"/>
      <c r="L97" s="115">
        <v>1.0799136069114472E-3</v>
      </c>
      <c r="M97" s="92" t="s">
        <v>651</v>
      </c>
      <c r="N97" s="217">
        <v>0.47887323943661969</v>
      </c>
      <c r="O97" s="148">
        <v>0</v>
      </c>
      <c r="P97" s="148">
        <v>0</v>
      </c>
      <c r="Q97" s="149">
        <v>0</v>
      </c>
      <c r="R97" s="250">
        <f t="shared" si="9"/>
        <v>0.47887323943661969</v>
      </c>
      <c r="S97" s="242">
        <f t="shared" si="8"/>
        <v>1</v>
      </c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51"/>
      <c r="CC97" s="51"/>
      <c r="CD97" s="51"/>
      <c r="CE97" s="51"/>
      <c r="CF97" s="51"/>
      <c r="CG97" s="51"/>
      <c r="CH97" s="51"/>
      <c r="CI97" s="51"/>
      <c r="CJ97" s="51"/>
      <c r="CK97" s="51"/>
      <c r="CL97" s="51"/>
      <c r="CM97" s="51"/>
      <c r="CN97" s="51"/>
      <c r="CO97" s="51"/>
      <c r="CP97" s="51"/>
      <c r="CQ97" s="51"/>
      <c r="CR97" s="51"/>
      <c r="CS97" s="51"/>
      <c r="CT97" s="51"/>
    </row>
    <row r="98" spans="1:98" ht="14.25" x14ac:dyDescent="0.2">
      <c r="A98" s="92" t="s">
        <v>652</v>
      </c>
      <c r="B98" s="105" t="s">
        <v>1228</v>
      </c>
      <c r="C98" s="122">
        <v>99132221</v>
      </c>
      <c r="D98" s="105" t="s">
        <v>69</v>
      </c>
      <c r="E98" s="105" t="s">
        <v>28</v>
      </c>
      <c r="F98" s="105" t="s">
        <v>26</v>
      </c>
      <c r="G98" s="112" t="s">
        <v>510</v>
      </c>
      <c r="H98" s="49" t="s">
        <v>625</v>
      </c>
      <c r="I98" s="113">
        <v>0.155555555555556</v>
      </c>
      <c r="J98" s="108" t="s">
        <v>626</v>
      </c>
      <c r="K98" s="113"/>
      <c r="L98" s="115">
        <v>1.3893713094824591E-3</v>
      </c>
      <c r="M98" s="92" t="s">
        <v>652</v>
      </c>
      <c r="N98" s="217">
        <v>0</v>
      </c>
      <c r="O98" s="148">
        <v>0.48425787106446777</v>
      </c>
      <c r="P98" s="148">
        <v>0</v>
      </c>
      <c r="Q98" s="149">
        <v>0</v>
      </c>
      <c r="R98" s="250">
        <f t="shared" si="9"/>
        <v>0.48425787106446777</v>
      </c>
      <c r="S98" s="242">
        <f t="shared" si="8"/>
        <v>1</v>
      </c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  <c r="CA98" s="51"/>
      <c r="CB98" s="51"/>
      <c r="CC98" s="51"/>
      <c r="CD98" s="51"/>
      <c r="CE98" s="51"/>
      <c r="CF98" s="51"/>
      <c r="CG98" s="51"/>
      <c r="CH98" s="51"/>
      <c r="CI98" s="51"/>
      <c r="CJ98" s="51"/>
      <c r="CK98" s="51"/>
      <c r="CL98" s="51"/>
      <c r="CM98" s="51"/>
      <c r="CN98" s="51"/>
      <c r="CO98" s="51"/>
      <c r="CP98" s="51"/>
      <c r="CQ98" s="51"/>
      <c r="CR98" s="51"/>
      <c r="CS98" s="51"/>
      <c r="CT98" s="51"/>
    </row>
    <row r="99" spans="1:98" ht="14.25" x14ac:dyDescent="0.2">
      <c r="A99" s="92" t="s">
        <v>653</v>
      </c>
      <c r="B99" s="105" t="s">
        <v>1228</v>
      </c>
      <c r="C99" s="122">
        <v>99140750</v>
      </c>
      <c r="D99" s="105" t="s">
        <v>69</v>
      </c>
      <c r="E99" s="105" t="s">
        <v>25</v>
      </c>
      <c r="F99" s="105" t="s">
        <v>30</v>
      </c>
      <c r="G99" s="112" t="s">
        <v>510</v>
      </c>
      <c r="H99" s="49" t="s">
        <v>625</v>
      </c>
      <c r="I99" s="113">
        <v>0.17948717948717899</v>
      </c>
      <c r="J99" s="108" t="s">
        <v>626</v>
      </c>
      <c r="K99" s="113"/>
      <c r="L99" s="115">
        <v>3.1377769325853381E-3</v>
      </c>
      <c r="M99" s="92" t="s">
        <v>653</v>
      </c>
      <c r="N99" s="217">
        <v>1.2437810945273632E-3</v>
      </c>
      <c r="O99" s="148">
        <v>0.52526799387442569</v>
      </c>
      <c r="P99" s="148">
        <v>2.4360535931790498E-3</v>
      </c>
      <c r="Q99" s="149">
        <v>0</v>
      </c>
      <c r="R99" s="250">
        <f t="shared" si="9"/>
        <v>0.52526799387442569</v>
      </c>
      <c r="S99" s="242">
        <f t="shared" si="8"/>
        <v>1</v>
      </c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1"/>
      <c r="BR99" s="51"/>
      <c r="BS99" s="51"/>
      <c r="BT99" s="51"/>
      <c r="BU99" s="51"/>
      <c r="BV99" s="51"/>
      <c r="BW99" s="51"/>
      <c r="BX99" s="51"/>
      <c r="BY99" s="51"/>
      <c r="BZ99" s="51"/>
      <c r="CA99" s="51"/>
      <c r="CB99" s="51"/>
      <c r="CC99" s="51"/>
      <c r="CD99" s="51"/>
      <c r="CE99" s="51"/>
      <c r="CF99" s="51"/>
      <c r="CG99" s="51"/>
      <c r="CH99" s="51"/>
      <c r="CI99" s="51"/>
      <c r="CJ99" s="51"/>
      <c r="CK99" s="51"/>
      <c r="CL99" s="51"/>
      <c r="CM99" s="51"/>
      <c r="CN99" s="51"/>
      <c r="CO99" s="51"/>
      <c r="CP99" s="51"/>
      <c r="CQ99" s="51"/>
      <c r="CR99" s="51"/>
      <c r="CS99" s="51"/>
      <c r="CT99" s="51"/>
    </row>
    <row r="100" spans="1:98" ht="14.25" x14ac:dyDescent="0.2">
      <c r="A100" s="92" t="s">
        <v>654</v>
      </c>
      <c r="B100" s="105" t="s">
        <v>1224</v>
      </c>
      <c r="C100" s="122">
        <v>21434032</v>
      </c>
      <c r="D100" s="105" t="s">
        <v>69</v>
      </c>
      <c r="E100" s="105" t="s">
        <v>25</v>
      </c>
      <c r="F100" s="105" t="s">
        <v>28</v>
      </c>
      <c r="G100" s="112" t="s">
        <v>510</v>
      </c>
      <c r="H100" s="49" t="s">
        <v>625</v>
      </c>
      <c r="I100" s="113">
        <v>0.192660550458716</v>
      </c>
      <c r="J100" s="108" t="s">
        <v>590</v>
      </c>
      <c r="K100" s="113"/>
      <c r="L100" s="115">
        <v>3.6747511191287499E-4</v>
      </c>
      <c r="M100" s="92" t="s">
        <v>654</v>
      </c>
      <c r="N100" s="217">
        <v>0</v>
      </c>
      <c r="O100" s="148">
        <v>0</v>
      </c>
      <c r="P100" s="148">
        <v>0</v>
      </c>
      <c r="Q100" s="149">
        <v>0</v>
      </c>
      <c r="R100" s="250">
        <f t="shared" si="9"/>
        <v>0</v>
      </c>
      <c r="S100" s="242">
        <f t="shared" si="8"/>
        <v>0</v>
      </c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1"/>
      <c r="CJ100" s="51"/>
      <c r="CK100" s="51"/>
      <c r="CL100" s="51"/>
      <c r="CM100" s="51"/>
      <c r="CN100" s="51"/>
      <c r="CO100" s="51"/>
      <c r="CP100" s="51"/>
      <c r="CQ100" s="51"/>
      <c r="CR100" s="51"/>
      <c r="CS100" s="51"/>
      <c r="CT100" s="51"/>
    </row>
    <row r="101" spans="1:98" ht="14.25" x14ac:dyDescent="0.2">
      <c r="A101" s="92" t="s">
        <v>655</v>
      </c>
      <c r="B101" s="105" t="s">
        <v>1234</v>
      </c>
      <c r="C101" s="122">
        <v>54848437</v>
      </c>
      <c r="D101" s="105" t="s">
        <v>69</v>
      </c>
      <c r="E101" s="105" t="s">
        <v>26</v>
      </c>
      <c r="F101" s="105" t="s">
        <v>28</v>
      </c>
      <c r="G101" s="112" t="s">
        <v>510</v>
      </c>
      <c r="H101" s="49" t="s">
        <v>625</v>
      </c>
      <c r="I101" s="113">
        <v>0.235955056179775</v>
      </c>
      <c r="J101" s="108" t="s">
        <v>592</v>
      </c>
      <c r="K101" s="113"/>
      <c r="L101" s="115">
        <v>7.8971119133574002E-4</v>
      </c>
      <c r="M101" s="92" t="s">
        <v>655</v>
      </c>
      <c r="N101" s="217">
        <v>0</v>
      </c>
      <c r="O101" s="148">
        <v>0.49014084507042255</v>
      </c>
      <c r="P101" s="148">
        <v>0</v>
      </c>
      <c r="Q101" s="149">
        <v>0</v>
      </c>
      <c r="R101" s="250">
        <f t="shared" si="9"/>
        <v>0.49014084507042255</v>
      </c>
      <c r="S101" s="242">
        <f t="shared" si="8"/>
        <v>1</v>
      </c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1"/>
      <c r="BR101" s="51"/>
      <c r="BS101" s="51"/>
      <c r="BT101" s="51"/>
      <c r="BU101" s="51"/>
      <c r="BV101" s="51"/>
      <c r="BW101" s="51"/>
      <c r="BX101" s="51"/>
      <c r="BY101" s="51"/>
      <c r="BZ101" s="51"/>
      <c r="CA101" s="51"/>
      <c r="CB101" s="51"/>
      <c r="CC101" s="51"/>
      <c r="CD101" s="51"/>
      <c r="CE101" s="51"/>
      <c r="CF101" s="51"/>
      <c r="CG101" s="51"/>
      <c r="CH101" s="51"/>
      <c r="CI101" s="51"/>
      <c r="CJ101" s="51"/>
      <c r="CK101" s="51"/>
      <c r="CL101" s="51"/>
      <c r="CM101" s="51"/>
      <c r="CN101" s="51"/>
      <c r="CO101" s="51"/>
      <c r="CP101" s="51"/>
      <c r="CQ101" s="51"/>
      <c r="CR101" s="51"/>
      <c r="CS101" s="51"/>
      <c r="CT101" s="51"/>
    </row>
    <row r="102" spans="1:98" ht="14.25" x14ac:dyDescent="0.2">
      <c r="A102" s="92" t="s">
        <v>656</v>
      </c>
      <c r="B102" s="105" t="s">
        <v>1224</v>
      </c>
      <c r="C102" s="122">
        <v>23822367</v>
      </c>
      <c r="D102" s="105" t="s">
        <v>69</v>
      </c>
      <c r="E102" s="105" t="s">
        <v>30</v>
      </c>
      <c r="F102" s="105" t="s">
        <v>28</v>
      </c>
      <c r="G102" s="112" t="s">
        <v>510</v>
      </c>
      <c r="H102" s="49" t="s">
        <v>625</v>
      </c>
      <c r="I102" s="113">
        <v>0.27722772277227697</v>
      </c>
      <c r="J102" s="108" t="s">
        <v>596</v>
      </c>
      <c r="K102" s="113"/>
      <c r="L102" s="115">
        <v>4.2404903854227896E-3</v>
      </c>
      <c r="M102" s="92" t="s">
        <v>656</v>
      </c>
      <c r="N102" s="217">
        <v>1.2594458438287153E-3</v>
      </c>
      <c r="O102" s="148">
        <v>0.52089136490250698</v>
      </c>
      <c r="P102" s="148">
        <v>0.4952681388012618</v>
      </c>
      <c r="Q102" s="149">
        <v>0.52275449101796412</v>
      </c>
      <c r="R102" s="250">
        <f t="shared" si="9"/>
        <v>0.52275449101796412</v>
      </c>
      <c r="S102" s="242">
        <f t="shared" si="8"/>
        <v>3</v>
      </c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  <c r="BR102" s="51"/>
      <c r="BS102" s="51"/>
      <c r="BT102" s="51"/>
      <c r="BU102" s="51"/>
      <c r="BV102" s="51"/>
      <c r="BW102" s="51"/>
      <c r="BX102" s="51"/>
      <c r="BY102" s="51"/>
      <c r="BZ102" s="51"/>
      <c r="CA102" s="51"/>
      <c r="CB102" s="51"/>
      <c r="CC102" s="51"/>
      <c r="CD102" s="51"/>
      <c r="CE102" s="51"/>
      <c r="CF102" s="51"/>
      <c r="CG102" s="51"/>
      <c r="CH102" s="51"/>
      <c r="CI102" s="51"/>
      <c r="CJ102" s="51"/>
      <c r="CK102" s="51"/>
      <c r="CL102" s="51"/>
      <c r="CM102" s="51"/>
      <c r="CN102" s="51"/>
      <c r="CO102" s="51"/>
      <c r="CP102" s="51"/>
      <c r="CQ102" s="51"/>
      <c r="CR102" s="51"/>
      <c r="CS102" s="51"/>
      <c r="CT102" s="51"/>
    </row>
    <row r="103" spans="1:98" ht="14.25" x14ac:dyDescent="0.2">
      <c r="A103" s="92" t="s">
        <v>657</v>
      </c>
      <c r="B103" s="105" t="s">
        <v>1223</v>
      </c>
      <c r="C103" s="122">
        <v>21959891</v>
      </c>
      <c r="D103" s="105" t="s">
        <v>69</v>
      </c>
      <c r="E103" s="105" t="s">
        <v>25</v>
      </c>
      <c r="F103" s="105" t="s">
        <v>26</v>
      </c>
      <c r="G103" s="112" t="s">
        <v>510</v>
      </c>
      <c r="H103" s="49" t="s">
        <v>625</v>
      </c>
      <c r="I103" s="113">
        <v>0.34234234234234201</v>
      </c>
      <c r="J103" s="108" t="s">
        <v>592</v>
      </c>
      <c r="K103" s="113"/>
      <c r="L103" s="115">
        <v>3.5815961061621822E-3</v>
      </c>
      <c r="M103" s="92" t="s">
        <v>657</v>
      </c>
      <c r="N103" s="217">
        <v>4.7281323877068557E-3</v>
      </c>
      <c r="O103" s="148">
        <v>0.50789889415481837</v>
      </c>
      <c r="P103" s="148">
        <v>2.9629629629629628E-3</v>
      </c>
      <c r="Q103" s="149">
        <v>2.9695619896065329E-3</v>
      </c>
      <c r="R103" s="250">
        <f t="shared" si="9"/>
        <v>0.50789889415481837</v>
      </c>
      <c r="S103" s="242">
        <f t="shared" si="8"/>
        <v>1</v>
      </c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1"/>
      <c r="BW103" s="51"/>
      <c r="BX103" s="51"/>
      <c r="BY103" s="51"/>
      <c r="BZ103" s="51"/>
      <c r="CA103" s="51"/>
      <c r="CB103" s="51"/>
      <c r="CC103" s="51"/>
      <c r="CD103" s="51"/>
      <c r="CE103" s="51"/>
      <c r="CF103" s="51"/>
      <c r="CG103" s="51"/>
      <c r="CH103" s="51"/>
      <c r="CI103" s="51"/>
      <c r="CJ103" s="51"/>
      <c r="CK103" s="51"/>
      <c r="CL103" s="51"/>
      <c r="CM103" s="51"/>
      <c r="CN103" s="51"/>
      <c r="CO103" s="51"/>
      <c r="CP103" s="51"/>
      <c r="CQ103" s="51"/>
      <c r="CR103" s="51"/>
      <c r="CS103" s="51"/>
      <c r="CT103" s="51"/>
    </row>
    <row r="104" spans="1:98" ht="14.25" x14ac:dyDescent="0.2">
      <c r="A104" s="92" t="s">
        <v>658</v>
      </c>
      <c r="B104" s="105" t="s">
        <v>1234</v>
      </c>
      <c r="C104" s="122">
        <v>72448744</v>
      </c>
      <c r="D104" s="105" t="s">
        <v>61</v>
      </c>
      <c r="E104" s="105" t="s">
        <v>209</v>
      </c>
      <c r="F104" s="105" t="s">
        <v>28</v>
      </c>
      <c r="G104" s="112" t="s">
        <v>510</v>
      </c>
      <c r="H104" s="49" t="s">
        <v>625</v>
      </c>
      <c r="I104" s="113">
        <v>9.7560975609756101E-2</v>
      </c>
      <c r="J104" s="108" t="s">
        <v>623</v>
      </c>
      <c r="K104" s="113"/>
      <c r="L104" s="115">
        <v>8.379219535551831E-4</v>
      </c>
      <c r="M104" s="92" t="s">
        <v>658</v>
      </c>
      <c r="N104" s="217">
        <v>0</v>
      </c>
      <c r="O104" s="148">
        <v>0</v>
      </c>
      <c r="P104" s="148">
        <v>1.1695906432748538E-3</v>
      </c>
      <c r="Q104" s="149">
        <v>0</v>
      </c>
      <c r="R104" s="250">
        <f t="shared" si="9"/>
        <v>1.1695906432748538E-3</v>
      </c>
      <c r="S104" s="242">
        <f t="shared" si="8"/>
        <v>0</v>
      </c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BZ104" s="51"/>
      <c r="CA104" s="51"/>
      <c r="CB104" s="51"/>
      <c r="CC104" s="51"/>
      <c r="CD104" s="51"/>
      <c r="CE104" s="51"/>
      <c r="CF104" s="51"/>
      <c r="CG104" s="51"/>
      <c r="CH104" s="51"/>
      <c r="CI104" s="51"/>
      <c r="CJ104" s="51"/>
      <c r="CK104" s="51"/>
      <c r="CL104" s="51"/>
      <c r="CM104" s="51"/>
      <c r="CN104" s="51"/>
      <c r="CO104" s="51"/>
      <c r="CP104" s="51"/>
      <c r="CQ104" s="51"/>
      <c r="CR104" s="51"/>
      <c r="CS104" s="51"/>
      <c r="CT104" s="51"/>
    </row>
    <row r="105" spans="1:98" ht="14.25" x14ac:dyDescent="0.2">
      <c r="A105" s="92" t="s">
        <v>659</v>
      </c>
      <c r="B105" s="105" t="s">
        <v>1230</v>
      </c>
      <c r="C105" s="122">
        <v>147251890</v>
      </c>
      <c r="D105" s="105" t="s">
        <v>61</v>
      </c>
      <c r="E105" s="105" t="s">
        <v>209</v>
      </c>
      <c r="F105" s="105" t="s">
        <v>28</v>
      </c>
      <c r="G105" s="112" t="s">
        <v>510</v>
      </c>
      <c r="H105" s="49" t="s">
        <v>625</v>
      </c>
      <c r="I105" s="113">
        <v>0.185714285714286</v>
      </c>
      <c r="J105" s="108" t="s">
        <v>590</v>
      </c>
      <c r="K105" s="105"/>
      <c r="L105" s="115">
        <v>7.203572972194209E-5</v>
      </c>
      <c r="M105" s="92" t="s">
        <v>659</v>
      </c>
      <c r="N105" s="217">
        <v>0</v>
      </c>
      <c r="O105" s="148">
        <v>0</v>
      </c>
      <c r="P105" s="148">
        <v>0</v>
      </c>
      <c r="Q105" s="149">
        <v>0</v>
      </c>
      <c r="R105" s="250">
        <f t="shared" si="9"/>
        <v>0</v>
      </c>
      <c r="S105" s="242">
        <f t="shared" si="8"/>
        <v>0</v>
      </c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  <c r="CA105" s="51"/>
      <c r="CB105" s="51"/>
      <c r="CC105" s="51"/>
      <c r="CD105" s="51"/>
      <c r="CE105" s="51"/>
      <c r="CF105" s="51"/>
      <c r="CG105" s="51"/>
      <c r="CH105" s="51"/>
      <c r="CI105" s="51"/>
      <c r="CJ105" s="51"/>
      <c r="CK105" s="51"/>
      <c r="CL105" s="51"/>
      <c r="CM105" s="51"/>
      <c r="CN105" s="51"/>
      <c r="CO105" s="51"/>
      <c r="CP105" s="51"/>
      <c r="CQ105" s="51"/>
      <c r="CR105" s="51"/>
      <c r="CS105" s="51"/>
      <c r="CT105" s="51"/>
    </row>
    <row r="106" spans="1:98" ht="14.25" x14ac:dyDescent="0.2">
      <c r="A106" s="92" t="s">
        <v>660</v>
      </c>
      <c r="B106" s="105" t="s">
        <v>1224</v>
      </c>
      <c r="C106" s="122">
        <v>129867463</v>
      </c>
      <c r="D106" s="105" t="s">
        <v>69</v>
      </c>
      <c r="E106" s="105" t="s">
        <v>28</v>
      </c>
      <c r="F106" s="105" t="s">
        <v>25</v>
      </c>
      <c r="G106" s="112" t="s">
        <v>510</v>
      </c>
      <c r="H106" s="49" t="s">
        <v>625</v>
      </c>
      <c r="I106" s="113">
        <v>7.4999999999999997E-2</v>
      </c>
      <c r="J106" s="108" t="s">
        <v>665</v>
      </c>
      <c r="K106" s="113"/>
      <c r="L106" s="115">
        <v>4.7948215926799055E-4</v>
      </c>
      <c r="M106" s="92" t="s">
        <v>660</v>
      </c>
      <c r="N106" s="217">
        <v>9.8960910440376061E-4</v>
      </c>
      <c r="O106" s="148">
        <v>0</v>
      </c>
      <c r="P106" s="148">
        <v>0.50888142102736433</v>
      </c>
      <c r="Q106" s="149">
        <v>0.50395256916996045</v>
      </c>
      <c r="R106" s="250">
        <f t="shared" si="9"/>
        <v>0.50888142102736433</v>
      </c>
      <c r="S106" s="242">
        <f t="shared" si="8"/>
        <v>2</v>
      </c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BY106" s="51"/>
      <c r="BZ106" s="51"/>
      <c r="CA106" s="51"/>
      <c r="CB106" s="51"/>
      <c r="CC106" s="51"/>
      <c r="CD106" s="51"/>
      <c r="CE106" s="51"/>
      <c r="CF106" s="51"/>
      <c r="CG106" s="51"/>
      <c r="CH106" s="51"/>
      <c r="CI106" s="51"/>
      <c r="CJ106" s="51"/>
      <c r="CK106" s="51"/>
      <c r="CL106" s="51"/>
      <c r="CM106" s="51"/>
      <c r="CN106" s="51"/>
      <c r="CO106" s="51"/>
      <c r="CP106" s="51"/>
      <c r="CQ106" s="51"/>
      <c r="CR106" s="51"/>
      <c r="CS106" s="51"/>
      <c r="CT106" s="51"/>
    </row>
    <row r="107" spans="1:98" ht="14.25" x14ac:dyDescent="0.2">
      <c r="A107" s="92" t="s">
        <v>661</v>
      </c>
      <c r="B107" s="105" t="s">
        <v>1235</v>
      </c>
      <c r="C107" s="122">
        <v>41786834</v>
      </c>
      <c r="D107" s="105" t="s">
        <v>69</v>
      </c>
      <c r="E107" s="105" t="s">
        <v>26</v>
      </c>
      <c r="F107" s="105" t="s">
        <v>28</v>
      </c>
      <c r="G107" s="112" t="s">
        <v>510</v>
      </c>
      <c r="H107" s="49" t="s">
        <v>625</v>
      </c>
      <c r="I107" s="113">
        <v>0.1</v>
      </c>
      <c r="J107" s="108" t="s">
        <v>628</v>
      </c>
      <c r="K107" s="113"/>
      <c r="L107" s="115">
        <v>6.9910514541387029E-4</v>
      </c>
      <c r="M107" s="92" t="s">
        <v>661</v>
      </c>
      <c r="N107" s="217">
        <v>8.1499592502037486E-4</v>
      </c>
      <c r="O107" s="148">
        <v>0.4967978042086002</v>
      </c>
      <c r="P107" s="148">
        <v>8.703220191470844E-4</v>
      </c>
      <c r="Q107" s="149">
        <v>7.326007326007326E-4</v>
      </c>
      <c r="R107" s="250">
        <f t="shared" si="9"/>
        <v>0.4967978042086002</v>
      </c>
      <c r="S107" s="242">
        <f t="shared" si="8"/>
        <v>1</v>
      </c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  <c r="BR107" s="51"/>
      <c r="BS107" s="51"/>
      <c r="BT107" s="51"/>
      <c r="BU107" s="51"/>
      <c r="BV107" s="51"/>
      <c r="BW107" s="51"/>
      <c r="BX107" s="51"/>
      <c r="BY107" s="51"/>
      <c r="BZ107" s="51"/>
      <c r="CA107" s="51"/>
      <c r="CB107" s="51"/>
      <c r="CC107" s="51"/>
      <c r="CD107" s="51"/>
      <c r="CE107" s="51"/>
      <c r="CF107" s="51"/>
      <c r="CG107" s="51"/>
      <c r="CH107" s="51"/>
      <c r="CI107" s="51"/>
      <c r="CJ107" s="51"/>
      <c r="CK107" s="51"/>
      <c r="CL107" s="51"/>
      <c r="CM107" s="51"/>
      <c r="CN107" s="51"/>
      <c r="CO107" s="51"/>
      <c r="CP107" s="51"/>
      <c r="CQ107" s="51"/>
      <c r="CR107" s="51"/>
      <c r="CS107" s="51"/>
      <c r="CT107" s="51"/>
    </row>
    <row r="108" spans="1:98" ht="14.25" x14ac:dyDescent="0.2">
      <c r="A108" s="92" t="s">
        <v>662</v>
      </c>
      <c r="B108" s="105" t="s">
        <v>1236</v>
      </c>
      <c r="C108" s="122">
        <v>52004504</v>
      </c>
      <c r="D108" s="105" t="s">
        <v>69</v>
      </c>
      <c r="E108" s="105" t="s">
        <v>25</v>
      </c>
      <c r="F108" s="105" t="s">
        <v>30</v>
      </c>
      <c r="G108" s="112" t="s">
        <v>510</v>
      </c>
      <c r="H108" s="49" t="s">
        <v>625</v>
      </c>
      <c r="I108" s="113">
        <v>7.4626865671641798E-2</v>
      </c>
      <c r="J108" s="108" t="s">
        <v>665</v>
      </c>
      <c r="K108" s="113"/>
      <c r="L108" s="115">
        <v>6.598845202089634E-3</v>
      </c>
      <c r="M108" s="92" t="s">
        <v>662</v>
      </c>
      <c r="N108" s="217">
        <v>4.6224961479198771E-3</v>
      </c>
      <c r="O108" s="148">
        <v>3.2733224222585926E-3</v>
      </c>
      <c r="P108" s="148">
        <v>0.49050632911392406</v>
      </c>
      <c r="Q108" s="149">
        <v>0.48936170212765956</v>
      </c>
      <c r="R108" s="250">
        <f t="shared" si="9"/>
        <v>0.49050632911392406</v>
      </c>
      <c r="S108" s="242">
        <f t="shared" si="8"/>
        <v>2</v>
      </c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Y108" s="51"/>
      <c r="BZ108" s="51"/>
      <c r="CA108" s="51"/>
      <c r="CB108" s="51"/>
      <c r="CC108" s="51"/>
      <c r="CD108" s="51"/>
      <c r="CE108" s="51"/>
      <c r="CF108" s="51"/>
      <c r="CG108" s="51"/>
      <c r="CH108" s="51"/>
      <c r="CI108" s="51"/>
      <c r="CJ108" s="51"/>
      <c r="CK108" s="51"/>
      <c r="CL108" s="51"/>
      <c r="CM108" s="51"/>
      <c r="CN108" s="51"/>
      <c r="CO108" s="51"/>
      <c r="CP108" s="51"/>
      <c r="CQ108" s="51"/>
      <c r="CR108" s="51"/>
      <c r="CS108" s="51"/>
      <c r="CT108" s="51"/>
    </row>
    <row r="109" spans="1:98" ht="14.25" x14ac:dyDescent="0.2">
      <c r="A109" s="92" t="s">
        <v>664</v>
      </c>
      <c r="B109" s="105" t="s">
        <v>1225</v>
      </c>
      <c r="C109" s="122">
        <v>123946087</v>
      </c>
      <c r="D109" s="105" t="s">
        <v>69</v>
      </c>
      <c r="E109" s="105" t="s">
        <v>25</v>
      </c>
      <c r="F109" s="105" t="s">
        <v>26</v>
      </c>
      <c r="G109" s="112" t="s">
        <v>510</v>
      </c>
      <c r="H109" s="49" t="s">
        <v>625</v>
      </c>
      <c r="I109" s="113">
        <v>0.19354838709677399</v>
      </c>
      <c r="J109" s="108" t="s">
        <v>1212</v>
      </c>
      <c r="K109" s="113"/>
      <c r="L109" s="115">
        <v>3.1952071892161755E-3</v>
      </c>
      <c r="M109" s="92" t="s">
        <v>664</v>
      </c>
      <c r="N109" s="217">
        <v>0.51209677419354838</v>
      </c>
      <c r="O109" s="148">
        <v>2.7662517289073307E-3</v>
      </c>
      <c r="P109" s="148">
        <v>7.4906367041198503E-3</v>
      </c>
      <c r="Q109" s="149">
        <v>0</v>
      </c>
      <c r="R109" s="250">
        <f t="shared" si="9"/>
        <v>0.51209677419354838</v>
      </c>
      <c r="S109" s="242">
        <f t="shared" si="8"/>
        <v>1</v>
      </c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1"/>
      <c r="BR109" s="51"/>
      <c r="BS109" s="51"/>
      <c r="BT109" s="51"/>
      <c r="BU109" s="51"/>
      <c r="BV109" s="51"/>
      <c r="BW109" s="51"/>
      <c r="BX109" s="51"/>
      <c r="BY109" s="51"/>
      <c r="BZ109" s="51"/>
      <c r="CA109" s="51"/>
      <c r="CB109" s="51"/>
      <c r="CC109" s="51"/>
      <c r="CD109" s="51"/>
      <c r="CE109" s="51"/>
      <c r="CF109" s="51"/>
      <c r="CG109" s="51"/>
      <c r="CH109" s="51"/>
      <c r="CI109" s="51"/>
      <c r="CJ109" s="51"/>
      <c r="CK109" s="51"/>
      <c r="CL109" s="51"/>
      <c r="CM109" s="51"/>
      <c r="CN109" s="51"/>
      <c r="CO109" s="51"/>
      <c r="CP109" s="51"/>
      <c r="CQ109" s="51"/>
      <c r="CR109" s="51"/>
      <c r="CS109" s="51"/>
      <c r="CT109" s="51"/>
    </row>
    <row r="110" spans="1:98" ht="14.25" x14ac:dyDescent="0.2">
      <c r="A110" s="116" t="s">
        <v>663</v>
      </c>
      <c r="B110" s="105" t="s">
        <v>1226</v>
      </c>
      <c r="C110" s="123">
        <v>75787115</v>
      </c>
      <c r="D110" s="105" t="s">
        <v>69</v>
      </c>
      <c r="E110" s="105" t="s">
        <v>25</v>
      </c>
      <c r="F110" s="105" t="s">
        <v>26</v>
      </c>
      <c r="G110" s="112" t="s">
        <v>510</v>
      </c>
      <c r="H110" s="49" t="s">
        <v>625</v>
      </c>
      <c r="I110" s="113">
        <v>4.1000000000000002E-2</v>
      </c>
      <c r="J110" s="108" t="s">
        <v>623</v>
      </c>
      <c r="K110" s="113"/>
      <c r="L110" s="115">
        <v>1.3718989367783241E-3</v>
      </c>
      <c r="M110" s="116" t="s">
        <v>663</v>
      </c>
      <c r="N110" s="217">
        <v>2.4449877750611247E-3</v>
      </c>
      <c r="O110" s="148">
        <v>3.6585365853658539E-3</v>
      </c>
      <c r="P110" s="148">
        <v>1.1160714285714285E-3</v>
      </c>
      <c r="Q110" s="149">
        <v>2.2099447513812156E-3</v>
      </c>
      <c r="R110" s="250">
        <f t="shared" si="9"/>
        <v>3.6585365853658539E-3</v>
      </c>
      <c r="S110" s="242">
        <f t="shared" si="8"/>
        <v>0</v>
      </c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1"/>
      <c r="BR110" s="51"/>
      <c r="BS110" s="51"/>
      <c r="BT110" s="51"/>
      <c r="BU110" s="51"/>
      <c r="BV110" s="51"/>
      <c r="BW110" s="51"/>
      <c r="BX110" s="51"/>
      <c r="BY110" s="51"/>
      <c r="BZ110" s="51"/>
      <c r="CA110" s="51"/>
      <c r="CB110" s="51"/>
      <c r="CC110" s="51"/>
      <c r="CD110" s="51"/>
      <c r="CE110" s="51"/>
      <c r="CF110" s="51"/>
      <c r="CG110" s="51"/>
      <c r="CH110" s="51"/>
      <c r="CI110" s="51"/>
      <c r="CJ110" s="51"/>
      <c r="CK110" s="51"/>
      <c r="CL110" s="51"/>
      <c r="CM110" s="51"/>
      <c r="CN110" s="51"/>
      <c r="CO110" s="51"/>
      <c r="CP110" s="51"/>
      <c r="CQ110" s="51"/>
      <c r="CR110" s="51"/>
      <c r="CS110" s="51"/>
      <c r="CT110" s="51"/>
    </row>
    <row r="111" spans="1:98" ht="14.25" x14ac:dyDescent="0.2">
      <c r="A111" s="97" t="s">
        <v>210</v>
      </c>
      <c r="B111" s="105" t="s">
        <v>1237</v>
      </c>
      <c r="C111" s="124">
        <v>145925285</v>
      </c>
      <c r="D111" s="92" t="s">
        <v>69</v>
      </c>
      <c r="E111" s="105" t="s">
        <v>30</v>
      </c>
      <c r="F111" s="105" t="s">
        <v>28</v>
      </c>
      <c r="G111" s="106" t="s">
        <v>512</v>
      </c>
      <c r="H111" s="49" t="s">
        <v>625</v>
      </c>
      <c r="I111" s="107">
        <v>0.14912280701754399</v>
      </c>
      <c r="J111" s="108" t="s">
        <v>626</v>
      </c>
      <c r="K111" s="107"/>
      <c r="L111" s="115">
        <v>3.6069944326825062E-3</v>
      </c>
      <c r="M111" s="97" t="s">
        <v>210</v>
      </c>
      <c r="N111" s="217">
        <v>3.5419126328217238E-3</v>
      </c>
      <c r="O111" s="148">
        <v>0.49375866851595007</v>
      </c>
      <c r="P111" s="148">
        <v>3.4285714285714284E-3</v>
      </c>
      <c r="Q111" s="149">
        <v>2.509410288582183E-3</v>
      </c>
      <c r="R111" s="250">
        <f t="shared" si="9"/>
        <v>0.49375866851595007</v>
      </c>
      <c r="S111" s="242">
        <f t="shared" si="8"/>
        <v>1</v>
      </c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51"/>
      <c r="BQ111" s="51"/>
      <c r="BR111" s="51"/>
      <c r="BS111" s="51"/>
      <c r="BT111" s="51"/>
      <c r="BU111" s="51"/>
      <c r="BV111" s="51"/>
      <c r="BW111" s="51"/>
      <c r="BX111" s="51"/>
      <c r="BY111" s="51"/>
      <c r="BZ111" s="51"/>
      <c r="CA111" s="51"/>
      <c r="CB111" s="51"/>
      <c r="CC111" s="51"/>
      <c r="CD111" s="51"/>
      <c r="CE111" s="51"/>
      <c r="CF111" s="51"/>
      <c r="CG111" s="51"/>
      <c r="CH111" s="51"/>
      <c r="CI111" s="51"/>
      <c r="CJ111" s="51"/>
      <c r="CK111" s="51"/>
      <c r="CL111" s="51"/>
      <c r="CM111" s="51"/>
      <c r="CN111" s="51"/>
      <c r="CO111" s="51"/>
      <c r="CP111" s="51"/>
      <c r="CQ111" s="51"/>
      <c r="CR111" s="51"/>
      <c r="CS111" s="51"/>
      <c r="CT111" s="51"/>
    </row>
    <row r="112" spans="1:98" ht="14.25" x14ac:dyDescent="0.2">
      <c r="A112" s="97" t="s">
        <v>211</v>
      </c>
      <c r="B112" s="105" t="s">
        <v>1238</v>
      </c>
      <c r="C112" s="124">
        <v>86131940</v>
      </c>
      <c r="D112" s="92" t="s">
        <v>69</v>
      </c>
      <c r="E112" s="105" t="s">
        <v>28</v>
      </c>
      <c r="F112" s="105" t="s">
        <v>30</v>
      </c>
      <c r="G112" s="106" t="s">
        <v>512</v>
      </c>
      <c r="H112" s="49" t="s">
        <v>625</v>
      </c>
      <c r="I112" s="107">
        <v>6.6666666666666693E-2</v>
      </c>
      <c r="J112" s="108" t="s">
        <v>598</v>
      </c>
      <c r="K112" s="92"/>
      <c r="L112" s="115">
        <v>2.4786072587784009E-3</v>
      </c>
      <c r="M112" s="97" t="s">
        <v>211</v>
      </c>
      <c r="N112" s="218">
        <v>2.1818181818181819E-3</v>
      </c>
      <c r="O112" s="150">
        <v>4.1425020712510356E-3</v>
      </c>
      <c r="P112" s="150">
        <v>1.5163002274450341E-3</v>
      </c>
      <c r="Q112" s="151">
        <v>1.3531799729364006E-3</v>
      </c>
      <c r="R112" s="251">
        <f t="shared" si="9"/>
        <v>4.1425020712510356E-3</v>
      </c>
      <c r="S112" s="243">
        <f t="shared" si="8"/>
        <v>0</v>
      </c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1"/>
      <c r="BT112" s="51"/>
      <c r="BU112" s="51"/>
      <c r="BV112" s="51"/>
      <c r="BW112" s="51"/>
      <c r="BX112" s="51"/>
      <c r="BY112" s="51"/>
      <c r="BZ112" s="51"/>
      <c r="CA112" s="51"/>
      <c r="CB112" s="51"/>
      <c r="CC112" s="51"/>
      <c r="CD112" s="51"/>
      <c r="CE112" s="51"/>
      <c r="CF112" s="51"/>
      <c r="CG112" s="51"/>
      <c r="CH112" s="51"/>
      <c r="CI112" s="51"/>
      <c r="CJ112" s="51"/>
      <c r="CK112" s="51"/>
      <c r="CL112" s="51"/>
      <c r="CM112" s="51"/>
      <c r="CN112" s="51"/>
      <c r="CO112" s="51"/>
      <c r="CP112" s="51"/>
      <c r="CQ112" s="51"/>
      <c r="CR112" s="51"/>
      <c r="CS112" s="51"/>
      <c r="CT112" s="51"/>
    </row>
    <row r="113" spans="1:97" ht="14.25" x14ac:dyDescent="0.2">
      <c r="A113" s="12"/>
      <c r="B113" s="12"/>
      <c r="D113" s="12"/>
      <c r="E113" s="12"/>
      <c r="F113" s="12"/>
      <c r="G113" s="12"/>
      <c r="H113" s="12"/>
      <c r="I113" s="14"/>
      <c r="J113" s="12"/>
      <c r="N113" s="14">
        <v>1</v>
      </c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51"/>
      <c r="BK113" s="51"/>
      <c r="BL113" s="51"/>
      <c r="BM113" s="51"/>
      <c r="BN113" s="51"/>
      <c r="BO113" s="51"/>
      <c r="BP113" s="51"/>
      <c r="BQ113" s="51"/>
      <c r="BR113" s="51"/>
      <c r="BS113" s="51"/>
      <c r="BT113" s="51"/>
      <c r="BU113" s="51"/>
      <c r="BV113" s="51"/>
      <c r="BW113" s="51"/>
      <c r="BX113" s="51"/>
      <c r="BY113" s="51"/>
      <c r="BZ113" s="51"/>
      <c r="CA113" s="51"/>
      <c r="CB113" s="51"/>
      <c r="CC113" s="51"/>
      <c r="CD113" s="51"/>
      <c r="CE113" s="51"/>
      <c r="CF113" s="51"/>
      <c r="CG113" s="51"/>
      <c r="CH113" s="51"/>
      <c r="CI113" s="51"/>
      <c r="CJ113" s="51"/>
      <c r="CK113" s="51"/>
      <c r="CL113" s="51"/>
      <c r="CM113" s="51"/>
      <c r="CN113" s="51"/>
      <c r="CO113" s="51"/>
      <c r="CP113" s="51"/>
      <c r="CQ113" s="51"/>
      <c r="CR113" s="51"/>
      <c r="CS113" s="51"/>
    </row>
    <row r="114" spans="1:97" ht="14.25" x14ac:dyDescent="0.15"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51"/>
      <c r="BQ114" s="51"/>
      <c r="BR114" s="51"/>
      <c r="BS114" s="51"/>
      <c r="BT114" s="51"/>
      <c r="BU114" s="51"/>
      <c r="BV114" s="51"/>
      <c r="BW114" s="51"/>
      <c r="BX114" s="51"/>
      <c r="BY114" s="51"/>
      <c r="BZ114" s="51"/>
      <c r="CA114" s="51"/>
      <c r="CB114" s="51"/>
      <c r="CC114" s="51"/>
      <c r="CD114" s="51"/>
      <c r="CE114" s="51"/>
      <c r="CF114" s="51"/>
      <c r="CG114" s="51"/>
      <c r="CH114" s="51"/>
      <c r="CI114" s="51"/>
      <c r="CJ114" s="51"/>
      <c r="CK114" s="51"/>
      <c r="CL114" s="51"/>
      <c r="CM114" s="51"/>
      <c r="CN114" s="51"/>
      <c r="CO114" s="51"/>
      <c r="CP114" s="51"/>
      <c r="CQ114" s="51"/>
      <c r="CR114" s="51"/>
      <c r="CS114" s="51"/>
    </row>
    <row r="115" spans="1:97" ht="14.25" x14ac:dyDescent="0.15"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51"/>
      <c r="BO115" s="51"/>
      <c r="BP115" s="51"/>
      <c r="BQ115" s="51"/>
      <c r="BR115" s="51"/>
      <c r="BS115" s="51"/>
      <c r="BT115" s="51"/>
      <c r="BU115" s="51"/>
      <c r="BV115" s="51"/>
      <c r="BW115" s="51"/>
      <c r="BX115" s="51"/>
      <c r="BY115" s="51"/>
      <c r="BZ115" s="51"/>
      <c r="CA115" s="51"/>
      <c r="CB115" s="51"/>
      <c r="CC115" s="51"/>
      <c r="CD115" s="51"/>
      <c r="CE115" s="51"/>
      <c r="CF115" s="51"/>
      <c r="CG115" s="51"/>
      <c r="CH115" s="51"/>
      <c r="CI115" s="51"/>
      <c r="CJ115" s="51"/>
      <c r="CK115" s="51"/>
      <c r="CL115" s="51"/>
      <c r="CM115" s="51"/>
      <c r="CN115" s="51"/>
      <c r="CO115" s="51"/>
      <c r="CP115" s="51"/>
      <c r="CQ115" s="51"/>
      <c r="CR115" s="51"/>
      <c r="CS115" s="51"/>
    </row>
    <row r="116" spans="1:97" ht="14.25" x14ac:dyDescent="0.15"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  <c r="BO116" s="51"/>
      <c r="BP116" s="51"/>
      <c r="BQ116" s="51"/>
      <c r="BR116" s="51"/>
      <c r="BS116" s="51"/>
      <c r="BT116" s="51"/>
      <c r="BU116" s="51"/>
      <c r="BV116" s="51"/>
      <c r="BW116" s="51"/>
      <c r="BX116" s="51"/>
      <c r="BY116" s="51"/>
      <c r="BZ116" s="51"/>
      <c r="CA116" s="51"/>
      <c r="CB116" s="51"/>
      <c r="CC116" s="51"/>
      <c r="CD116" s="51"/>
      <c r="CE116" s="51"/>
      <c r="CF116" s="51"/>
      <c r="CG116" s="51"/>
      <c r="CH116" s="51"/>
      <c r="CI116" s="51"/>
      <c r="CJ116" s="51"/>
      <c r="CK116" s="51"/>
      <c r="CL116" s="51"/>
      <c r="CM116" s="51"/>
      <c r="CN116" s="51"/>
      <c r="CO116" s="51"/>
      <c r="CP116" s="51"/>
      <c r="CQ116" s="51"/>
      <c r="CR116" s="51"/>
      <c r="CS116" s="51"/>
    </row>
    <row r="117" spans="1:97" ht="14.25" x14ac:dyDescent="0.15"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  <c r="BR117" s="51"/>
      <c r="BS117" s="51"/>
      <c r="BT117" s="51"/>
      <c r="BU117" s="51"/>
      <c r="BV117" s="51"/>
      <c r="BW117" s="51"/>
      <c r="BX117" s="51"/>
      <c r="BY117" s="51"/>
      <c r="BZ117" s="51"/>
      <c r="CA117" s="51"/>
      <c r="CB117" s="51"/>
      <c r="CC117" s="51"/>
      <c r="CD117" s="51"/>
      <c r="CE117" s="51"/>
      <c r="CF117" s="51"/>
      <c r="CG117" s="51"/>
      <c r="CH117" s="51"/>
      <c r="CI117" s="51"/>
      <c r="CJ117" s="51"/>
      <c r="CK117" s="51"/>
      <c r="CL117" s="51"/>
      <c r="CM117" s="51"/>
      <c r="CN117" s="51"/>
      <c r="CO117" s="51"/>
      <c r="CP117" s="51"/>
      <c r="CQ117" s="51"/>
      <c r="CR117" s="51"/>
      <c r="CS117" s="51"/>
    </row>
    <row r="118" spans="1:97" ht="14.25" x14ac:dyDescent="0.15"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  <c r="BR118" s="51"/>
      <c r="BS118" s="51"/>
      <c r="BT118" s="51"/>
      <c r="BU118" s="51"/>
      <c r="BV118" s="51"/>
      <c r="BW118" s="51"/>
      <c r="BX118" s="51"/>
      <c r="BY118" s="51"/>
      <c r="BZ118" s="51"/>
      <c r="CA118" s="51"/>
      <c r="CB118" s="51"/>
      <c r="CC118" s="51"/>
      <c r="CD118" s="51"/>
      <c r="CE118" s="51"/>
      <c r="CF118" s="51"/>
      <c r="CG118" s="51"/>
      <c r="CH118" s="51"/>
      <c r="CI118" s="51"/>
      <c r="CJ118" s="51"/>
      <c r="CK118" s="51"/>
      <c r="CL118" s="51"/>
      <c r="CM118" s="51"/>
      <c r="CN118" s="51"/>
      <c r="CO118" s="51"/>
      <c r="CP118" s="51"/>
      <c r="CQ118" s="51"/>
      <c r="CR118" s="51"/>
      <c r="CS118" s="51"/>
    </row>
    <row r="119" spans="1:97" ht="14.25" x14ac:dyDescent="0.15"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  <c r="BR119" s="51"/>
      <c r="BS119" s="51"/>
      <c r="BT119" s="51"/>
      <c r="BU119" s="51"/>
      <c r="BV119" s="51"/>
      <c r="BW119" s="51"/>
      <c r="BX119" s="51"/>
      <c r="BY119" s="51"/>
      <c r="BZ119" s="51"/>
      <c r="CA119" s="51"/>
      <c r="CB119" s="51"/>
      <c r="CC119" s="51"/>
      <c r="CD119" s="51"/>
      <c r="CE119" s="51"/>
      <c r="CF119" s="51"/>
      <c r="CG119" s="51"/>
      <c r="CH119" s="51"/>
      <c r="CI119" s="51"/>
      <c r="CJ119" s="51"/>
      <c r="CK119" s="51"/>
      <c r="CL119" s="51"/>
      <c r="CM119" s="51"/>
      <c r="CN119" s="51"/>
      <c r="CO119" s="51"/>
      <c r="CP119" s="51"/>
      <c r="CQ119" s="51"/>
      <c r="CR119" s="51"/>
      <c r="CS119" s="51"/>
    </row>
    <row r="120" spans="1:97" ht="14.25" x14ac:dyDescent="0.15"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  <c r="BR120" s="51"/>
      <c r="BS120" s="51"/>
      <c r="BT120" s="51"/>
      <c r="BU120" s="51"/>
      <c r="BV120" s="51"/>
      <c r="BW120" s="51"/>
      <c r="BX120" s="51"/>
      <c r="BY120" s="51"/>
      <c r="BZ120" s="51"/>
      <c r="CA120" s="51"/>
      <c r="CB120" s="51"/>
      <c r="CC120" s="51"/>
      <c r="CD120" s="51"/>
      <c r="CE120" s="51"/>
      <c r="CF120" s="51"/>
      <c r="CG120" s="51"/>
      <c r="CH120" s="51"/>
      <c r="CI120" s="51"/>
      <c r="CJ120" s="51"/>
      <c r="CK120" s="51"/>
      <c r="CL120" s="51"/>
      <c r="CM120" s="51"/>
      <c r="CN120" s="51"/>
      <c r="CO120" s="51"/>
      <c r="CP120" s="51"/>
      <c r="CQ120" s="51"/>
      <c r="CR120" s="51"/>
      <c r="CS120" s="51"/>
    </row>
    <row r="121" spans="1:97" ht="14.25" x14ac:dyDescent="0.15"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  <c r="BR121" s="51"/>
      <c r="BS121" s="51"/>
      <c r="BT121" s="51"/>
      <c r="BU121" s="51"/>
      <c r="BV121" s="51"/>
      <c r="BW121" s="51"/>
      <c r="BX121" s="51"/>
      <c r="BY121" s="51"/>
      <c r="BZ121" s="51"/>
      <c r="CA121" s="51"/>
      <c r="CB121" s="51"/>
      <c r="CC121" s="51"/>
      <c r="CD121" s="51"/>
      <c r="CE121" s="51"/>
      <c r="CF121" s="51"/>
      <c r="CG121" s="51"/>
      <c r="CH121" s="51"/>
      <c r="CI121" s="51"/>
      <c r="CJ121" s="51"/>
      <c r="CK121" s="51"/>
      <c r="CL121" s="51"/>
      <c r="CM121" s="51"/>
      <c r="CN121" s="51"/>
      <c r="CO121" s="51"/>
      <c r="CP121" s="51"/>
      <c r="CQ121" s="51"/>
      <c r="CR121" s="51"/>
      <c r="CS121" s="51"/>
    </row>
    <row r="122" spans="1:97" ht="14.25" x14ac:dyDescent="0.15"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1"/>
      <c r="BR122" s="51"/>
      <c r="BS122" s="51"/>
      <c r="BT122" s="51"/>
      <c r="BU122" s="51"/>
      <c r="BV122" s="51"/>
      <c r="BW122" s="51"/>
      <c r="BX122" s="51"/>
      <c r="BY122" s="51"/>
      <c r="BZ122" s="51"/>
      <c r="CA122" s="51"/>
      <c r="CB122" s="51"/>
      <c r="CC122" s="51"/>
      <c r="CD122" s="51"/>
      <c r="CE122" s="51"/>
      <c r="CF122" s="51"/>
      <c r="CG122" s="51"/>
      <c r="CH122" s="51"/>
      <c r="CI122" s="51"/>
      <c r="CJ122" s="51"/>
      <c r="CK122" s="51"/>
      <c r="CL122" s="51"/>
      <c r="CM122" s="51"/>
      <c r="CN122" s="51"/>
      <c r="CO122" s="51"/>
      <c r="CP122" s="51"/>
      <c r="CQ122" s="51"/>
      <c r="CR122" s="51"/>
      <c r="CS122" s="51"/>
    </row>
    <row r="123" spans="1:97" ht="14.25" x14ac:dyDescent="0.15"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  <c r="BR123" s="51"/>
      <c r="BS123" s="51"/>
      <c r="BT123" s="51"/>
      <c r="BU123" s="51"/>
      <c r="BV123" s="51"/>
      <c r="BW123" s="51"/>
      <c r="BX123" s="51"/>
      <c r="BY123" s="51"/>
      <c r="BZ123" s="51"/>
      <c r="CA123" s="51"/>
      <c r="CB123" s="51"/>
      <c r="CC123" s="51"/>
      <c r="CD123" s="51"/>
      <c r="CE123" s="51"/>
      <c r="CF123" s="51"/>
      <c r="CG123" s="51"/>
      <c r="CH123" s="51"/>
      <c r="CI123" s="51"/>
      <c r="CJ123" s="51"/>
      <c r="CK123" s="51"/>
      <c r="CL123" s="51"/>
      <c r="CM123" s="51"/>
      <c r="CN123" s="51"/>
      <c r="CO123" s="51"/>
      <c r="CP123" s="51"/>
      <c r="CQ123" s="51"/>
      <c r="CR123" s="51"/>
      <c r="CS123" s="51"/>
    </row>
    <row r="124" spans="1:97" ht="14.25" x14ac:dyDescent="0.15"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  <c r="BR124" s="51"/>
      <c r="BS124" s="51"/>
      <c r="BT124" s="51"/>
      <c r="BU124" s="51"/>
      <c r="BV124" s="51"/>
      <c r="BW124" s="51"/>
      <c r="BX124" s="51"/>
      <c r="BY124" s="51"/>
      <c r="BZ124" s="51"/>
      <c r="CA124" s="51"/>
      <c r="CB124" s="51"/>
      <c r="CC124" s="51"/>
      <c r="CD124" s="51"/>
      <c r="CE124" s="51"/>
      <c r="CF124" s="51"/>
      <c r="CG124" s="51"/>
      <c r="CH124" s="51"/>
      <c r="CI124" s="51"/>
      <c r="CJ124" s="51"/>
      <c r="CK124" s="51"/>
      <c r="CL124" s="51"/>
      <c r="CM124" s="51"/>
      <c r="CN124" s="51"/>
      <c r="CO124" s="51"/>
      <c r="CP124" s="51"/>
      <c r="CQ124" s="51"/>
      <c r="CR124" s="51"/>
      <c r="CS124" s="51"/>
    </row>
  </sheetData>
  <phoneticPr fontId="2"/>
  <conditionalFormatting sqref="AR37:AU37 N5:U37 W5:W37 Y5:AE37 AK5:AK37">
    <cfRule type="dataBar" priority="23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{1C4A8507-2B5B-4B23-9CAB-6EE2F3E3BB6B}</x14:id>
        </ext>
      </extLst>
    </cfRule>
  </conditionalFormatting>
  <conditionalFormatting sqref="N5:AK37 AR37:AX37">
    <cfRule type="dataBar" priority="23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{5EAC54F0-98B5-4D0F-BBD4-7E8CC04FF212}</x14:id>
        </ext>
      </extLst>
    </cfRule>
  </conditionalFormatting>
  <conditionalFormatting sqref="AL5:AM37">
    <cfRule type="dataBar" priority="4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{95E8188F-E8DF-4982-B412-4A141B2D3688}</x14:id>
        </ext>
      </extLst>
    </cfRule>
  </conditionalFormatting>
  <conditionalFormatting sqref="AB76">
    <cfRule type="dataBar" priority="4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{A4A43922-1A86-4DF7-B1B1-8AEEBB1A6638}</x14:id>
        </ext>
      </extLst>
    </cfRule>
  </conditionalFormatting>
  <conditionalFormatting sqref="AC76">
    <cfRule type="dataBar" priority="3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{24C49817-7685-4AF4-9CD4-E32D46857A52}</x14:id>
        </ext>
      </extLst>
    </cfRule>
  </conditionalFormatting>
  <conditionalFormatting sqref="Z76:CP76 Q43:CQ43 Q42:CO42 Q44:CO75">
    <cfRule type="dataBar" priority="3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{EA93E387-37FA-44AF-ACCA-2C72FC7A2591}</x14:id>
        </ext>
      </extLst>
    </cfRule>
  </conditionalFormatting>
  <conditionalFormatting sqref="N5:AK36">
    <cfRule type="duplicateValues" dxfId="8" priority="32"/>
  </conditionalFormatting>
  <conditionalFormatting sqref="L113:N113 N81:Q112">
    <cfRule type="dataBar" priority="2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{28CCB364-0255-434E-80FB-A191135F61E4}</x14:id>
        </ext>
      </extLst>
    </cfRule>
  </conditionalFormatting>
  <conditionalFormatting sqref="L5:L36">
    <cfRule type="duplicateValues" dxfId="7" priority="24"/>
  </conditionalFormatting>
  <conditionalFormatting sqref="N37:AR37 N5:AN36">
    <cfRule type="dataBar" priority="8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{50A27405-A10C-4FA9-8226-E44A47591002}</x14:id>
        </ext>
      </extLst>
    </cfRule>
  </conditionalFormatting>
  <conditionalFormatting sqref="N5:AN36">
    <cfRule type="duplicateValues" dxfId="6" priority="814"/>
  </conditionalFormatting>
  <conditionalFormatting sqref="S81:S112">
    <cfRule type="dataBar" priority="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{328607A0-F936-4C99-BF4C-F163F26162A1}</x14:id>
        </ext>
      </extLst>
    </cfRule>
  </conditionalFormatting>
  <conditionalFormatting sqref="AL5:AN36 AL37:AQ37">
    <cfRule type="dataBar" priority="150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{E31316BE-8E28-4656-A9CA-6362AD767F2A}</x14:id>
        </ext>
      </extLst>
    </cfRule>
  </conditionalFormatting>
  <conditionalFormatting sqref="L44:L75">
    <cfRule type="duplicateValues" dxfId="5" priority="22"/>
  </conditionalFormatting>
  <conditionalFormatting sqref="U76 W76">
    <cfRule type="dataBar" priority="165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{6F8A1BB1-70A0-4926-ADBC-C1B525F3FC8F}</x14:id>
        </ext>
      </extLst>
    </cfRule>
  </conditionalFormatting>
  <conditionalFormatting sqref="V76">
    <cfRule type="dataBar" priority="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{AB8FF25D-EC26-4D08-BCB2-F7BA0F89FEE5}</x14:id>
        </ext>
      </extLst>
    </cfRule>
  </conditionalFormatting>
  <conditionalFormatting sqref="S76:T76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{0223D20C-E64D-4196-9F7A-7A65AD921CE3}</x14:id>
        </ext>
      </extLst>
    </cfRule>
  </conditionalFormatting>
  <conditionalFormatting sqref="M76">
    <cfRule type="dataBar" priority="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{BB8EB723-50B8-4B56-B9DC-B432EC1A4E4E}</x14:id>
        </ext>
      </extLst>
    </cfRule>
  </conditionalFormatting>
  <conditionalFormatting sqref="O76:P76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{528D13EF-DFE6-4080-A0C6-86E520A7F2FF}</x14:id>
        </ext>
      </extLst>
    </cfRule>
  </conditionalFormatting>
  <conditionalFormatting sqref="O76:P76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{DE92CEBE-BA54-40F4-9093-83877C792032}</x14:id>
        </ext>
      </extLst>
    </cfRule>
  </conditionalFormatting>
  <conditionalFormatting sqref="Q76:R76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{16EC07FB-368E-4134-8260-45BEDFDB842B}</x14:id>
        </ext>
      </extLst>
    </cfRule>
  </conditionalFormatting>
  <conditionalFormatting sqref="Q76:R76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{7C1C8E70-26A6-47EA-99FD-EF3FE8BBB164}</x14:id>
        </ext>
      </extLst>
    </cfRule>
  </conditionalFormatting>
  <conditionalFormatting sqref="L81:L112">
    <cfRule type="duplicateValues" dxfId="4" priority="10"/>
  </conditionalFormatting>
  <conditionalFormatting sqref="N81:Q112 N76 AD76:CR76 N44:CO75 X76:AA76 CQ44:CQ75">
    <cfRule type="dataBar" priority="173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{9AA1D071-2365-48C5-98E1-8BE1A17D09F5}</x14:id>
        </ext>
      </extLst>
    </cfRule>
  </conditionalFormatting>
  <conditionalFormatting sqref="L76">
    <cfRule type="dataBar" priority="174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{632E21BA-FAF4-438E-8A95-555C0454EA4E}</x14:id>
        </ext>
      </extLst>
    </cfRule>
  </conditionalFormatting>
  <conditionalFormatting sqref="N113:R113 N81:Q112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{6C843CC3-FADA-417B-87B1-0F2C36588166}</x14:id>
        </ext>
      </extLst>
    </cfRule>
  </conditionalFormatting>
  <conditionalFormatting sqref="S76:T76">
    <cfRule type="dataBar" priority="185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{AF4D5CB4-AD45-4532-A63E-F788696F7CD0}</x14:id>
        </ext>
      </extLst>
    </cfRule>
  </conditionalFormatting>
  <conditionalFormatting sqref="N76:CP76 N44:CO75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{8C75DA8A-C83D-4D79-BC3F-25069AAC387E}</x14:id>
        </ext>
      </extLst>
    </cfRule>
  </conditionalFormatting>
  <conditionalFormatting sqref="N5:AN37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{796BAEE0-CB00-4C80-8D10-A1DD22E4FEB0}</x14:id>
        </ext>
      </extLst>
    </cfRule>
  </conditionalFormatting>
  <conditionalFormatting sqref="AO5:AO36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{B9B4B9DB-7053-40EA-858C-AB603A7A0EA2}</x14:id>
        </ext>
      </extLst>
    </cfRule>
  </conditionalFormatting>
  <conditionalFormatting sqref="AQ5:AQ36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{9F3D88C8-FB03-4950-B031-F0531197EF2C}</x14:id>
        </ext>
      </extLst>
    </cfRule>
  </conditionalFormatting>
  <pageMargins left="0.25" right="0.25" top="0.75" bottom="0.75" header="0.3" footer="0.3"/>
  <pageSetup paperSize="8" scale="2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C4A8507-2B5B-4B23-9CAB-6EE2F3E3BB6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AR37:AU37 N5:U37 W5:W37 Y5:AE37 AK5:AK37</xm:sqref>
        </x14:conditionalFormatting>
        <x14:conditionalFormatting xmlns:xm="http://schemas.microsoft.com/office/excel/2006/main">
          <x14:cfRule type="dataBar" id="{5EAC54F0-98B5-4D0F-BBD4-7E8CC04FF21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N5:AK37 AR37:AX37</xm:sqref>
        </x14:conditionalFormatting>
        <x14:conditionalFormatting xmlns:xm="http://schemas.microsoft.com/office/excel/2006/main">
          <x14:cfRule type="dataBar" id="{95E8188F-E8DF-4982-B412-4A141B2D368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AL5:AM37</xm:sqref>
        </x14:conditionalFormatting>
        <x14:conditionalFormatting xmlns:xm="http://schemas.microsoft.com/office/excel/2006/main">
          <x14:cfRule type="dataBar" id="{A4A43922-1A86-4DF7-B1B1-8AEEBB1A663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AB76</xm:sqref>
        </x14:conditionalFormatting>
        <x14:conditionalFormatting xmlns:xm="http://schemas.microsoft.com/office/excel/2006/main">
          <x14:cfRule type="dataBar" id="{24C49817-7685-4AF4-9CD4-E32D46857A5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AC76</xm:sqref>
        </x14:conditionalFormatting>
        <x14:conditionalFormatting xmlns:xm="http://schemas.microsoft.com/office/excel/2006/main">
          <x14:cfRule type="dataBar" id="{EA93E387-37FA-44AF-ACCA-2C72FC7A259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Z76:CP76 Q43:CQ43 Q42:CO42 Q44:CO75</xm:sqref>
        </x14:conditionalFormatting>
        <x14:conditionalFormatting xmlns:xm="http://schemas.microsoft.com/office/excel/2006/main">
          <x14:cfRule type="dataBar" id="{28CCB364-0255-434E-80FB-A191135F61E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L113:N113 N81:Q112</xm:sqref>
        </x14:conditionalFormatting>
        <x14:conditionalFormatting xmlns:xm="http://schemas.microsoft.com/office/excel/2006/main">
          <x14:cfRule type="dataBar" id="{50A27405-A10C-4FA9-8226-E44A4759100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N37:AR37 N5:AN36</xm:sqref>
        </x14:conditionalFormatting>
        <x14:conditionalFormatting xmlns:xm="http://schemas.microsoft.com/office/excel/2006/main">
          <x14:cfRule type="dataBar" id="{328607A0-F936-4C99-BF4C-F163F26162A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S81:S112</xm:sqref>
        </x14:conditionalFormatting>
        <x14:conditionalFormatting xmlns:xm="http://schemas.microsoft.com/office/excel/2006/main">
          <x14:cfRule type="dataBar" id="{E31316BE-8E28-4656-A9CA-6362AD767F2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AL5:AN36 AL37:AQ37</xm:sqref>
        </x14:conditionalFormatting>
        <x14:conditionalFormatting xmlns:xm="http://schemas.microsoft.com/office/excel/2006/main">
          <x14:cfRule type="dataBar" id="{6F8A1BB1-70A0-4926-ADBC-C1B525F3FC8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U76 W76</xm:sqref>
        </x14:conditionalFormatting>
        <x14:conditionalFormatting xmlns:xm="http://schemas.microsoft.com/office/excel/2006/main">
          <x14:cfRule type="dataBar" id="{AB8FF25D-EC26-4D08-BCB2-F7BA0F89FEE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V76</xm:sqref>
        </x14:conditionalFormatting>
        <x14:conditionalFormatting xmlns:xm="http://schemas.microsoft.com/office/excel/2006/main">
          <x14:cfRule type="dataBar" id="{0223D20C-E64D-4196-9F7A-7A65AD921CE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S76:T76</xm:sqref>
        </x14:conditionalFormatting>
        <x14:conditionalFormatting xmlns:xm="http://schemas.microsoft.com/office/excel/2006/main">
          <x14:cfRule type="dataBar" id="{BB8EB723-50B8-4B56-B9DC-B432EC1A4E4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M76</xm:sqref>
        </x14:conditionalFormatting>
        <x14:conditionalFormatting xmlns:xm="http://schemas.microsoft.com/office/excel/2006/main">
          <x14:cfRule type="dataBar" id="{528D13EF-DFE6-4080-A0C6-86E520A7F2F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O76:P76</xm:sqref>
        </x14:conditionalFormatting>
        <x14:conditionalFormatting xmlns:xm="http://schemas.microsoft.com/office/excel/2006/main">
          <x14:cfRule type="dataBar" id="{DE92CEBE-BA54-40F4-9093-83877C79203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O76:P76</xm:sqref>
        </x14:conditionalFormatting>
        <x14:conditionalFormatting xmlns:xm="http://schemas.microsoft.com/office/excel/2006/main">
          <x14:cfRule type="dataBar" id="{16EC07FB-368E-4134-8260-45BEDFDB842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Q76:R76</xm:sqref>
        </x14:conditionalFormatting>
        <x14:conditionalFormatting xmlns:xm="http://schemas.microsoft.com/office/excel/2006/main">
          <x14:cfRule type="dataBar" id="{7C1C8E70-26A6-47EA-99FD-EF3FE8BBB16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Q76:R76</xm:sqref>
        </x14:conditionalFormatting>
        <x14:conditionalFormatting xmlns:xm="http://schemas.microsoft.com/office/excel/2006/main">
          <x14:cfRule type="dataBar" id="{9AA1D071-2365-48C5-98E1-8BE1A17D09F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N81:Q112 N76 AD76:CR76 N44:CO75 X76:AA76 CQ44:CQ75</xm:sqref>
        </x14:conditionalFormatting>
        <x14:conditionalFormatting xmlns:xm="http://schemas.microsoft.com/office/excel/2006/main">
          <x14:cfRule type="dataBar" id="{632E21BA-FAF4-438E-8A95-555C0454EA4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L76</xm:sqref>
        </x14:conditionalFormatting>
        <x14:conditionalFormatting xmlns:xm="http://schemas.microsoft.com/office/excel/2006/main">
          <x14:cfRule type="dataBar" id="{6C843CC3-FADA-417B-87B1-0F2C3658816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N113:R113 N81:Q112</xm:sqref>
        </x14:conditionalFormatting>
        <x14:conditionalFormatting xmlns:xm="http://schemas.microsoft.com/office/excel/2006/main">
          <x14:cfRule type="dataBar" id="{AF4D5CB4-AD45-4532-A63E-F788696F7CD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S76:T76</xm:sqref>
        </x14:conditionalFormatting>
        <x14:conditionalFormatting xmlns:xm="http://schemas.microsoft.com/office/excel/2006/main">
          <x14:cfRule type="dataBar" id="{8C75DA8A-C83D-4D79-BC3F-25069AAC387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N76:CP76 N44:CO75</xm:sqref>
        </x14:conditionalFormatting>
        <x14:conditionalFormatting xmlns:xm="http://schemas.microsoft.com/office/excel/2006/main">
          <x14:cfRule type="dataBar" id="{796BAEE0-CB00-4C80-8D10-A1DD22E4FEB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N5:AN37</xm:sqref>
        </x14:conditionalFormatting>
        <x14:conditionalFormatting xmlns:xm="http://schemas.microsoft.com/office/excel/2006/main">
          <x14:cfRule type="dataBar" id="{B9B4B9DB-7053-40EA-858C-AB603A7A0EA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AO5:AO36</xm:sqref>
        </x14:conditionalFormatting>
        <x14:conditionalFormatting xmlns:xm="http://schemas.microsoft.com/office/excel/2006/main">
          <x14:cfRule type="dataBar" id="{9F3D88C8-FB03-4950-B031-F0531197EF2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AQ5:AQ36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P91"/>
  <sheetViews>
    <sheetView zoomScale="80" zoomScaleNormal="80" workbookViewId="0">
      <selection activeCell="D93" sqref="D93"/>
    </sheetView>
  </sheetViews>
  <sheetFormatPr defaultRowHeight="13.5" x14ac:dyDescent="0.15"/>
  <cols>
    <col min="1" max="1" width="11.625" customWidth="1"/>
    <col min="3" max="3" width="13.375" customWidth="1"/>
    <col min="4" max="4" width="10.375" customWidth="1"/>
    <col min="5" max="5" width="10.75" customWidth="1"/>
    <col min="6" max="6" width="9.375" customWidth="1"/>
    <col min="8" max="8" width="12.625" customWidth="1"/>
    <col min="10" max="10" width="10.25" customWidth="1"/>
    <col min="11" max="11" width="23.875" style="22" customWidth="1"/>
    <col min="12" max="12" width="9.75" customWidth="1"/>
    <col min="13" max="13" width="10.75" customWidth="1"/>
  </cols>
  <sheetData>
    <row r="1" spans="1:59" s="68" customFormat="1" ht="23.25" x14ac:dyDescent="0.15">
      <c r="A1" s="147" t="s">
        <v>1222</v>
      </c>
    </row>
    <row r="2" spans="1:59" s="68" customFormat="1" x14ac:dyDescent="0.15"/>
    <row r="3" spans="1:59" ht="23.25" x14ac:dyDescent="0.15">
      <c r="A3" s="147" t="s">
        <v>1207</v>
      </c>
      <c r="C3" s="356"/>
      <c r="D3" s="51"/>
      <c r="E3" s="51"/>
      <c r="F3" s="51"/>
      <c r="G3" s="51"/>
      <c r="H3" s="51"/>
      <c r="I3" s="51"/>
      <c r="J3" s="355"/>
      <c r="K3" s="355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</row>
    <row r="4" spans="1:59" ht="42.75" x14ac:dyDescent="0.15">
      <c r="A4" s="132"/>
      <c r="B4" s="156" t="s">
        <v>0</v>
      </c>
      <c r="C4" s="156" t="s">
        <v>1</v>
      </c>
      <c r="D4" s="156"/>
      <c r="E4" s="156" t="s">
        <v>2</v>
      </c>
      <c r="F4" s="156" t="s">
        <v>3</v>
      </c>
      <c r="G4" s="163"/>
      <c r="H4" s="163" t="s">
        <v>586</v>
      </c>
      <c r="I4" s="203" t="s">
        <v>685</v>
      </c>
      <c r="J4" s="163" t="s">
        <v>630</v>
      </c>
      <c r="K4" s="203" t="s">
        <v>684</v>
      </c>
      <c r="L4" s="163" t="s">
        <v>629</v>
      </c>
      <c r="M4" s="146"/>
      <c r="N4" s="146" t="s">
        <v>6</v>
      </c>
      <c r="O4" s="146" t="s">
        <v>7</v>
      </c>
      <c r="P4" s="300" t="s">
        <v>8</v>
      </c>
      <c r="Q4" s="300" t="s">
        <v>9</v>
      </c>
      <c r="R4" s="146" t="s">
        <v>10</v>
      </c>
      <c r="S4" s="300" t="s">
        <v>11</v>
      </c>
      <c r="T4" s="300" t="s">
        <v>132</v>
      </c>
      <c r="U4" s="146" t="s">
        <v>176</v>
      </c>
      <c r="V4" s="300" t="s">
        <v>12</v>
      </c>
      <c r="W4" s="300" t="s">
        <v>13</v>
      </c>
      <c r="X4" s="300" t="s">
        <v>19</v>
      </c>
      <c r="Y4" s="300" t="s">
        <v>14</v>
      </c>
      <c r="Z4" s="146" t="s">
        <v>15</v>
      </c>
      <c r="AA4" s="146" t="s">
        <v>16</v>
      </c>
      <c r="AB4" s="146" t="s">
        <v>17</v>
      </c>
      <c r="AC4" s="300" t="s">
        <v>18</v>
      </c>
      <c r="AD4" s="146" t="s">
        <v>21</v>
      </c>
      <c r="AE4" s="146" t="s">
        <v>66</v>
      </c>
      <c r="AF4" s="146" t="s">
        <v>22</v>
      </c>
      <c r="AG4" s="146" t="s">
        <v>67</v>
      </c>
      <c r="AH4" s="146" t="s">
        <v>68</v>
      </c>
      <c r="AI4" s="146" t="s">
        <v>725</v>
      </c>
      <c r="AJ4" s="300" t="s">
        <v>20</v>
      </c>
      <c r="AK4" s="300" t="s">
        <v>23</v>
      </c>
      <c r="AL4" s="309" t="s">
        <v>133</v>
      </c>
      <c r="AM4" s="146" t="s">
        <v>501</v>
      </c>
      <c r="AN4" s="146" t="s">
        <v>722</v>
      </c>
      <c r="AO4" s="146" t="s">
        <v>562</v>
      </c>
      <c r="AP4" s="146" t="s">
        <v>565</v>
      </c>
      <c r="AQ4" s="146" t="s">
        <v>584</v>
      </c>
      <c r="AR4" s="233" t="s">
        <v>710</v>
      </c>
      <c r="AS4" s="83" t="s">
        <v>711</v>
      </c>
      <c r="AT4" s="83" t="s">
        <v>712</v>
      </c>
      <c r="AU4" s="83" t="s">
        <v>707</v>
      </c>
      <c r="AV4" s="146" t="s">
        <v>713</v>
      </c>
      <c r="AW4" s="83" t="s">
        <v>701</v>
      </c>
      <c r="AX4" s="233" t="s">
        <v>702</v>
      </c>
      <c r="AY4" s="173" t="s">
        <v>1210</v>
      </c>
      <c r="AZ4" s="173" t="s">
        <v>1196</v>
      </c>
      <c r="BA4" s="173" t="s">
        <v>1197</v>
      </c>
      <c r="BB4" s="173" t="s">
        <v>1198</v>
      </c>
      <c r="BC4" s="173" t="s">
        <v>1199</v>
      </c>
      <c r="BD4" s="173" t="s">
        <v>1200</v>
      </c>
      <c r="BE4" s="365" t="s">
        <v>1201</v>
      </c>
      <c r="BF4" s="42" t="s">
        <v>1211</v>
      </c>
      <c r="BG4" s="42" t="s">
        <v>1194</v>
      </c>
    </row>
    <row r="5" spans="1:59" ht="14.25" x14ac:dyDescent="0.2">
      <c r="A5" s="96" t="s">
        <v>134</v>
      </c>
      <c r="B5" s="225" t="s">
        <v>1237</v>
      </c>
      <c r="C5" s="226">
        <v>100654069</v>
      </c>
      <c r="D5" s="225" t="s">
        <v>69</v>
      </c>
      <c r="E5" s="96" t="s">
        <v>28</v>
      </c>
      <c r="F5" s="225" t="s">
        <v>30</v>
      </c>
      <c r="G5" s="227" t="s">
        <v>513</v>
      </c>
      <c r="H5" s="229" t="s">
        <v>625</v>
      </c>
      <c r="I5" s="107">
        <v>0.30303030303030298</v>
      </c>
      <c r="J5" s="132" t="s">
        <v>596</v>
      </c>
      <c r="K5" s="92"/>
      <c r="L5" s="342">
        <v>8.8740829323386765E-4</v>
      </c>
      <c r="M5" s="92" t="s">
        <v>134</v>
      </c>
      <c r="N5" s="152">
        <v>0.27688565247461766</v>
      </c>
      <c r="O5" s="152">
        <v>0.2297584241001509</v>
      </c>
      <c r="P5" s="152">
        <v>0.36765078880730712</v>
      </c>
      <c r="Q5" s="152">
        <v>0.3966086717231278</v>
      </c>
      <c r="R5" s="152">
        <v>0.36298449112912429</v>
      </c>
      <c r="S5" s="152">
        <v>0.30160653414515631</v>
      </c>
      <c r="T5" s="152">
        <v>0.19719748704998444</v>
      </c>
      <c r="U5" s="152">
        <v>0.3360216623551206</v>
      </c>
      <c r="V5" s="152">
        <v>0.33875157405479805</v>
      </c>
      <c r="W5" s="152">
        <v>0.19833813046241439</v>
      </c>
      <c r="X5" s="152">
        <v>0.26900333871049104</v>
      </c>
      <c r="Y5" s="152">
        <v>0.28305360444815231</v>
      </c>
      <c r="Z5" s="152">
        <v>0.30918378139599578</v>
      </c>
      <c r="AA5" s="152">
        <v>0.33940973433422245</v>
      </c>
      <c r="AB5" s="152">
        <v>0.33123912380498222</v>
      </c>
      <c r="AC5" s="152">
        <v>0.26381561156105676</v>
      </c>
      <c r="AD5" s="152">
        <v>0.29165141980418935</v>
      </c>
      <c r="AE5" s="152">
        <v>0.29610864870731957</v>
      </c>
      <c r="AF5" s="152">
        <v>0.33355122451859037</v>
      </c>
      <c r="AG5" s="152">
        <v>0.30616933499562643</v>
      </c>
      <c r="AH5" s="152">
        <v>0.31552291160789375</v>
      </c>
      <c r="AI5" s="152">
        <v>0.31561691862257607</v>
      </c>
      <c r="AJ5" s="152">
        <v>0.26464919174337925</v>
      </c>
      <c r="AK5" s="152">
        <v>0.32219001553141285</v>
      </c>
      <c r="AL5" s="152">
        <v>0.28434356572029884</v>
      </c>
      <c r="AM5" s="255">
        <f>AVERAGE(N5:AC5,AI5:AJ5)</f>
        <v>0.29898748449570317</v>
      </c>
      <c r="AN5" s="152">
        <f>AVERAGE(AD5:AH5)</f>
        <v>0.30860070792672389</v>
      </c>
      <c r="AO5" s="152">
        <f>AVERAGE(N5:AJ5)</f>
        <v>0.30107731567635981</v>
      </c>
      <c r="AP5" s="223">
        <v>11</v>
      </c>
      <c r="AQ5" s="307">
        <f>AP5/51</f>
        <v>0.21568627450980393</v>
      </c>
      <c r="AR5" s="152">
        <v>0.15826303762545585</v>
      </c>
      <c r="AS5" s="152">
        <v>8.4906582005862846E-2</v>
      </c>
      <c r="AT5" s="152">
        <v>3.8620798879643967E-2</v>
      </c>
      <c r="AU5" s="152">
        <v>0</v>
      </c>
      <c r="AV5" s="153">
        <v>0</v>
      </c>
      <c r="AW5" s="185">
        <f t="shared" ref="AW5:AW44" si="0">MAX(N5:AO5)</f>
        <v>0.3966086717231278</v>
      </c>
      <c r="AX5" s="187">
        <f>MIN(N5:AL5)</f>
        <v>0.19719748704998444</v>
      </c>
      <c r="AY5" s="361" t="s">
        <v>726</v>
      </c>
      <c r="AZ5" s="19" t="s">
        <v>733</v>
      </c>
      <c r="BA5" s="19" t="s">
        <v>734</v>
      </c>
      <c r="BB5" s="19" t="s">
        <v>775</v>
      </c>
      <c r="BC5" s="19" t="s">
        <v>776</v>
      </c>
      <c r="BD5" s="19" t="s">
        <v>777</v>
      </c>
      <c r="BE5" s="19"/>
      <c r="BF5" s="361">
        <v>0</v>
      </c>
      <c r="BG5" s="362"/>
    </row>
    <row r="6" spans="1:59" ht="14.25" x14ac:dyDescent="0.2">
      <c r="A6" s="92" t="s">
        <v>135</v>
      </c>
      <c r="B6" s="225" t="s">
        <v>1237</v>
      </c>
      <c r="C6" s="157">
        <v>124010062</v>
      </c>
      <c r="D6" s="94" t="s">
        <v>69</v>
      </c>
      <c r="E6" s="92" t="s">
        <v>28</v>
      </c>
      <c r="F6" s="94" t="s">
        <v>30</v>
      </c>
      <c r="G6" s="106" t="s">
        <v>513</v>
      </c>
      <c r="H6" s="159" t="s">
        <v>625</v>
      </c>
      <c r="I6" s="107">
        <v>5.5555555555555601E-2</v>
      </c>
      <c r="J6" s="132" t="s">
        <v>670</v>
      </c>
      <c r="K6" s="92"/>
      <c r="L6" s="342">
        <v>4.4761986743565461E-3</v>
      </c>
      <c r="M6" s="92" t="s">
        <v>135</v>
      </c>
      <c r="N6" s="152">
        <v>0.10558488352953874</v>
      </c>
      <c r="O6" s="152">
        <v>0.11598604843913547</v>
      </c>
      <c r="P6" s="152">
        <v>5.1281780879662904E-2</v>
      </c>
      <c r="Q6" s="152">
        <v>3.2336167225058186E-2</v>
      </c>
      <c r="R6" s="152">
        <v>6.3098970952407171E-2</v>
      </c>
      <c r="S6" s="152">
        <v>5.8450986234055008E-2</v>
      </c>
      <c r="T6" s="152">
        <v>0.18883596426467819</v>
      </c>
      <c r="U6" s="152">
        <v>9.9265645564661206E-2</v>
      </c>
      <c r="V6" s="152">
        <v>6.7113584436950299E-2</v>
      </c>
      <c r="W6" s="152">
        <v>0.26263312560841284</v>
      </c>
      <c r="X6" s="152">
        <v>0.10678369488459542</v>
      </c>
      <c r="Y6" s="152">
        <v>5.7699344811157183E-2</v>
      </c>
      <c r="Z6" s="152">
        <v>5.3490757360367625E-2</v>
      </c>
      <c r="AA6" s="152">
        <v>7.5334943134228671E-2</v>
      </c>
      <c r="AB6" s="152">
        <v>4.1963360785223426E-2</v>
      </c>
      <c r="AC6" s="152">
        <v>8.7920465150878715E-2</v>
      </c>
      <c r="AD6" s="152">
        <v>0.18337479445705951</v>
      </c>
      <c r="AE6" s="152">
        <v>0.16707146897352382</v>
      </c>
      <c r="AF6" s="152">
        <v>0.13525114362650084</v>
      </c>
      <c r="AG6" s="152">
        <v>0.15098563379829533</v>
      </c>
      <c r="AH6" s="152">
        <v>0.17484587730184975</v>
      </c>
      <c r="AI6" s="152">
        <v>6.278608864007329E-2</v>
      </c>
      <c r="AJ6" s="152">
        <v>9.7328029506912994E-2</v>
      </c>
      <c r="AK6" s="152">
        <v>6.6506573582443426E-2</v>
      </c>
      <c r="AL6" s="152">
        <v>7.5770037444930285E-2</v>
      </c>
      <c r="AM6" s="255">
        <f t="shared" ref="AM6:AM44" si="1">AVERAGE(N6:AC6,AI6:AJ6)</f>
        <v>9.0438546744888743E-2</v>
      </c>
      <c r="AN6" s="152">
        <f t="shared" ref="AN6:AN44" si="2">AVERAGE(AD6:AH6)</f>
        <v>0.16230578363144585</v>
      </c>
      <c r="AO6" s="152">
        <f t="shared" ref="AO6:AO44" si="3">AVERAGE(N6:AJ6)</f>
        <v>0.1060618591115316</v>
      </c>
      <c r="AP6" s="223">
        <v>10</v>
      </c>
      <c r="AQ6" s="307">
        <f t="shared" ref="AQ6:AQ44" si="4">AP6/51</f>
        <v>0.19607843137254902</v>
      </c>
      <c r="AR6" s="152">
        <v>5.780763591210962E-2</v>
      </c>
      <c r="AS6" s="152">
        <v>2.823284682164966E-2</v>
      </c>
      <c r="AT6" s="152">
        <v>1.315182008751499E-2</v>
      </c>
      <c r="AU6" s="152">
        <v>0</v>
      </c>
      <c r="AV6" s="153">
        <v>0</v>
      </c>
      <c r="AW6" s="185">
        <f t="shared" si="0"/>
        <v>0.26263312560841284</v>
      </c>
      <c r="AX6" s="187">
        <f t="shared" ref="AX6:AX44" si="5">MIN(N6:AL6)</f>
        <v>3.2336167225058186E-2</v>
      </c>
      <c r="AY6" s="361" t="s">
        <v>727</v>
      </c>
      <c r="AZ6" s="19" t="s">
        <v>733</v>
      </c>
      <c r="BA6" s="19" t="s">
        <v>735</v>
      </c>
      <c r="BB6" s="19" t="s">
        <v>775</v>
      </c>
      <c r="BC6" s="19" t="s">
        <v>778</v>
      </c>
      <c r="BD6" s="19" t="s">
        <v>779</v>
      </c>
      <c r="BE6" s="19"/>
      <c r="BF6" s="361">
        <v>0</v>
      </c>
      <c r="BG6" s="362"/>
    </row>
    <row r="7" spans="1:59" ht="14.25" x14ac:dyDescent="0.2">
      <c r="A7" s="92" t="s">
        <v>136</v>
      </c>
      <c r="B7" s="225" t="s">
        <v>1237</v>
      </c>
      <c r="C7" s="157">
        <v>130818778</v>
      </c>
      <c r="D7" s="94" t="s">
        <v>69</v>
      </c>
      <c r="E7" s="92" t="s">
        <v>25</v>
      </c>
      <c r="F7" s="94" t="s">
        <v>26</v>
      </c>
      <c r="G7" s="106" t="s">
        <v>513</v>
      </c>
      <c r="H7" s="159" t="s">
        <v>625</v>
      </c>
      <c r="I7" s="107">
        <v>5.10204081632653E-2</v>
      </c>
      <c r="J7" s="132" t="s">
        <v>671</v>
      </c>
      <c r="K7" s="92"/>
      <c r="L7" s="342">
        <v>1.1679112937022101E-3</v>
      </c>
      <c r="M7" s="92" t="s">
        <v>136</v>
      </c>
      <c r="N7" s="152">
        <v>4.5566057540938475E-2</v>
      </c>
      <c r="O7" s="152">
        <v>5.1739562443307588E-2</v>
      </c>
      <c r="P7" s="152">
        <v>5.7406218686724422E-2</v>
      </c>
      <c r="Q7" s="152">
        <v>6.7819372770347386E-2</v>
      </c>
      <c r="R7" s="152">
        <v>9.8342680639995503E-2</v>
      </c>
      <c r="S7" s="152">
        <v>9.3752505996702821E-3</v>
      </c>
      <c r="T7" s="152">
        <v>3.865709601241988E-2</v>
      </c>
      <c r="U7" s="152">
        <v>5.923117993746356E-2</v>
      </c>
      <c r="V7" s="152">
        <v>5.2510951400713761E-2</v>
      </c>
      <c r="W7" s="152">
        <v>3.4236191352672425E-2</v>
      </c>
      <c r="X7" s="152">
        <v>2.9173414323731758E-2</v>
      </c>
      <c r="Y7" s="152">
        <v>4.3031534966056842E-2</v>
      </c>
      <c r="Z7" s="152">
        <v>4.3182753568149851E-2</v>
      </c>
      <c r="AA7" s="152">
        <v>2.5852315021970409E-2</v>
      </c>
      <c r="AB7" s="152">
        <v>2.2042676875753273E-2</v>
      </c>
      <c r="AC7" s="152">
        <v>7.6816604809748459E-2</v>
      </c>
      <c r="AD7" s="152">
        <v>6.3652413092437363E-3</v>
      </c>
      <c r="AE7" s="152">
        <v>8.3415142251208572E-3</v>
      </c>
      <c r="AF7" s="152">
        <v>9.8140680221036804E-3</v>
      </c>
      <c r="AG7" s="152">
        <v>1.4197359325744806E-2</v>
      </c>
      <c r="AH7" s="152">
        <v>6.4392306206298737E-4</v>
      </c>
      <c r="AI7" s="152">
        <v>6.3444267907660987E-2</v>
      </c>
      <c r="AJ7" s="152">
        <v>4.0712237309108321E-2</v>
      </c>
      <c r="AK7" s="152">
        <v>5.950963235623357E-2</v>
      </c>
      <c r="AL7" s="152">
        <v>4.4190958399579032E-2</v>
      </c>
      <c r="AM7" s="255">
        <f t="shared" si="1"/>
        <v>4.7730020342579622E-2</v>
      </c>
      <c r="AN7" s="152">
        <f t="shared" si="2"/>
        <v>7.872421188855212E-3</v>
      </c>
      <c r="AO7" s="152">
        <f t="shared" si="3"/>
        <v>3.9065324874378665E-2</v>
      </c>
      <c r="AP7" s="223">
        <v>0</v>
      </c>
      <c r="AQ7" s="307">
        <f t="shared" si="4"/>
        <v>0</v>
      </c>
      <c r="AR7" s="152">
        <v>2.2574824288189424E-2</v>
      </c>
      <c r="AS7" s="152">
        <v>1.1305246568743339E-2</v>
      </c>
      <c r="AT7" s="152">
        <v>7.16089172836389E-3</v>
      </c>
      <c r="AU7" s="152">
        <v>0</v>
      </c>
      <c r="AV7" s="153">
        <v>0</v>
      </c>
      <c r="AW7" s="185">
        <f t="shared" si="0"/>
        <v>9.8342680639995503E-2</v>
      </c>
      <c r="AX7" s="187">
        <f t="shared" si="5"/>
        <v>6.4392306206298737E-4</v>
      </c>
      <c r="AY7" s="361" t="s">
        <v>728</v>
      </c>
      <c r="AZ7" s="19" t="s">
        <v>733</v>
      </c>
      <c r="BA7" s="19" t="s">
        <v>736</v>
      </c>
      <c r="BB7" s="19" t="s">
        <v>775</v>
      </c>
      <c r="BC7" s="19" t="s">
        <v>778</v>
      </c>
      <c r="BD7" s="19" t="s">
        <v>780</v>
      </c>
      <c r="BE7" s="19"/>
      <c r="BF7" s="361">
        <v>-3.36</v>
      </c>
      <c r="BG7" s="362"/>
    </row>
    <row r="8" spans="1:59" ht="14.25" x14ac:dyDescent="0.2">
      <c r="A8" s="92" t="s">
        <v>137</v>
      </c>
      <c r="B8" s="225" t="s">
        <v>1237</v>
      </c>
      <c r="C8" s="157">
        <v>148821870</v>
      </c>
      <c r="D8" s="94" t="s">
        <v>69</v>
      </c>
      <c r="E8" s="92" t="s">
        <v>25</v>
      </c>
      <c r="F8" s="94" t="s">
        <v>28</v>
      </c>
      <c r="G8" s="106" t="s">
        <v>513</v>
      </c>
      <c r="H8" s="159" t="s">
        <v>625</v>
      </c>
      <c r="I8" s="107">
        <v>4.2553191489361701E-2</v>
      </c>
      <c r="J8" s="132" t="s">
        <v>671</v>
      </c>
      <c r="K8" s="92"/>
      <c r="L8" s="342">
        <v>9.1864594666721407E-4</v>
      </c>
      <c r="M8" s="92" t="s">
        <v>137</v>
      </c>
      <c r="N8" s="152">
        <v>4.8794167436908537E-2</v>
      </c>
      <c r="O8" s="152">
        <v>5.9314869419468182E-2</v>
      </c>
      <c r="P8" s="152">
        <v>6.289081633158948E-2</v>
      </c>
      <c r="Q8" s="152">
        <v>7.2130746669686108E-2</v>
      </c>
      <c r="R8" s="152">
        <v>0.10038173357322848</v>
      </c>
      <c r="S8" s="152">
        <v>8.5313610018673061E-3</v>
      </c>
      <c r="T8" s="152">
        <v>4.1259959236092089E-2</v>
      </c>
      <c r="U8" s="152">
        <v>5.9217130215658206E-2</v>
      </c>
      <c r="V8" s="152">
        <v>6.2697243147084969E-2</v>
      </c>
      <c r="W8" s="152">
        <v>3.3487853311421331E-2</v>
      </c>
      <c r="X8" s="152">
        <v>2.6221769446713426E-2</v>
      </c>
      <c r="Y8" s="152">
        <v>4.1358863256912029E-2</v>
      </c>
      <c r="Z8" s="152">
        <v>4.6276052129939398E-2</v>
      </c>
      <c r="AA8" s="152">
        <v>2.9401421068945402E-2</v>
      </c>
      <c r="AB8" s="152">
        <v>2.2093444264911489E-2</v>
      </c>
      <c r="AC8" s="152">
        <v>8.282602005605158E-2</v>
      </c>
      <c r="AD8" s="152">
        <v>7.0025041593716249E-3</v>
      </c>
      <c r="AE8" s="152">
        <v>1.0093348124497002E-2</v>
      </c>
      <c r="AF8" s="152">
        <v>1.1037672948563771E-2</v>
      </c>
      <c r="AG8" s="152">
        <v>1.3842768402800689E-2</v>
      </c>
      <c r="AH8" s="152">
        <v>7.8773695935851953E-4</v>
      </c>
      <c r="AI8" s="152">
        <v>7.008425204422794E-2</v>
      </c>
      <c r="AJ8" s="152">
        <v>4.1590924016807619E-2</v>
      </c>
      <c r="AK8" s="152">
        <v>6.2829078017590245E-2</v>
      </c>
      <c r="AL8" s="152">
        <v>4.3553629232824125E-2</v>
      </c>
      <c r="AM8" s="255">
        <f t="shared" si="1"/>
        <v>5.0475479257084087E-2</v>
      </c>
      <c r="AN8" s="152">
        <f t="shared" si="2"/>
        <v>8.552806118918321E-3</v>
      </c>
      <c r="AO8" s="152">
        <f t="shared" si="3"/>
        <v>4.1361854661830663E-2</v>
      </c>
      <c r="AP8" s="223">
        <v>0</v>
      </c>
      <c r="AQ8" s="307">
        <f t="shared" si="4"/>
        <v>0</v>
      </c>
      <c r="AR8" s="152">
        <v>2.3665035730807537E-2</v>
      </c>
      <c r="AS8" s="152">
        <v>1.1884069498697991E-2</v>
      </c>
      <c r="AT8" s="152">
        <v>4.3706759861226047E-3</v>
      </c>
      <c r="AU8" s="152">
        <v>0</v>
      </c>
      <c r="AV8" s="153">
        <v>0</v>
      </c>
      <c r="AW8" s="185">
        <f t="shared" si="0"/>
        <v>0.10038173357322848</v>
      </c>
      <c r="AX8" s="187">
        <f t="shared" si="5"/>
        <v>7.8773695935851953E-4</v>
      </c>
      <c r="AY8" s="361" t="s">
        <v>729</v>
      </c>
      <c r="AZ8" s="19" t="s">
        <v>733</v>
      </c>
      <c r="BA8" s="19" t="s">
        <v>737</v>
      </c>
      <c r="BB8" s="19" t="s">
        <v>729</v>
      </c>
      <c r="BC8" s="19"/>
      <c r="BD8" s="19" t="s">
        <v>781</v>
      </c>
      <c r="BE8" s="19"/>
      <c r="BF8" s="361">
        <v>-1.32</v>
      </c>
      <c r="BG8" s="362"/>
    </row>
    <row r="9" spans="1:59" ht="14.25" x14ac:dyDescent="0.2">
      <c r="A9" s="92" t="s">
        <v>138</v>
      </c>
      <c r="B9" s="94" t="s">
        <v>1226</v>
      </c>
      <c r="C9" s="157">
        <v>87573610</v>
      </c>
      <c r="D9" s="94" t="s">
        <v>69</v>
      </c>
      <c r="E9" s="92" t="s">
        <v>30</v>
      </c>
      <c r="F9" s="94" t="s">
        <v>25</v>
      </c>
      <c r="G9" s="106" t="s">
        <v>513</v>
      </c>
      <c r="H9" s="159" t="s">
        <v>625</v>
      </c>
      <c r="I9" s="107">
        <v>6.8181818181818205E-2</v>
      </c>
      <c r="J9" s="132" t="s">
        <v>670</v>
      </c>
      <c r="K9" s="105" t="s">
        <v>633</v>
      </c>
      <c r="L9" s="342">
        <v>2.0828457758015447E-2</v>
      </c>
      <c r="M9" s="92" t="s">
        <v>138</v>
      </c>
      <c r="N9" s="152">
        <v>8.5234328965021339E-2</v>
      </c>
      <c r="O9" s="152">
        <v>9.1267352793456463E-2</v>
      </c>
      <c r="P9" s="152">
        <v>4.3329070053317514E-2</v>
      </c>
      <c r="Q9" s="152">
        <v>2.7739907965755217E-2</v>
      </c>
      <c r="R9" s="152">
        <v>5.2666115047461284E-2</v>
      </c>
      <c r="S9" s="152">
        <v>4.727605118024901E-2</v>
      </c>
      <c r="T9" s="152">
        <v>0.16009973967543364</v>
      </c>
      <c r="U9" s="152">
        <v>8.324370170711004E-2</v>
      </c>
      <c r="V9" s="152">
        <v>5.2844425462037881E-2</v>
      </c>
      <c r="W9" s="152">
        <v>0.21506752352104608</v>
      </c>
      <c r="X9" s="152">
        <v>8.71414000689269E-2</v>
      </c>
      <c r="Y9" s="152">
        <v>4.9550698227751849E-2</v>
      </c>
      <c r="Z9" s="152">
        <v>4.4840843403003539E-2</v>
      </c>
      <c r="AA9" s="152">
        <v>6.1055997030128845E-2</v>
      </c>
      <c r="AB9" s="152">
        <v>3.0550235316494746E-2</v>
      </c>
      <c r="AC9" s="152">
        <v>7.8456847419164116E-2</v>
      </c>
      <c r="AD9" s="152">
        <v>0.15609128876853234</v>
      </c>
      <c r="AE9" s="152">
        <v>0.13737360633758477</v>
      </c>
      <c r="AF9" s="152">
        <v>0.10625767686193235</v>
      </c>
      <c r="AG9" s="152">
        <v>0.12461263330775948</v>
      </c>
      <c r="AH9" s="152">
        <v>0.15114271017631475</v>
      </c>
      <c r="AI9" s="152">
        <v>5.7371632086435344E-2</v>
      </c>
      <c r="AJ9" s="152">
        <v>7.784458307837093E-2</v>
      </c>
      <c r="AK9" s="152">
        <v>5.2929997743777962E-2</v>
      </c>
      <c r="AL9" s="152">
        <v>6.3331127788623681E-2</v>
      </c>
      <c r="AM9" s="255">
        <f t="shared" si="1"/>
        <v>7.4754469611175808E-2</v>
      </c>
      <c r="AN9" s="152">
        <f t="shared" si="2"/>
        <v>0.13509558309042474</v>
      </c>
      <c r="AO9" s="152">
        <f t="shared" si="3"/>
        <v>8.7872102976229924E-2</v>
      </c>
      <c r="AP9" s="223">
        <v>10</v>
      </c>
      <c r="AQ9" s="307">
        <f t="shared" si="4"/>
        <v>0.19607843137254902</v>
      </c>
      <c r="AR9" s="152">
        <v>4.4483717568101433E-2</v>
      </c>
      <c r="AS9" s="152">
        <v>2.4770288861051846E-2</v>
      </c>
      <c r="AT9" s="152">
        <v>1.1123280447791591E-2</v>
      </c>
      <c r="AU9" s="152">
        <v>0</v>
      </c>
      <c r="AV9" s="153">
        <v>0</v>
      </c>
      <c r="AW9" s="185">
        <f t="shared" si="0"/>
        <v>0.21506752352104608</v>
      </c>
      <c r="AX9" s="187">
        <f t="shared" si="5"/>
        <v>2.7739907965755217E-2</v>
      </c>
      <c r="AY9" s="361" t="s">
        <v>730</v>
      </c>
      <c r="AZ9" s="19" t="s">
        <v>733</v>
      </c>
      <c r="BA9" s="19" t="s">
        <v>738</v>
      </c>
      <c r="BB9" s="19" t="s">
        <v>775</v>
      </c>
      <c r="BC9" s="19" t="s">
        <v>778</v>
      </c>
      <c r="BD9" s="19" t="s">
        <v>782</v>
      </c>
      <c r="BE9" s="19"/>
      <c r="BF9" s="361">
        <v>0</v>
      </c>
      <c r="BG9" s="362"/>
    </row>
    <row r="10" spans="1:59" ht="14.25" x14ac:dyDescent="0.2">
      <c r="A10" s="92" t="s">
        <v>139</v>
      </c>
      <c r="B10" s="94" t="s">
        <v>1230</v>
      </c>
      <c r="C10" s="157">
        <v>59038529</v>
      </c>
      <c r="D10" s="94" t="s">
        <v>69</v>
      </c>
      <c r="E10" s="92" t="s">
        <v>28</v>
      </c>
      <c r="F10" s="94" t="s">
        <v>30</v>
      </c>
      <c r="G10" s="106" t="s">
        <v>513</v>
      </c>
      <c r="H10" s="159" t="s">
        <v>625</v>
      </c>
      <c r="I10" s="107">
        <v>8.8888888888888906E-2</v>
      </c>
      <c r="J10" s="132" t="s">
        <v>672</v>
      </c>
      <c r="K10" s="92"/>
      <c r="L10" s="342">
        <v>9.6628832158075339E-4</v>
      </c>
      <c r="M10" s="92" t="s">
        <v>139</v>
      </c>
      <c r="N10" s="152">
        <v>8.9158490771227034E-2</v>
      </c>
      <c r="O10" s="152">
        <v>8.6286151828360205E-2</v>
      </c>
      <c r="P10" s="152">
        <v>5.5490302411878627E-2</v>
      </c>
      <c r="Q10" s="152">
        <v>5.0812417156495544E-2</v>
      </c>
      <c r="R10" s="152">
        <v>6.2301628331060045E-2</v>
      </c>
      <c r="S10" s="152">
        <v>0.1141115313837921</v>
      </c>
      <c r="T10" s="152">
        <v>5.1017591629928048E-2</v>
      </c>
      <c r="U10" s="152">
        <v>6.1232501186268287E-2</v>
      </c>
      <c r="V10" s="152">
        <v>7.9252541052913336E-2</v>
      </c>
      <c r="W10" s="152">
        <v>2.8762957193838142E-2</v>
      </c>
      <c r="X10" s="152">
        <v>0.10788160293375613</v>
      </c>
      <c r="Y10" s="152">
        <v>9.1650077543270453E-2</v>
      </c>
      <c r="Z10" s="152">
        <v>8.7737278972957813E-2</v>
      </c>
      <c r="AA10" s="152">
        <v>5.4689551053992799E-2</v>
      </c>
      <c r="AB10" s="152">
        <v>9.5243670197732208E-2</v>
      </c>
      <c r="AC10" s="152">
        <v>0.11108393937063922</v>
      </c>
      <c r="AD10" s="152">
        <v>9.5626211639147501E-3</v>
      </c>
      <c r="AE10" s="152">
        <v>9.6887650827862694E-3</v>
      </c>
      <c r="AF10" s="152">
        <v>1.7091503537696586E-2</v>
      </c>
      <c r="AG10" s="152">
        <v>2.6695078538096991E-2</v>
      </c>
      <c r="AH10" s="152">
        <v>3.0980832533615671E-3</v>
      </c>
      <c r="AI10" s="152">
        <v>9.6371899743404502E-2</v>
      </c>
      <c r="AJ10" s="152">
        <v>9.9581713745018494E-2</v>
      </c>
      <c r="AK10" s="152">
        <v>9.0072250755751843E-2</v>
      </c>
      <c r="AL10" s="152">
        <v>9.7363345216757616E-2</v>
      </c>
      <c r="AM10" s="255">
        <f t="shared" si="1"/>
        <v>7.903699147258518E-2</v>
      </c>
      <c r="AN10" s="152">
        <f t="shared" si="2"/>
        <v>1.3227210315171234E-2</v>
      </c>
      <c r="AO10" s="152">
        <f t="shared" si="3"/>
        <v>6.4730517307929988E-2</v>
      </c>
      <c r="AP10" s="223">
        <v>0</v>
      </c>
      <c r="AQ10" s="307">
        <f t="shared" si="4"/>
        <v>0</v>
      </c>
      <c r="AR10" s="152">
        <v>5.5567703386439259E-2</v>
      </c>
      <c r="AS10" s="152">
        <v>3.1200020402659515E-2</v>
      </c>
      <c r="AT10" s="152">
        <v>1.4060691828737228E-2</v>
      </c>
      <c r="AU10" s="152">
        <v>0</v>
      </c>
      <c r="AV10" s="153">
        <v>0</v>
      </c>
      <c r="AW10" s="185">
        <f t="shared" si="0"/>
        <v>0.1141115313837921</v>
      </c>
      <c r="AX10" s="187">
        <f t="shared" si="5"/>
        <v>3.0980832533615671E-3</v>
      </c>
      <c r="AY10" s="361" t="s">
        <v>727</v>
      </c>
      <c r="AZ10" s="19" t="s">
        <v>733</v>
      </c>
      <c r="BA10" s="19" t="s">
        <v>739</v>
      </c>
      <c r="BB10" s="19" t="s">
        <v>775</v>
      </c>
      <c r="BC10" s="19" t="s">
        <v>778</v>
      </c>
      <c r="BD10" s="19" t="s">
        <v>783</v>
      </c>
      <c r="BE10" s="19"/>
      <c r="BF10" s="361">
        <v>-4.57</v>
      </c>
      <c r="BG10" s="362"/>
    </row>
    <row r="11" spans="1:59" ht="14.25" x14ac:dyDescent="0.2">
      <c r="A11" s="92" t="s">
        <v>140</v>
      </c>
      <c r="B11" s="94" t="s">
        <v>1230</v>
      </c>
      <c r="C11" s="157">
        <v>71549988</v>
      </c>
      <c r="D11" s="94" t="s">
        <v>69</v>
      </c>
      <c r="E11" s="92" t="s">
        <v>28</v>
      </c>
      <c r="F11" s="94" t="s">
        <v>30</v>
      </c>
      <c r="G11" s="106" t="s">
        <v>513</v>
      </c>
      <c r="H11" s="159" t="s">
        <v>625</v>
      </c>
      <c r="I11" s="107">
        <v>0.04</v>
      </c>
      <c r="J11" s="132" t="s">
        <v>670</v>
      </c>
      <c r="K11" s="92"/>
      <c r="L11" s="342">
        <v>1.3612038262880157E-3</v>
      </c>
      <c r="M11" s="92" t="s">
        <v>140</v>
      </c>
      <c r="N11" s="152">
        <v>0.10856340355601017</v>
      </c>
      <c r="O11" s="152">
        <v>0.11964888322635811</v>
      </c>
      <c r="P11" s="152">
        <v>5.5767455745536904E-2</v>
      </c>
      <c r="Q11" s="152">
        <v>3.6224188225269446E-2</v>
      </c>
      <c r="R11" s="152">
        <v>6.8381248251773621E-2</v>
      </c>
      <c r="S11" s="152">
        <v>5.9008616385769555E-2</v>
      </c>
      <c r="T11" s="152">
        <v>0.19267208173706649</v>
      </c>
      <c r="U11" s="152">
        <v>0.10711537605159242</v>
      </c>
      <c r="V11" s="152">
        <v>6.0254443098808994E-2</v>
      </c>
      <c r="W11" s="152">
        <v>0.2654674622263487</v>
      </c>
      <c r="X11" s="152">
        <v>0.10822709928433465</v>
      </c>
      <c r="Y11" s="152">
        <v>6.2985326177591353E-2</v>
      </c>
      <c r="Z11" s="152">
        <v>5.7867397794000817E-2</v>
      </c>
      <c r="AA11" s="152">
        <v>7.7525828734496857E-2</v>
      </c>
      <c r="AB11" s="152">
        <v>4.5585818152396707E-2</v>
      </c>
      <c r="AC11" s="152">
        <v>8.8149302911326846E-2</v>
      </c>
      <c r="AD11" s="152">
        <v>0.1826889415499911</v>
      </c>
      <c r="AE11" s="152">
        <v>0.16793580392073845</v>
      </c>
      <c r="AF11" s="152">
        <v>0.13560600611525508</v>
      </c>
      <c r="AG11" s="152">
        <v>0.15457549349743391</v>
      </c>
      <c r="AH11" s="152">
        <v>0.17554502468517094</v>
      </c>
      <c r="AI11" s="152">
        <v>6.5727740737434218E-2</v>
      </c>
      <c r="AJ11" s="152">
        <v>9.0248251015556558E-2</v>
      </c>
      <c r="AK11" s="152">
        <v>6.4421858253431316E-2</v>
      </c>
      <c r="AL11" s="152">
        <v>7.8516010497440406E-2</v>
      </c>
      <c r="AM11" s="255">
        <f t="shared" si="1"/>
        <v>9.2745551295092918E-2</v>
      </c>
      <c r="AN11" s="152">
        <f t="shared" si="2"/>
        <v>0.16327025395371791</v>
      </c>
      <c r="AO11" s="152">
        <f t="shared" si="3"/>
        <v>0.10807700839479399</v>
      </c>
      <c r="AP11" s="223">
        <v>7</v>
      </c>
      <c r="AQ11" s="307">
        <f t="shared" si="4"/>
        <v>0.13725490196078433</v>
      </c>
      <c r="AR11" s="152">
        <v>5.538022263307403E-2</v>
      </c>
      <c r="AS11" s="152">
        <v>3.1265980339476633E-2</v>
      </c>
      <c r="AT11" s="152">
        <v>1.4024891915833707E-2</v>
      </c>
      <c r="AU11" s="152">
        <v>0</v>
      </c>
      <c r="AV11" s="153">
        <v>0</v>
      </c>
      <c r="AW11" s="185">
        <f t="shared" si="0"/>
        <v>0.2654674622263487</v>
      </c>
      <c r="AX11" s="187">
        <f t="shared" si="5"/>
        <v>3.6224188225269446E-2</v>
      </c>
      <c r="AY11" s="361" t="s">
        <v>729</v>
      </c>
      <c r="AZ11" s="19" t="s">
        <v>733</v>
      </c>
      <c r="BA11" s="19" t="s">
        <v>740</v>
      </c>
      <c r="BB11" s="19" t="s">
        <v>729</v>
      </c>
      <c r="BC11" s="19"/>
      <c r="BD11" s="19" t="s">
        <v>784</v>
      </c>
      <c r="BE11" s="19"/>
      <c r="BF11" s="361">
        <v>0</v>
      </c>
      <c r="BG11" s="362"/>
    </row>
    <row r="12" spans="1:59" ht="14.25" x14ac:dyDescent="0.2">
      <c r="A12" s="92" t="s">
        <v>141</v>
      </c>
      <c r="B12" s="94" t="s">
        <v>1223</v>
      </c>
      <c r="C12" s="157">
        <v>13334924</v>
      </c>
      <c r="D12" s="94" t="s">
        <v>69</v>
      </c>
      <c r="E12" s="92" t="s">
        <v>28</v>
      </c>
      <c r="F12" s="94" t="s">
        <v>30</v>
      </c>
      <c r="G12" s="106" t="s">
        <v>513</v>
      </c>
      <c r="H12" s="159" t="s">
        <v>625</v>
      </c>
      <c r="I12" s="107">
        <v>0.08</v>
      </c>
      <c r="J12" s="132" t="s">
        <v>673</v>
      </c>
      <c r="K12" s="92"/>
      <c r="L12" s="342">
        <v>5.4884742041712406E-4</v>
      </c>
      <c r="M12" s="92" t="s">
        <v>141</v>
      </c>
      <c r="N12" s="152">
        <v>0.12812023179148474</v>
      </c>
      <c r="O12" s="152">
        <v>6.1318744369117426E-2</v>
      </c>
      <c r="P12" s="152">
        <v>0.12995555610240112</v>
      </c>
      <c r="Q12" s="152">
        <v>0.11508027576538113</v>
      </c>
      <c r="R12" s="152">
        <v>7.2004409757724278E-2</v>
      </c>
      <c r="S12" s="152">
        <v>0.16023546630507307</v>
      </c>
      <c r="T12" s="152">
        <v>7.9082176675968424E-2</v>
      </c>
      <c r="U12" s="152">
        <v>0.11483313506778102</v>
      </c>
      <c r="V12" s="152">
        <v>6.226663210846678E-2</v>
      </c>
      <c r="W12" s="152">
        <v>5.0380933317856536E-2</v>
      </c>
      <c r="X12" s="152">
        <v>0.1139844702982853</v>
      </c>
      <c r="Y12" s="152">
        <v>9.318597530906321E-2</v>
      </c>
      <c r="Z12" s="152">
        <v>0.13453337654199476</v>
      </c>
      <c r="AA12" s="152">
        <v>0.11212915617421858</v>
      </c>
      <c r="AB12" s="152">
        <v>0.18536575790493343</v>
      </c>
      <c r="AC12" s="152">
        <v>8.989651259527838E-2</v>
      </c>
      <c r="AD12" s="152">
        <v>1.5125546678634508E-2</v>
      </c>
      <c r="AE12" s="152">
        <v>1.880287004450789E-2</v>
      </c>
      <c r="AF12" s="152">
        <v>1.881560143757692E-2</v>
      </c>
      <c r="AG12" s="152">
        <v>1.7519688405128048E-2</v>
      </c>
      <c r="AH12" s="152">
        <v>2.5795704330532766E-3</v>
      </c>
      <c r="AI12" s="152">
        <v>8.6847748883494003E-2</v>
      </c>
      <c r="AJ12" s="152">
        <v>9.7080632413309428E-2</v>
      </c>
      <c r="AK12" s="152">
        <v>9.7306552605266702E-2</v>
      </c>
      <c r="AL12" s="152">
        <v>9.1295762818841941E-2</v>
      </c>
      <c r="AM12" s="255">
        <f t="shared" si="1"/>
        <v>0.10479451063232398</v>
      </c>
      <c r="AN12" s="152">
        <f t="shared" si="2"/>
        <v>1.4568655399780129E-2</v>
      </c>
      <c r="AO12" s="152">
        <f t="shared" si="3"/>
        <v>8.5180194277423141E-2</v>
      </c>
      <c r="AP12" s="223">
        <v>0</v>
      </c>
      <c r="AQ12" s="307">
        <f t="shared" si="4"/>
        <v>0</v>
      </c>
      <c r="AR12" s="152">
        <v>5.5187752197517474E-2</v>
      </c>
      <c r="AS12" s="152">
        <v>2.8776346082253761E-2</v>
      </c>
      <c r="AT12" s="152">
        <v>1.2327236210383487E-2</v>
      </c>
      <c r="AU12" s="152">
        <v>0</v>
      </c>
      <c r="AV12" s="153">
        <v>0</v>
      </c>
      <c r="AW12" s="185">
        <f t="shared" si="0"/>
        <v>0.18536575790493343</v>
      </c>
      <c r="AX12" s="187">
        <f t="shared" si="5"/>
        <v>2.5795704330532766E-3</v>
      </c>
      <c r="AY12" s="361" t="s">
        <v>729</v>
      </c>
      <c r="AZ12" s="19" t="s">
        <v>733</v>
      </c>
      <c r="BA12" s="19" t="s">
        <v>741</v>
      </c>
      <c r="BB12" s="19" t="s">
        <v>729</v>
      </c>
      <c r="BC12" s="19"/>
      <c r="BD12" s="19" t="s">
        <v>785</v>
      </c>
      <c r="BE12" s="19"/>
      <c r="BF12" s="361">
        <v>0</v>
      </c>
      <c r="BG12" s="362"/>
    </row>
    <row r="13" spans="1:59" ht="14.25" x14ac:dyDescent="0.2">
      <c r="A13" s="92" t="s">
        <v>142</v>
      </c>
      <c r="B13" s="94" t="s">
        <v>1223</v>
      </c>
      <c r="C13" s="157">
        <v>23886338</v>
      </c>
      <c r="D13" s="94" t="s">
        <v>69</v>
      </c>
      <c r="E13" s="92" t="s">
        <v>26</v>
      </c>
      <c r="F13" s="94" t="s">
        <v>25</v>
      </c>
      <c r="G13" s="106" t="s">
        <v>513</v>
      </c>
      <c r="H13" s="159" t="s">
        <v>625</v>
      </c>
      <c r="I13" s="107">
        <v>0.12765957446808501</v>
      </c>
      <c r="J13" s="132" t="s">
        <v>673</v>
      </c>
      <c r="K13" s="92"/>
      <c r="L13" s="342">
        <v>3.6745203069000762E-3</v>
      </c>
      <c r="M13" s="92" t="s">
        <v>142</v>
      </c>
      <c r="N13" s="152">
        <v>0.12322636447627081</v>
      </c>
      <c r="O13" s="152">
        <v>6.8332736445169795E-2</v>
      </c>
      <c r="P13" s="152">
        <v>0.12585273589783733</v>
      </c>
      <c r="Q13" s="152">
        <v>0.1152541700503617</v>
      </c>
      <c r="R13" s="152">
        <v>7.2999379054480854E-2</v>
      </c>
      <c r="S13" s="152">
        <v>0.15391494756007443</v>
      </c>
      <c r="T13" s="152">
        <v>7.8817937822716067E-2</v>
      </c>
      <c r="U13" s="152">
        <v>0.11548563464850677</v>
      </c>
      <c r="V13" s="152">
        <v>5.3019250951603328E-2</v>
      </c>
      <c r="W13" s="152">
        <v>5.2286056278987969E-2</v>
      </c>
      <c r="X13" s="152">
        <v>0.10892646866826557</v>
      </c>
      <c r="Y13" s="152">
        <v>8.4898791331927598E-2</v>
      </c>
      <c r="Z13" s="152">
        <v>0.13561923993340577</v>
      </c>
      <c r="AA13" s="152">
        <v>0.11207822059470769</v>
      </c>
      <c r="AB13" s="152">
        <v>0.17896407559218017</v>
      </c>
      <c r="AC13" s="152">
        <v>9.693896260811484E-2</v>
      </c>
      <c r="AD13" s="152">
        <v>1.4646062504544356E-2</v>
      </c>
      <c r="AE13" s="152">
        <v>2.0051415152625676E-2</v>
      </c>
      <c r="AF13" s="152">
        <v>1.7427938806493692E-2</v>
      </c>
      <c r="AG13" s="152">
        <v>1.7216406918710098E-2</v>
      </c>
      <c r="AH13" s="152">
        <v>1.9007818213381592E-3</v>
      </c>
      <c r="AI13" s="152">
        <v>8.1900369655338506E-2</v>
      </c>
      <c r="AJ13" s="152">
        <v>9.0012850442295469E-2</v>
      </c>
      <c r="AK13" s="152">
        <v>9.6069725217396595E-2</v>
      </c>
      <c r="AL13" s="152">
        <v>9.1227882525245121E-2</v>
      </c>
      <c r="AM13" s="255">
        <f t="shared" si="1"/>
        <v>0.10269601066734692</v>
      </c>
      <c r="AN13" s="152">
        <f t="shared" si="2"/>
        <v>1.4248521040742396E-2</v>
      </c>
      <c r="AO13" s="152">
        <f t="shared" si="3"/>
        <v>8.3468295531128542E-2</v>
      </c>
      <c r="AP13" s="223">
        <v>0</v>
      </c>
      <c r="AQ13" s="307">
        <f t="shared" si="4"/>
        <v>0</v>
      </c>
      <c r="AR13" s="152">
        <v>5.4610783518928112E-2</v>
      </c>
      <c r="AS13" s="152">
        <v>3.0166160126032696E-2</v>
      </c>
      <c r="AT13" s="152">
        <v>1.2311890179844614E-2</v>
      </c>
      <c r="AU13" s="152">
        <v>0</v>
      </c>
      <c r="AV13" s="153">
        <v>0</v>
      </c>
      <c r="AW13" s="185">
        <f t="shared" si="0"/>
        <v>0.17896407559218017</v>
      </c>
      <c r="AX13" s="187">
        <f t="shared" si="5"/>
        <v>1.9007818213381592E-3</v>
      </c>
      <c r="AY13" s="361" t="s">
        <v>729</v>
      </c>
      <c r="AZ13" s="19" t="s">
        <v>733</v>
      </c>
      <c r="BA13" s="19" t="s">
        <v>742</v>
      </c>
      <c r="BB13" s="19" t="s">
        <v>729</v>
      </c>
      <c r="BC13" s="19"/>
      <c r="BD13" s="19" t="s">
        <v>786</v>
      </c>
      <c r="BE13" s="19"/>
      <c r="BF13" s="361">
        <v>0</v>
      </c>
      <c r="BG13" s="362"/>
    </row>
    <row r="14" spans="1:59" ht="14.25" x14ac:dyDescent="0.2">
      <c r="A14" s="92" t="s">
        <v>143</v>
      </c>
      <c r="B14" s="94" t="s">
        <v>1223</v>
      </c>
      <c r="C14" s="157">
        <v>33960413</v>
      </c>
      <c r="D14" s="94" t="s">
        <v>69</v>
      </c>
      <c r="E14" s="92" t="s">
        <v>25</v>
      </c>
      <c r="F14" s="94" t="s">
        <v>26</v>
      </c>
      <c r="G14" s="106" t="s">
        <v>513</v>
      </c>
      <c r="H14" s="159" t="s">
        <v>625</v>
      </c>
      <c r="I14" s="107">
        <v>0.197368421052632</v>
      </c>
      <c r="J14" s="132" t="s">
        <v>592</v>
      </c>
      <c r="K14" s="92"/>
      <c r="L14" s="342">
        <v>7.2655058002954638E-4</v>
      </c>
      <c r="M14" s="92" t="s">
        <v>143</v>
      </c>
      <c r="N14" s="152">
        <v>0.11358101287359559</v>
      </c>
      <c r="O14" s="152">
        <v>0.1083703338685047</v>
      </c>
      <c r="P14" s="152">
        <v>0.17550563518630086</v>
      </c>
      <c r="Q14" s="152">
        <v>0.21266257075888259</v>
      </c>
      <c r="R14" s="152">
        <v>0.19592844651288582</v>
      </c>
      <c r="S14" s="152">
        <v>0.14094830280331719</v>
      </c>
      <c r="T14" s="152">
        <v>9.2545778138726428E-2</v>
      </c>
      <c r="U14" s="152">
        <v>0.17119060373404321</v>
      </c>
      <c r="V14" s="152">
        <v>0.23233886304677892</v>
      </c>
      <c r="W14" s="152">
        <v>0.11066457135608106</v>
      </c>
      <c r="X14" s="152">
        <v>0.1233617939913204</v>
      </c>
      <c r="Y14" s="152">
        <v>0.15147167120582111</v>
      </c>
      <c r="Z14" s="152">
        <v>0.12758864566452618</v>
      </c>
      <c r="AA14" s="152">
        <v>0.2068627080730589</v>
      </c>
      <c r="AB14" s="152">
        <v>0.1315158093929773</v>
      </c>
      <c r="AC14" s="152">
        <v>0.10106565555556583</v>
      </c>
      <c r="AD14" s="152">
        <v>0.26735327636262396</v>
      </c>
      <c r="AE14" s="152">
        <v>0.27843963842222502</v>
      </c>
      <c r="AF14" s="152">
        <v>0.31803629052806326</v>
      </c>
      <c r="AG14" s="152">
        <v>0.28014310509457774</v>
      </c>
      <c r="AH14" s="152">
        <v>0.3194735313475221</v>
      </c>
      <c r="AI14" s="152">
        <v>0.1742432370327037</v>
      </c>
      <c r="AJ14" s="152">
        <v>0.13874428538769337</v>
      </c>
      <c r="AK14" s="152">
        <v>0.16457776069093127</v>
      </c>
      <c r="AL14" s="152">
        <v>0.14680065965483774</v>
      </c>
      <c r="AM14" s="255">
        <f t="shared" si="1"/>
        <v>0.15047721803237685</v>
      </c>
      <c r="AN14" s="152">
        <f t="shared" si="2"/>
        <v>0.29268916835100245</v>
      </c>
      <c r="AO14" s="152">
        <f t="shared" si="3"/>
        <v>0.18139285940599106</v>
      </c>
      <c r="AP14" s="223">
        <v>18</v>
      </c>
      <c r="AQ14" s="307">
        <f t="shared" si="4"/>
        <v>0.35294117647058826</v>
      </c>
      <c r="AR14" s="152">
        <v>7.8128987891793442E-2</v>
      </c>
      <c r="AS14" s="152">
        <v>4.3033906009550059E-2</v>
      </c>
      <c r="AT14" s="152">
        <v>1.8027513667596931E-2</v>
      </c>
      <c r="AU14" s="152">
        <v>0</v>
      </c>
      <c r="AV14" s="153">
        <v>0</v>
      </c>
      <c r="AW14" s="185">
        <f t="shared" si="0"/>
        <v>0.3194735313475221</v>
      </c>
      <c r="AX14" s="187">
        <f t="shared" si="5"/>
        <v>9.2545778138726428E-2</v>
      </c>
      <c r="AY14" s="361" t="s">
        <v>729</v>
      </c>
      <c r="AZ14" s="19" t="s">
        <v>733</v>
      </c>
      <c r="BA14" s="19" t="s">
        <v>743</v>
      </c>
      <c r="BB14" s="19" t="s">
        <v>729</v>
      </c>
      <c r="BC14" s="19"/>
      <c r="BD14" s="19" t="s">
        <v>787</v>
      </c>
      <c r="BE14" s="19"/>
      <c r="BF14" s="361">
        <v>0</v>
      </c>
      <c r="BG14" s="362"/>
    </row>
    <row r="15" spans="1:59" ht="14.25" x14ac:dyDescent="0.2">
      <c r="A15" s="92" t="s">
        <v>144</v>
      </c>
      <c r="B15" s="94" t="s">
        <v>1223</v>
      </c>
      <c r="C15" s="157">
        <v>54234247</v>
      </c>
      <c r="D15" s="94" t="s">
        <v>69</v>
      </c>
      <c r="E15" s="92" t="s">
        <v>28</v>
      </c>
      <c r="F15" s="94" t="s">
        <v>30</v>
      </c>
      <c r="G15" s="106" t="s">
        <v>513</v>
      </c>
      <c r="H15" s="159" t="s">
        <v>625</v>
      </c>
      <c r="I15" s="107">
        <v>9.1743119266055106E-2</v>
      </c>
      <c r="J15" s="132" t="s">
        <v>665</v>
      </c>
      <c r="K15" s="92"/>
      <c r="L15" s="342">
        <v>1.3034903825372812E-3</v>
      </c>
      <c r="M15" s="92" t="s">
        <v>144</v>
      </c>
      <c r="N15" s="152">
        <v>0.11275943087256962</v>
      </c>
      <c r="O15" s="152">
        <v>0.1503702676833423</v>
      </c>
      <c r="P15" s="152">
        <v>8.1925376076488005E-2</v>
      </c>
      <c r="Q15" s="152">
        <v>6.7964976404015359E-2</v>
      </c>
      <c r="R15" s="152">
        <v>6.6561938851801464E-2</v>
      </c>
      <c r="S15" s="152">
        <v>0.13156393235257349</v>
      </c>
      <c r="T15" s="152">
        <v>0.10000431856363406</v>
      </c>
      <c r="U15" s="152">
        <v>6.3376956400560069E-2</v>
      </c>
      <c r="V15" s="152">
        <v>8.5709105808512112E-2</v>
      </c>
      <c r="W15" s="152">
        <v>3.3324806265544835E-2</v>
      </c>
      <c r="X15" s="152">
        <v>0.11874417608279843</v>
      </c>
      <c r="Y15" s="152">
        <v>0.15428202547561734</v>
      </c>
      <c r="Z15" s="152">
        <v>0.13610183036616511</v>
      </c>
      <c r="AA15" s="152">
        <v>7.7684702326244928E-2</v>
      </c>
      <c r="AB15" s="152">
        <v>0.12149453398726301</v>
      </c>
      <c r="AC15" s="152">
        <v>0.13935068422199134</v>
      </c>
      <c r="AD15" s="152">
        <v>2.0448319198573088E-2</v>
      </c>
      <c r="AE15" s="152">
        <v>2.291255949632506E-2</v>
      </c>
      <c r="AF15" s="152">
        <v>2.2452825202383047E-2</v>
      </c>
      <c r="AG15" s="152">
        <v>3.6266976458060145E-2</v>
      </c>
      <c r="AH15" s="152">
        <v>3.6341975750297994E-3</v>
      </c>
      <c r="AI15" s="152">
        <v>0.1192089292554704</v>
      </c>
      <c r="AJ15" s="152">
        <v>0.13296749061895463</v>
      </c>
      <c r="AK15" s="152">
        <v>0.10616337999683555</v>
      </c>
      <c r="AL15" s="152">
        <v>0.141062670471399</v>
      </c>
      <c r="AM15" s="255">
        <f t="shared" si="1"/>
        <v>0.10518863786741926</v>
      </c>
      <c r="AN15" s="152">
        <f t="shared" si="2"/>
        <v>2.1142975586074229E-2</v>
      </c>
      <c r="AO15" s="152">
        <f t="shared" si="3"/>
        <v>8.6917841719300781E-2</v>
      </c>
      <c r="AP15" s="223">
        <v>0</v>
      </c>
      <c r="AQ15" s="307">
        <f t="shared" si="4"/>
        <v>0</v>
      </c>
      <c r="AR15" s="152">
        <v>7.7642993753567605E-2</v>
      </c>
      <c r="AS15" s="152">
        <v>4.0373425882345132E-2</v>
      </c>
      <c r="AT15" s="152">
        <v>2.0284268088541474E-2</v>
      </c>
      <c r="AU15" s="152">
        <v>0</v>
      </c>
      <c r="AV15" s="153">
        <v>0</v>
      </c>
      <c r="AW15" s="185">
        <f t="shared" si="0"/>
        <v>0.15428202547561734</v>
      </c>
      <c r="AX15" s="187">
        <f t="shared" si="5"/>
        <v>3.6341975750297994E-3</v>
      </c>
      <c r="AY15" s="361" t="s">
        <v>728</v>
      </c>
      <c r="AZ15" s="19" t="s">
        <v>733</v>
      </c>
      <c r="BA15" s="19" t="s">
        <v>744</v>
      </c>
      <c r="BB15" s="19" t="s">
        <v>775</v>
      </c>
      <c r="BC15" s="19" t="s">
        <v>776</v>
      </c>
      <c r="BD15" s="19" t="s">
        <v>788</v>
      </c>
      <c r="BE15" s="19"/>
      <c r="BF15" s="361">
        <v>0</v>
      </c>
      <c r="BG15" s="362"/>
    </row>
    <row r="16" spans="1:59" ht="14.25" x14ac:dyDescent="0.2">
      <c r="A16" s="92" t="s">
        <v>145</v>
      </c>
      <c r="B16" s="94" t="s">
        <v>1223</v>
      </c>
      <c r="C16" s="157">
        <v>65972739</v>
      </c>
      <c r="D16" s="94" t="s">
        <v>69</v>
      </c>
      <c r="E16" s="92" t="s">
        <v>25</v>
      </c>
      <c r="F16" s="94" t="s">
        <v>26</v>
      </c>
      <c r="G16" s="106" t="s">
        <v>513</v>
      </c>
      <c r="H16" s="159" t="s">
        <v>625</v>
      </c>
      <c r="I16" s="107">
        <v>5.3763440860215103E-2</v>
      </c>
      <c r="J16" s="132" t="s">
        <v>670</v>
      </c>
      <c r="K16" s="92"/>
      <c r="L16" s="342">
        <v>8.6709943521361111E-4</v>
      </c>
      <c r="M16" s="92" t="s">
        <v>145</v>
      </c>
      <c r="N16" s="152">
        <v>0.10796555675980223</v>
      </c>
      <c r="O16" s="152">
        <v>0.12121551630572351</v>
      </c>
      <c r="P16" s="152">
        <v>5.4372297162691714E-2</v>
      </c>
      <c r="Q16" s="152">
        <v>3.6971444143984573E-2</v>
      </c>
      <c r="R16" s="152">
        <v>6.7841586906840196E-2</v>
      </c>
      <c r="S16" s="152">
        <v>6.1128520225014089E-2</v>
      </c>
      <c r="T16" s="152">
        <v>0.19600401443936449</v>
      </c>
      <c r="U16" s="152">
        <v>0.10420877085152916</v>
      </c>
      <c r="V16" s="152">
        <v>7.1352631316768514E-2</v>
      </c>
      <c r="W16" s="152">
        <v>0.26685779401285548</v>
      </c>
      <c r="X16" s="152">
        <v>0.11318050115397935</v>
      </c>
      <c r="Y16" s="152">
        <v>6.207118777968694E-2</v>
      </c>
      <c r="Z16" s="152">
        <v>5.4885476501471582E-2</v>
      </c>
      <c r="AA16" s="152">
        <v>8.0763822961984519E-2</v>
      </c>
      <c r="AB16" s="152">
        <v>4.466390790922399E-2</v>
      </c>
      <c r="AC16" s="152">
        <v>8.7231668134225573E-2</v>
      </c>
      <c r="AD16" s="152">
        <v>0.1896440639020367</v>
      </c>
      <c r="AE16" s="152">
        <v>0.17004849020640928</v>
      </c>
      <c r="AF16" s="152">
        <v>0.13668132098313882</v>
      </c>
      <c r="AG16" s="152">
        <v>0.15374783740187825</v>
      </c>
      <c r="AH16" s="152">
        <v>0.18262381104211603</v>
      </c>
      <c r="AI16" s="152">
        <v>6.506174014793939E-2</v>
      </c>
      <c r="AJ16" s="152">
        <v>9.6673510270912061E-2</v>
      </c>
      <c r="AK16" s="152">
        <v>6.6420738491994716E-2</v>
      </c>
      <c r="AL16" s="152">
        <v>7.6373060755012281E-2</v>
      </c>
      <c r="AM16" s="255">
        <f t="shared" si="1"/>
        <v>9.4024997054666506E-2</v>
      </c>
      <c r="AN16" s="152">
        <f t="shared" si="2"/>
        <v>0.16654910470711581</v>
      </c>
      <c r="AO16" s="152">
        <f t="shared" si="3"/>
        <v>0.10979110741389463</v>
      </c>
      <c r="AP16" s="223">
        <v>8</v>
      </c>
      <c r="AQ16" s="307">
        <f t="shared" si="4"/>
        <v>0.15686274509803921</v>
      </c>
      <c r="AR16" s="152">
        <v>5.7650935366768491E-2</v>
      </c>
      <c r="AS16" s="152">
        <v>2.9354899573901177E-2</v>
      </c>
      <c r="AT16" s="152">
        <v>1.4805130567005602E-2</v>
      </c>
      <c r="AU16" s="152">
        <v>0</v>
      </c>
      <c r="AV16" s="153">
        <v>0</v>
      </c>
      <c r="AW16" s="185">
        <f t="shared" si="0"/>
        <v>0.26685779401285548</v>
      </c>
      <c r="AX16" s="187">
        <f t="shared" si="5"/>
        <v>3.6971444143984573E-2</v>
      </c>
      <c r="AY16" s="361" t="s">
        <v>727</v>
      </c>
      <c r="AZ16" s="19" t="s">
        <v>733</v>
      </c>
      <c r="BA16" s="19" t="s">
        <v>745</v>
      </c>
      <c r="BB16" s="19" t="s">
        <v>775</v>
      </c>
      <c r="BC16" s="19" t="s">
        <v>778</v>
      </c>
      <c r="BD16" s="19" t="s">
        <v>789</v>
      </c>
      <c r="BE16" s="19"/>
      <c r="BF16" s="361">
        <v>-0.21099999999999999</v>
      </c>
      <c r="BG16" s="362"/>
    </row>
    <row r="17" spans="1:59" ht="14.25" x14ac:dyDescent="0.2">
      <c r="A17" s="92" t="s">
        <v>146</v>
      </c>
      <c r="B17" s="94" t="s">
        <v>1223</v>
      </c>
      <c r="C17" s="157">
        <v>69459480</v>
      </c>
      <c r="D17" s="94" t="s">
        <v>69</v>
      </c>
      <c r="E17" s="92" t="s">
        <v>26</v>
      </c>
      <c r="F17" s="94" t="s">
        <v>30</v>
      </c>
      <c r="G17" s="106" t="s">
        <v>513</v>
      </c>
      <c r="H17" s="159" t="s">
        <v>625</v>
      </c>
      <c r="I17" s="107">
        <v>9.3220338983050793E-2</v>
      </c>
      <c r="J17" s="132" t="s">
        <v>671</v>
      </c>
      <c r="K17" s="92"/>
      <c r="L17" s="342">
        <v>3.0472051828985545E-4</v>
      </c>
      <c r="M17" s="92" t="s">
        <v>146</v>
      </c>
      <c r="N17" s="152">
        <v>4.8720685860277529E-2</v>
      </c>
      <c r="O17" s="152">
        <v>5.5237455617565538E-2</v>
      </c>
      <c r="P17" s="152">
        <v>5.8181744607179418E-2</v>
      </c>
      <c r="Q17" s="152">
        <v>6.4783086807349885E-2</v>
      </c>
      <c r="R17" s="152">
        <v>9.8389292979825668E-2</v>
      </c>
      <c r="S17" s="152">
        <v>7.934872517462813E-3</v>
      </c>
      <c r="T17" s="152">
        <v>3.8347664670951125E-2</v>
      </c>
      <c r="U17" s="152">
        <v>5.4358249088395066E-2</v>
      </c>
      <c r="V17" s="152">
        <v>5.7580096235636848E-2</v>
      </c>
      <c r="W17" s="152">
        <v>3.2990508757202483E-2</v>
      </c>
      <c r="X17" s="152">
        <v>2.8498329822640705E-2</v>
      </c>
      <c r="Y17" s="152">
        <v>4.1322968911083391E-2</v>
      </c>
      <c r="Z17" s="152">
        <v>4.3053714125541993E-2</v>
      </c>
      <c r="AA17" s="152">
        <v>2.5083810190905935E-2</v>
      </c>
      <c r="AB17" s="152">
        <v>2.1096267116097044E-2</v>
      </c>
      <c r="AC17" s="152">
        <v>7.9677472685449571E-2</v>
      </c>
      <c r="AD17" s="152">
        <v>7.1986312473569921E-3</v>
      </c>
      <c r="AE17" s="152">
        <v>1.0312262523455131E-2</v>
      </c>
      <c r="AF17" s="152">
        <v>8.6807057379786196E-3</v>
      </c>
      <c r="AG17" s="152">
        <v>1.3141922482995535E-2</v>
      </c>
      <c r="AH17" s="152">
        <v>5.4705514948784621E-4</v>
      </c>
      <c r="AI17" s="152">
        <v>6.2711465579901884E-2</v>
      </c>
      <c r="AJ17" s="152">
        <v>3.9986191241738522E-2</v>
      </c>
      <c r="AK17" s="152">
        <v>5.9203120677132036E-2</v>
      </c>
      <c r="AL17" s="152">
        <v>4.3839355389414525E-2</v>
      </c>
      <c r="AM17" s="255">
        <f t="shared" si="1"/>
        <v>4.7664104267511415E-2</v>
      </c>
      <c r="AN17" s="152">
        <f t="shared" si="2"/>
        <v>7.9761154282548229E-3</v>
      </c>
      <c r="AO17" s="152">
        <f t="shared" si="3"/>
        <v>3.9036280606803461E-2</v>
      </c>
      <c r="AP17" s="223">
        <v>0</v>
      </c>
      <c r="AQ17" s="307">
        <f t="shared" si="4"/>
        <v>0</v>
      </c>
      <c r="AR17" s="152">
        <v>2.3004615018119914E-2</v>
      </c>
      <c r="AS17" s="152">
        <v>1.0976296126438084E-2</v>
      </c>
      <c r="AT17" s="152">
        <v>5.0882326895186087E-3</v>
      </c>
      <c r="AU17" s="152">
        <v>0</v>
      </c>
      <c r="AV17" s="153">
        <v>0</v>
      </c>
      <c r="AW17" s="185">
        <f t="shared" si="0"/>
        <v>9.8389292979825668E-2</v>
      </c>
      <c r="AX17" s="187">
        <f t="shared" si="5"/>
        <v>5.4705514948784621E-4</v>
      </c>
      <c r="AY17" s="361" t="s">
        <v>729</v>
      </c>
      <c r="AZ17" s="19" t="s">
        <v>733</v>
      </c>
      <c r="BA17" s="19" t="s">
        <v>746</v>
      </c>
      <c r="BB17" s="19" t="s">
        <v>729</v>
      </c>
      <c r="BC17" s="19"/>
      <c r="BD17" s="19" t="s">
        <v>790</v>
      </c>
      <c r="BE17" s="19"/>
      <c r="BF17" s="361">
        <v>1.27</v>
      </c>
      <c r="BG17" s="362"/>
    </row>
    <row r="18" spans="1:59" ht="14.25" x14ac:dyDescent="0.2">
      <c r="A18" s="92" t="s">
        <v>147</v>
      </c>
      <c r="B18" s="94" t="s">
        <v>1223</v>
      </c>
      <c r="C18" s="157">
        <v>96812294</v>
      </c>
      <c r="D18" s="94" t="s">
        <v>69</v>
      </c>
      <c r="E18" s="92" t="s">
        <v>25</v>
      </c>
      <c r="F18" s="94" t="s">
        <v>30</v>
      </c>
      <c r="G18" s="106" t="s">
        <v>513</v>
      </c>
      <c r="H18" s="159" t="s">
        <v>625</v>
      </c>
      <c r="I18" s="107">
        <v>4.71698113207547E-2</v>
      </c>
      <c r="J18" s="132" t="s">
        <v>671</v>
      </c>
      <c r="K18" s="92"/>
      <c r="L18" s="342">
        <v>7.1533015642587391E-4</v>
      </c>
      <c r="M18" s="92" t="s">
        <v>147</v>
      </c>
      <c r="N18" s="152">
        <v>4.7402319552941947E-2</v>
      </c>
      <c r="O18" s="152">
        <v>5.4964937215806406E-2</v>
      </c>
      <c r="P18" s="152">
        <v>6.0687641202128273E-2</v>
      </c>
      <c r="Q18" s="152">
        <v>6.8992282404271965E-2</v>
      </c>
      <c r="R18" s="152">
        <v>0.10435540300353899</v>
      </c>
      <c r="S18" s="152">
        <v>1.0756307553248318E-2</v>
      </c>
      <c r="T18" s="152">
        <v>3.669729851455817E-2</v>
      </c>
      <c r="U18" s="152">
        <v>5.7179382290915716E-2</v>
      </c>
      <c r="V18" s="152">
        <v>5.5637875438869645E-2</v>
      </c>
      <c r="W18" s="152">
        <v>3.3747914708041331E-2</v>
      </c>
      <c r="X18" s="152">
        <v>3.0512084280373039E-2</v>
      </c>
      <c r="Y18" s="152">
        <v>4.3232008977196819E-2</v>
      </c>
      <c r="Z18" s="152">
        <v>4.7880842337694657E-2</v>
      </c>
      <c r="AA18" s="152">
        <v>2.8716607450742667E-2</v>
      </c>
      <c r="AB18" s="152">
        <v>2.3253361923060437E-2</v>
      </c>
      <c r="AC18" s="152">
        <v>7.8932389249773652E-2</v>
      </c>
      <c r="AD18" s="152">
        <v>7.7060236988474359E-3</v>
      </c>
      <c r="AE18" s="152">
        <v>1.0293048652444918E-2</v>
      </c>
      <c r="AF18" s="152">
        <v>9.7770286692119759E-3</v>
      </c>
      <c r="AG18" s="152">
        <v>1.3457383058751955E-2</v>
      </c>
      <c r="AH18" s="152">
        <v>3.7831924228977132E-4</v>
      </c>
      <c r="AI18" s="152">
        <v>6.7289086026359662E-2</v>
      </c>
      <c r="AJ18" s="152">
        <v>4.0912783218576491E-2</v>
      </c>
      <c r="AK18" s="152">
        <v>6.3774162011760602E-2</v>
      </c>
      <c r="AL18" s="152">
        <v>4.6018574253078662E-2</v>
      </c>
      <c r="AM18" s="255">
        <f t="shared" si="1"/>
        <v>4.9508362519338787E-2</v>
      </c>
      <c r="AN18" s="152">
        <f t="shared" si="2"/>
        <v>8.3223606643092109E-3</v>
      </c>
      <c r="AO18" s="152">
        <f t="shared" si="3"/>
        <v>4.0554883855201923E-2</v>
      </c>
      <c r="AP18" s="223">
        <v>0</v>
      </c>
      <c r="AQ18" s="307">
        <f t="shared" si="4"/>
        <v>0</v>
      </c>
      <c r="AR18" s="152">
        <v>2.4150988958545269E-2</v>
      </c>
      <c r="AS18" s="152">
        <v>1.2535261923197594E-2</v>
      </c>
      <c r="AT18" s="152">
        <v>5.4032145864633101E-3</v>
      </c>
      <c r="AU18" s="152">
        <v>0</v>
      </c>
      <c r="AV18" s="153">
        <v>0</v>
      </c>
      <c r="AW18" s="185">
        <f t="shared" si="0"/>
        <v>0.10435540300353899</v>
      </c>
      <c r="AX18" s="187">
        <f t="shared" si="5"/>
        <v>3.7831924228977132E-4</v>
      </c>
      <c r="AY18" s="361" t="s">
        <v>729</v>
      </c>
      <c r="AZ18" s="19" t="s">
        <v>733</v>
      </c>
      <c r="BA18" s="19" t="s">
        <v>747</v>
      </c>
      <c r="BB18" s="19" t="s">
        <v>729</v>
      </c>
      <c r="BC18" s="19"/>
      <c r="BD18" s="19" t="s">
        <v>791</v>
      </c>
      <c r="BE18" s="19"/>
      <c r="BF18" s="361">
        <v>0</v>
      </c>
      <c r="BG18" s="362"/>
    </row>
    <row r="19" spans="1:59" ht="14.25" x14ac:dyDescent="0.2">
      <c r="A19" s="92" t="s">
        <v>148</v>
      </c>
      <c r="B19" s="94" t="s">
        <v>1223</v>
      </c>
      <c r="C19" s="157">
        <v>133438457</v>
      </c>
      <c r="D19" s="94" t="s">
        <v>69</v>
      </c>
      <c r="E19" s="92" t="s">
        <v>25</v>
      </c>
      <c r="F19" s="94" t="s">
        <v>26</v>
      </c>
      <c r="G19" s="106" t="s">
        <v>513</v>
      </c>
      <c r="H19" s="159" t="s">
        <v>625</v>
      </c>
      <c r="I19" s="107">
        <v>0.390625</v>
      </c>
      <c r="J19" s="132" t="s">
        <v>596</v>
      </c>
      <c r="K19" s="92"/>
      <c r="L19" s="342">
        <v>1.0924173384741207E-3</v>
      </c>
      <c r="M19" s="92" t="s">
        <v>148</v>
      </c>
      <c r="N19" s="152">
        <v>0.27988626759235413</v>
      </c>
      <c r="O19" s="152">
        <v>0.22526781650729902</v>
      </c>
      <c r="P19" s="152">
        <v>0.36429666380812448</v>
      </c>
      <c r="Q19" s="152">
        <v>0.38236091487673324</v>
      </c>
      <c r="R19" s="152">
        <v>0.36680064605780127</v>
      </c>
      <c r="S19" s="152">
        <v>0.30375667392360384</v>
      </c>
      <c r="T19" s="152">
        <v>0.20449420037355684</v>
      </c>
      <c r="U19" s="152">
        <v>0.33391174611119134</v>
      </c>
      <c r="V19" s="152">
        <v>0.33888024760116575</v>
      </c>
      <c r="W19" s="152">
        <v>0.1986154808010514</v>
      </c>
      <c r="X19" s="152">
        <v>0.26029617516976744</v>
      </c>
      <c r="Y19" s="152">
        <v>0.27883132329557209</v>
      </c>
      <c r="Z19" s="152">
        <v>0.30431565999300408</v>
      </c>
      <c r="AA19" s="152">
        <v>0.33808821302258713</v>
      </c>
      <c r="AB19" s="152">
        <v>0.32687821847090753</v>
      </c>
      <c r="AC19" s="152">
        <v>0.27254291694866967</v>
      </c>
      <c r="AD19" s="152">
        <v>0.28609567082465032</v>
      </c>
      <c r="AE19" s="152">
        <v>0.30760939849324354</v>
      </c>
      <c r="AF19" s="152">
        <v>0.33533309276390233</v>
      </c>
      <c r="AG19" s="152">
        <v>0.30960044276893245</v>
      </c>
      <c r="AH19" s="152">
        <v>0.31398940631747407</v>
      </c>
      <c r="AI19" s="152">
        <v>0.32239192337598876</v>
      </c>
      <c r="AJ19" s="152">
        <v>0.26820491009673686</v>
      </c>
      <c r="AK19" s="152">
        <v>0.31682626719807283</v>
      </c>
      <c r="AL19" s="152">
        <v>0.27866106388162232</v>
      </c>
      <c r="AM19" s="255">
        <f t="shared" si="1"/>
        <v>0.29832333322367305</v>
      </c>
      <c r="AN19" s="152">
        <f t="shared" si="2"/>
        <v>0.31052560223364056</v>
      </c>
      <c r="AO19" s="152">
        <f t="shared" si="3"/>
        <v>0.30097600039975292</v>
      </c>
      <c r="AP19" s="223">
        <v>19</v>
      </c>
      <c r="AQ19" s="307">
        <f t="shared" si="4"/>
        <v>0.37254901960784315</v>
      </c>
      <c r="AR19" s="152">
        <v>0.15680105904815295</v>
      </c>
      <c r="AS19" s="152">
        <v>8.7572476539946098E-2</v>
      </c>
      <c r="AT19" s="152">
        <v>3.8361663261890069E-2</v>
      </c>
      <c r="AU19" s="152">
        <v>0</v>
      </c>
      <c r="AV19" s="153">
        <v>0</v>
      </c>
      <c r="AW19" s="185">
        <f t="shared" si="0"/>
        <v>0.38236091487673324</v>
      </c>
      <c r="AX19" s="187">
        <f t="shared" si="5"/>
        <v>0.1986154808010514</v>
      </c>
      <c r="AY19" s="361" t="s">
        <v>729</v>
      </c>
      <c r="AZ19" s="19" t="s">
        <v>733</v>
      </c>
      <c r="BA19" s="19" t="s">
        <v>748</v>
      </c>
      <c r="BB19" s="19" t="s">
        <v>729</v>
      </c>
      <c r="BC19" s="19"/>
      <c r="BD19" s="19" t="s">
        <v>792</v>
      </c>
      <c r="BE19" s="19"/>
      <c r="BF19" s="361">
        <v>0</v>
      </c>
      <c r="BG19" s="362"/>
    </row>
    <row r="20" spans="1:59" ht="14.25" x14ac:dyDescent="0.2">
      <c r="A20" s="92" t="s">
        <v>149</v>
      </c>
      <c r="B20" s="94" t="s">
        <v>1224</v>
      </c>
      <c r="C20" s="157">
        <v>99684612</v>
      </c>
      <c r="D20" s="94" t="s">
        <v>69</v>
      </c>
      <c r="E20" s="92" t="s">
        <v>28</v>
      </c>
      <c r="F20" s="94" t="s">
        <v>26</v>
      </c>
      <c r="G20" s="106" t="s">
        <v>513</v>
      </c>
      <c r="H20" s="159" t="s">
        <v>625</v>
      </c>
      <c r="I20" s="107">
        <v>4.5454545454545497E-2</v>
      </c>
      <c r="J20" s="132" t="s">
        <v>674</v>
      </c>
      <c r="K20" s="92"/>
      <c r="L20" s="342">
        <v>4.30088888648145E-3</v>
      </c>
      <c r="M20" s="92" t="s">
        <v>149</v>
      </c>
      <c r="N20" s="152">
        <v>6.1152111951068011E-3</v>
      </c>
      <c r="O20" s="152">
        <v>1.7944386726146823E-2</v>
      </c>
      <c r="P20" s="152">
        <v>9.6952118600829272E-3</v>
      </c>
      <c r="Q20" s="152">
        <v>4.8344473619544942E-2</v>
      </c>
      <c r="R20" s="152">
        <v>2.0441531439232202E-2</v>
      </c>
      <c r="S20" s="152">
        <v>2.4407245084810417E-2</v>
      </c>
      <c r="T20" s="152">
        <v>1.0256840167266161E-2</v>
      </c>
      <c r="U20" s="152">
        <v>7.3274832963285564E-3</v>
      </c>
      <c r="V20" s="152">
        <v>1.6798364404712728E-2</v>
      </c>
      <c r="W20" s="152">
        <v>4.9490786361224559E-2</v>
      </c>
      <c r="X20" s="152">
        <v>3.7681147645963808E-2</v>
      </c>
      <c r="Y20" s="152">
        <v>3.1094113281402217E-2</v>
      </c>
      <c r="Z20" s="152">
        <v>2.5437212405675459E-2</v>
      </c>
      <c r="AA20" s="152">
        <v>3.295260939653552E-2</v>
      </c>
      <c r="AB20" s="152">
        <v>3.6308143901666548E-2</v>
      </c>
      <c r="AC20" s="152">
        <v>1.2810286646204448E-2</v>
      </c>
      <c r="AD20" s="152">
        <v>3.3176109674478522E-3</v>
      </c>
      <c r="AE20" s="152">
        <v>3.2639904606974806E-3</v>
      </c>
      <c r="AF20" s="152">
        <v>1.8960859733213788E-3</v>
      </c>
      <c r="AG20" s="152">
        <v>1.7849033967339348E-3</v>
      </c>
      <c r="AH20" s="152">
        <v>3.8831570085415025E-3</v>
      </c>
      <c r="AI20" s="152">
        <v>2.6525402423944917E-2</v>
      </c>
      <c r="AJ20" s="152">
        <v>1.6287330784935664E-2</v>
      </c>
      <c r="AK20" s="152">
        <v>2.6131567114786983E-2</v>
      </c>
      <c r="AL20" s="152">
        <v>1.5946261474218591E-2</v>
      </c>
      <c r="AM20" s="255">
        <f t="shared" si="1"/>
        <v>2.3884321146710262E-2</v>
      </c>
      <c r="AN20" s="152">
        <f t="shared" si="2"/>
        <v>2.82914956134843E-3</v>
      </c>
      <c r="AO20" s="152">
        <f t="shared" si="3"/>
        <v>1.9307109932501169E-2</v>
      </c>
      <c r="AP20" s="223">
        <v>0</v>
      </c>
      <c r="AQ20" s="307">
        <f t="shared" si="4"/>
        <v>0</v>
      </c>
      <c r="AR20" s="152">
        <v>8.4401489988803861E-3</v>
      </c>
      <c r="AS20" s="152">
        <v>4.8040560653965347E-3</v>
      </c>
      <c r="AT20" s="152">
        <v>2.4781415881540217E-3</v>
      </c>
      <c r="AU20" s="152">
        <v>0</v>
      </c>
      <c r="AV20" s="153">
        <v>0</v>
      </c>
      <c r="AW20" s="185">
        <f t="shared" si="0"/>
        <v>4.9490786361224559E-2</v>
      </c>
      <c r="AX20" s="187">
        <f t="shared" si="5"/>
        <v>1.7849033967339348E-3</v>
      </c>
      <c r="AY20" s="361" t="s">
        <v>729</v>
      </c>
      <c r="AZ20" s="19" t="s">
        <v>733</v>
      </c>
      <c r="BA20" s="19" t="s">
        <v>749</v>
      </c>
      <c r="BB20" s="19" t="s">
        <v>729</v>
      </c>
      <c r="BC20" s="19"/>
      <c r="BD20" s="19" t="s">
        <v>793</v>
      </c>
      <c r="BE20" s="19"/>
      <c r="BF20" s="361">
        <v>0</v>
      </c>
      <c r="BG20" s="362"/>
    </row>
    <row r="21" spans="1:59" ht="14.25" x14ac:dyDescent="0.2">
      <c r="A21" s="92" t="s">
        <v>150</v>
      </c>
      <c r="B21" s="94" t="s">
        <v>1239</v>
      </c>
      <c r="C21" s="157">
        <v>28171943</v>
      </c>
      <c r="D21" s="94" t="s">
        <v>69</v>
      </c>
      <c r="E21" s="92" t="s">
        <v>28</v>
      </c>
      <c r="F21" s="94" t="s">
        <v>30</v>
      </c>
      <c r="G21" s="106" t="s">
        <v>513</v>
      </c>
      <c r="H21" s="159" t="s">
        <v>625</v>
      </c>
      <c r="I21" s="107">
        <v>0.109756097560976</v>
      </c>
      <c r="J21" s="132" t="s">
        <v>590</v>
      </c>
      <c r="K21" s="92"/>
      <c r="L21" s="342">
        <v>1.3107548832591502E-3</v>
      </c>
      <c r="M21" s="92" t="s">
        <v>150</v>
      </c>
      <c r="N21" s="152">
        <v>7.320197265645971E-2</v>
      </c>
      <c r="O21" s="152">
        <v>8.4120784346818828E-2</v>
      </c>
      <c r="P21" s="152">
        <v>0.11858176170886994</v>
      </c>
      <c r="Q21" s="152">
        <v>0.10896264342054424</v>
      </c>
      <c r="R21" s="152">
        <v>0.1338360127848135</v>
      </c>
      <c r="S21" s="152">
        <v>0.12257729024583611</v>
      </c>
      <c r="T21" s="152">
        <v>4.5813427612580074E-2</v>
      </c>
      <c r="U21" s="152">
        <v>0.12348408696864428</v>
      </c>
      <c r="V21" s="152">
        <v>0.15836094522620905</v>
      </c>
      <c r="W21" s="152">
        <v>0.10348536318328062</v>
      </c>
      <c r="X21" s="152">
        <v>9.6673016230705872E-2</v>
      </c>
      <c r="Y21" s="152">
        <v>9.9108989477772719E-2</v>
      </c>
      <c r="Z21" s="152">
        <v>8.9108153105905474E-2</v>
      </c>
      <c r="AA21" s="152">
        <v>0.14133433337106113</v>
      </c>
      <c r="AB21" s="152">
        <v>8.7538940202236487E-2</v>
      </c>
      <c r="AC21" s="152">
        <v>4.2808045351988837E-2</v>
      </c>
      <c r="AD21" s="152">
        <v>0.25647640435114794</v>
      </c>
      <c r="AE21" s="152">
        <v>0.26325722904172411</v>
      </c>
      <c r="AF21" s="152">
        <v>0.29865207315926556</v>
      </c>
      <c r="AG21" s="152">
        <v>0.26459534800490403</v>
      </c>
      <c r="AH21" s="152">
        <v>0.30518456452407833</v>
      </c>
      <c r="AI21" s="152">
        <v>0.12374312201648911</v>
      </c>
      <c r="AJ21" s="152">
        <v>8.9360875069892792E-2</v>
      </c>
      <c r="AK21" s="152">
        <v>0.11969971191856288</v>
      </c>
      <c r="AL21" s="152">
        <v>9.1174077058376407E-2</v>
      </c>
      <c r="AM21" s="255">
        <f t="shared" si="1"/>
        <v>0.10233887572111716</v>
      </c>
      <c r="AN21" s="152">
        <f t="shared" si="2"/>
        <v>0.27763312381622401</v>
      </c>
      <c r="AO21" s="152">
        <f t="shared" si="3"/>
        <v>0.14044632095918383</v>
      </c>
      <c r="AP21" s="223">
        <v>15</v>
      </c>
      <c r="AQ21" s="307">
        <f t="shared" si="4"/>
        <v>0.29411764705882354</v>
      </c>
      <c r="AR21" s="152">
        <v>5.3703122340851069E-2</v>
      </c>
      <c r="AS21" s="152">
        <v>2.9208153626594579E-2</v>
      </c>
      <c r="AT21" s="152">
        <v>1.2509283319396844E-2</v>
      </c>
      <c r="AU21" s="152">
        <v>0</v>
      </c>
      <c r="AV21" s="153">
        <v>0</v>
      </c>
      <c r="AW21" s="185">
        <f t="shared" si="0"/>
        <v>0.30518456452407833</v>
      </c>
      <c r="AX21" s="187">
        <f t="shared" si="5"/>
        <v>4.2808045351988837E-2</v>
      </c>
      <c r="AY21" s="361" t="s">
        <v>730</v>
      </c>
      <c r="AZ21" s="19" t="s">
        <v>733</v>
      </c>
      <c r="BA21" s="19" t="s">
        <v>750</v>
      </c>
      <c r="BB21" s="19" t="s">
        <v>775</v>
      </c>
      <c r="BC21" s="19" t="s">
        <v>794</v>
      </c>
      <c r="BD21" s="19" t="s">
        <v>795</v>
      </c>
      <c r="BE21" s="19"/>
      <c r="BF21" s="361">
        <v>0</v>
      </c>
      <c r="BG21" s="362"/>
    </row>
    <row r="22" spans="1:59" ht="14.25" x14ac:dyDescent="0.2">
      <c r="A22" s="92" t="s">
        <v>151</v>
      </c>
      <c r="B22" s="94" t="s">
        <v>1239</v>
      </c>
      <c r="C22" s="157">
        <v>89164333</v>
      </c>
      <c r="D22" s="94" t="s">
        <v>69</v>
      </c>
      <c r="E22" s="92" t="s">
        <v>25</v>
      </c>
      <c r="F22" s="94" t="s">
        <v>26</v>
      </c>
      <c r="G22" s="106" t="s">
        <v>513</v>
      </c>
      <c r="H22" s="159" t="s">
        <v>625</v>
      </c>
      <c r="I22" s="107">
        <v>9.8765432098765399E-2</v>
      </c>
      <c r="J22" s="132" t="s">
        <v>673</v>
      </c>
      <c r="K22" s="92"/>
      <c r="L22" s="342">
        <v>1.2778464028623759E-3</v>
      </c>
      <c r="M22" s="92" t="s">
        <v>151</v>
      </c>
      <c r="N22" s="152">
        <v>0.12041231580644546</v>
      </c>
      <c r="O22" s="152">
        <v>6.6338711246643395E-2</v>
      </c>
      <c r="P22" s="152">
        <v>0.13047005206463194</v>
      </c>
      <c r="Q22" s="152">
        <v>0.11723942331664956</v>
      </c>
      <c r="R22" s="152">
        <v>7.4931045582407693E-2</v>
      </c>
      <c r="S22" s="152">
        <v>0.1527412376844674</v>
      </c>
      <c r="T22" s="152">
        <v>7.3651738391356095E-2</v>
      </c>
      <c r="U22" s="152">
        <v>0.11337942270108853</v>
      </c>
      <c r="V22" s="152">
        <v>5.6127595241922248E-2</v>
      </c>
      <c r="W22" s="152">
        <v>5.1470932713692033E-2</v>
      </c>
      <c r="X22" s="152">
        <v>0.11142518500235932</v>
      </c>
      <c r="Y22" s="152">
        <v>8.9885993760177141E-2</v>
      </c>
      <c r="Z22" s="152">
        <v>0.13766659010620774</v>
      </c>
      <c r="AA22" s="152">
        <v>0.11527152817749721</v>
      </c>
      <c r="AB22" s="152">
        <v>0.2297740391545891</v>
      </c>
      <c r="AC22" s="152">
        <v>9.698489027486551E-2</v>
      </c>
      <c r="AD22" s="152">
        <v>1.3311732946243627E-2</v>
      </c>
      <c r="AE22" s="152">
        <v>1.8119813178039321E-2</v>
      </c>
      <c r="AF22" s="152">
        <v>1.6776805516460984E-2</v>
      </c>
      <c r="AG22" s="152">
        <v>1.6926211047422871E-2</v>
      </c>
      <c r="AH22" s="152">
        <v>2.844108039828454E-3</v>
      </c>
      <c r="AI22" s="152">
        <v>8.4925976952114679E-2</v>
      </c>
      <c r="AJ22" s="152">
        <v>9.1947137061183737E-2</v>
      </c>
      <c r="AK22" s="152">
        <v>9.4410190740276997E-2</v>
      </c>
      <c r="AL22" s="152">
        <v>9.095149372834993E-2</v>
      </c>
      <c r="AM22" s="255">
        <f t="shared" si="1"/>
        <v>0.10636910084657214</v>
      </c>
      <c r="AN22" s="152">
        <f t="shared" si="2"/>
        <v>1.3595734145599054E-2</v>
      </c>
      <c r="AO22" s="152">
        <f t="shared" si="3"/>
        <v>8.620097765070843E-2</v>
      </c>
      <c r="AP22" s="223">
        <v>0</v>
      </c>
      <c r="AQ22" s="307">
        <f t="shared" si="4"/>
        <v>0</v>
      </c>
      <c r="AR22" s="152">
        <v>5.3611571194734274E-2</v>
      </c>
      <c r="AS22" s="152">
        <v>2.8535923909127906E-2</v>
      </c>
      <c r="AT22" s="152">
        <v>1.4807877454711215E-2</v>
      </c>
      <c r="AU22" s="152">
        <v>0</v>
      </c>
      <c r="AV22" s="153">
        <v>0</v>
      </c>
      <c r="AW22" s="185">
        <f t="shared" si="0"/>
        <v>0.2297740391545891</v>
      </c>
      <c r="AX22" s="187">
        <f t="shared" si="5"/>
        <v>2.844108039828454E-3</v>
      </c>
      <c r="AY22" s="361" t="s">
        <v>730</v>
      </c>
      <c r="AZ22" s="19" t="s">
        <v>733</v>
      </c>
      <c r="BA22" s="19" t="s">
        <v>751</v>
      </c>
      <c r="BB22" s="19" t="s">
        <v>775</v>
      </c>
      <c r="BC22" s="19" t="s">
        <v>796</v>
      </c>
      <c r="BD22" s="19" t="s">
        <v>797</v>
      </c>
      <c r="BE22" s="19"/>
      <c r="BF22" s="361">
        <v>-2.44</v>
      </c>
      <c r="BG22" s="362"/>
    </row>
    <row r="23" spans="1:59" ht="14.25" x14ac:dyDescent="0.2">
      <c r="A23" s="92" t="s">
        <v>152</v>
      </c>
      <c r="B23" s="94" t="s">
        <v>1236</v>
      </c>
      <c r="C23" s="157">
        <v>41684566</v>
      </c>
      <c r="D23" s="94" t="s">
        <v>69</v>
      </c>
      <c r="E23" s="92" t="s">
        <v>30</v>
      </c>
      <c r="F23" s="94" t="s">
        <v>28</v>
      </c>
      <c r="G23" s="106" t="s">
        <v>513</v>
      </c>
      <c r="H23" s="159" t="s">
        <v>625</v>
      </c>
      <c r="I23" s="107">
        <v>0.18292682926829301</v>
      </c>
      <c r="J23" s="132" t="s">
        <v>675</v>
      </c>
      <c r="K23" s="92"/>
      <c r="L23" s="342">
        <v>5.638865883099262E-3</v>
      </c>
      <c r="M23" s="92" t="s">
        <v>152</v>
      </c>
      <c r="N23" s="152">
        <v>0.22594830628703255</v>
      </c>
      <c r="O23" s="152">
        <v>0.2697742453183094</v>
      </c>
      <c r="P23" s="152">
        <v>0.14011573609178798</v>
      </c>
      <c r="Q23" s="152">
        <v>0.11356890058082157</v>
      </c>
      <c r="R23" s="152">
        <v>0.13635290424564703</v>
      </c>
      <c r="S23" s="152">
        <v>0.19327079487572388</v>
      </c>
      <c r="T23" s="152">
        <v>0.300372433551929</v>
      </c>
      <c r="U23" s="152">
        <v>0.16705979473784288</v>
      </c>
      <c r="V23" s="152">
        <v>0.15761695552429508</v>
      </c>
      <c r="W23" s="152">
        <v>0.29897429284146532</v>
      </c>
      <c r="X23" s="152">
        <v>0.23516349882475152</v>
      </c>
      <c r="Y23" s="152">
        <v>0.22355106974226882</v>
      </c>
      <c r="Z23" s="152">
        <v>0.19350264897139766</v>
      </c>
      <c r="AA23" s="152">
        <v>0.16040623235924337</v>
      </c>
      <c r="AB23" s="152">
        <v>0.17745201334007413</v>
      </c>
      <c r="AC23" s="152">
        <v>0.2290341412243303</v>
      </c>
      <c r="AD23" s="152">
        <v>0.21346986622060254</v>
      </c>
      <c r="AE23" s="152">
        <v>0.19285805376983756</v>
      </c>
      <c r="AF23" s="152">
        <v>0.16292279429023301</v>
      </c>
      <c r="AG23" s="152">
        <v>0.19003242258494268</v>
      </c>
      <c r="AH23" s="152">
        <v>0.18769562530616141</v>
      </c>
      <c r="AI23" s="152">
        <v>0.17834159922954318</v>
      </c>
      <c r="AJ23" s="152">
        <v>0.23589644307024249</v>
      </c>
      <c r="AK23" s="152">
        <v>0.1728620899040377</v>
      </c>
      <c r="AL23" s="152">
        <v>0.22013596126422971</v>
      </c>
      <c r="AM23" s="255">
        <f t="shared" si="1"/>
        <v>0.20202233393426142</v>
      </c>
      <c r="AN23" s="152">
        <f t="shared" si="2"/>
        <v>0.18939575243435541</v>
      </c>
      <c r="AO23" s="152">
        <f t="shared" si="3"/>
        <v>0.19927742491254274</v>
      </c>
      <c r="AP23" s="223">
        <v>10</v>
      </c>
      <c r="AQ23" s="307">
        <f t="shared" si="4"/>
        <v>0.19607843137254902</v>
      </c>
      <c r="AR23" s="152">
        <v>0.13003725479681488</v>
      </c>
      <c r="AS23" s="152">
        <v>7.0714247390449042E-2</v>
      </c>
      <c r="AT23" s="152">
        <v>3.46933982833618E-2</v>
      </c>
      <c r="AU23" s="152">
        <v>0</v>
      </c>
      <c r="AV23" s="153">
        <v>0</v>
      </c>
      <c r="AW23" s="185">
        <f t="shared" si="0"/>
        <v>0.300372433551929</v>
      </c>
      <c r="AX23" s="187">
        <f t="shared" si="5"/>
        <v>0.11356890058082157</v>
      </c>
      <c r="AY23" s="361" t="s">
        <v>729</v>
      </c>
      <c r="AZ23" s="19" t="s">
        <v>733</v>
      </c>
      <c r="BA23" s="19" t="s">
        <v>752</v>
      </c>
      <c r="BB23" s="19" t="s">
        <v>729</v>
      </c>
      <c r="BC23" s="19"/>
      <c r="BD23" s="19" t="s">
        <v>798</v>
      </c>
      <c r="BE23" s="19"/>
      <c r="BF23" s="361">
        <v>0</v>
      </c>
      <c r="BG23" s="362"/>
    </row>
    <row r="24" spans="1:59" ht="14.25" x14ac:dyDescent="0.2">
      <c r="A24" s="92" t="s">
        <v>153</v>
      </c>
      <c r="B24" s="94" t="s">
        <v>1236</v>
      </c>
      <c r="C24" s="157">
        <v>53296152</v>
      </c>
      <c r="D24" s="94" t="s">
        <v>69</v>
      </c>
      <c r="E24" s="92" t="s">
        <v>30</v>
      </c>
      <c r="F24" s="94" t="s">
        <v>28</v>
      </c>
      <c r="G24" s="106" t="s">
        <v>513</v>
      </c>
      <c r="H24" s="159" t="s">
        <v>625</v>
      </c>
      <c r="I24" s="107">
        <v>4.49438202247191E-2</v>
      </c>
      <c r="J24" s="132" t="s">
        <v>623</v>
      </c>
      <c r="K24" s="92"/>
      <c r="L24" s="342">
        <v>1.8381584993942433E-3</v>
      </c>
      <c r="M24" s="92" t="s">
        <v>153</v>
      </c>
      <c r="N24" s="152">
        <v>6.272927430634222E-4</v>
      </c>
      <c r="O24" s="152">
        <v>4.2871862648776946E-5</v>
      </c>
      <c r="P24" s="152">
        <v>2.5289748387730864E-4</v>
      </c>
      <c r="Q24" s="152">
        <v>4.0585745805256541E-4</v>
      </c>
      <c r="R24" s="152">
        <v>5.2945443105419663E-4</v>
      </c>
      <c r="S24" s="152">
        <v>2.8001931750716537E-4</v>
      </c>
      <c r="T24" s="152">
        <v>6.3730031409273916E-4</v>
      </c>
      <c r="U24" s="152">
        <v>-9.7595379002850973E-4</v>
      </c>
      <c r="V24" s="152">
        <v>3.1750294830260256E-4</v>
      </c>
      <c r="W24" s="152">
        <v>-1.3622657667115216E-4</v>
      </c>
      <c r="X24" s="152">
        <v>-4.0982315930877919E-4</v>
      </c>
      <c r="Y24" s="152">
        <v>3.2863284375843826E-4</v>
      </c>
      <c r="Z24" s="152">
        <v>4.6657360192939182E-4</v>
      </c>
      <c r="AA24" s="152">
        <v>9.4315956403180157E-5</v>
      </c>
      <c r="AB24" s="152">
        <v>3.5776683914424652E-4</v>
      </c>
      <c r="AC24" s="152">
        <v>1.4375652599904302E-4</v>
      </c>
      <c r="AD24" s="152">
        <v>1.7454140781310557E-3</v>
      </c>
      <c r="AE24" s="152">
        <v>5.0517810957090899E-4</v>
      </c>
      <c r="AF24" s="152">
        <v>3.8220616284910872E-4</v>
      </c>
      <c r="AG24" s="152">
        <v>1.0224653227673534E-4</v>
      </c>
      <c r="AH24" s="152">
        <v>-4.8747520330361723E-5</v>
      </c>
      <c r="AI24" s="152">
        <v>7.4045357816474051E-3</v>
      </c>
      <c r="AJ24" s="152">
        <v>3.6790089975257843E-3</v>
      </c>
      <c r="AK24" s="152">
        <v>1.1276657647158624E-2</v>
      </c>
      <c r="AL24" s="152">
        <v>2.9299751771321922E-3</v>
      </c>
      <c r="AM24" s="255">
        <f t="shared" si="1"/>
        <v>7.8032130994432362E-4</v>
      </c>
      <c r="AN24" s="152">
        <f t="shared" si="2"/>
        <v>5.372594724994894E-4</v>
      </c>
      <c r="AO24" s="152">
        <f t="shared" si="3"/>
        <v>7.2748178006501181E-4</v>
      </c>
      <c r="AP24" s="223">
        <v>0</v>
      </c>
      <c r="AQ24" s="307">
        <f t="shared" si="4"/>
        <v>0</v>
      </c>
      <c r="AR24" s="152">
        <v>2.1353261320077475E-3</v>
      </c>
      <c r="AS24" s="152">
        <v>1.7464602275229844E-3</v>
      </c>
      <c r="AT24" s="152">
        <v>8.3849025586345965E-4</v>
      </c>
      <c r="AU24" s="152">
        <v>0</v>
      </c>
      <c r="AV24" s="153">
        <v>0</v>
      </c>
      <c r="AW24" s="185">
        <f t="shared" si="0"/>
        <v>1.1276657647158624E-2</v>
      </c>
      <c r="AX24" s="187">
        <f t="shared" si="5"/>
        <v>-9.7595379002850973E-4</v>
      </c>
      <c r="AY24" s="361" t="s">
        <v>729</v>
      </c>
      <c r="AZ24" s="19" t="s">
        <v>733</v>
      </c>
      <c r="BA24" s="19" t="s">
        <v>753</v>
      </c>
      <c r="BB24" s="19" t="s">
        <v>729</v>
      </c>
      <c r="BC24" s="19"/>
      <c r="BD24" s="19" t="s">
        <v>799</v>
      </c>
      <c r="BE24" s="19"/>
      <c r="BF24" s="361">
        <v>0</v>
      </c>
      <c r="BG24" s="362"/>
    </row>
    <row r="25" spans="1:59" ht="14.25" x14ac:dyDescent="0.2">
      <c r="A25" s="92" t="s">
        <v>154</v>
      </c>
      <c r="B25" s="94" t="s">
        <v>1236</v>
      </c>
      <c r="C25" s="157">
        <v>94623337</v>
      </c>
      <c r="D25" s="94" t="s">
        <v>69</v>
      </c>
      <c r="E25" s="92" t="s">
        <v>26</v>
      </c>
      <c r="F25" s="94" t="s">
        <v>25</v>
      </c>
      <c r="G25" s="106" t="s">
        <v>513</v>
      </c>
      <c r="H25" s="159" t="s">
        <v>625</v>
      </c>
      <c r="I25" s="107">
        <v>5.7692307692307702E-2</v>
      </c>
      <c r="J25" s="132" t="s">
        <v>676</v>
      </c>
      <c r="K25" s="92"/>
      <c r="L25" s="342">
        <v>2.5176363433265453E-3</v>
      </c>
      <c r="M25" s="92" t="s">
        <v>154</v>
      </c>
      <c r="N25" s="152">
        <v>3.8973466044912836E-2</v>
      </c>
      <c r="O25" s="152">
        <v>2.0647023425733099E-2</v>
      </c>
      <c r="P25" s="152">
        <v>6.1813092166882681E-2</v>
      </c>
      <c r="Q25" s="152">
        <v>0.10330496381322365</v>
      </c>
      <c r="R25" s="152">
        <v>5.7333378298337984E-2</v>
      </c>
      <c r="S25" s="152">
        <v>2.5658813962681559E-2</v>
      </c>
      <c r="T25" s="152">
        <v>4.0495643713084312E-2</v>
      </c>
      <c r="U25" s="152">
        <v>4.0210718837935769E-2</v>
      </c>
      <c r="V25" s="152">
        <v>6.9508458138223136E-2</v>
      </c>
      <c r="W25" s="152">
        <v>1.0310657402152791E-2</v>
      </c>
      <c r="X25" s="152">
        <v>3.0377019657459883E-2</v>
      </c>
      <c r="Y25" s="152">
        <v>5.3780104596052619E-2</v>
      </c>
      <c r="Z25" s="152">
        <v>3.5504453284704432E-2</v>
      </c>
      <c r="AA25" s="152">
        <v>5.6354607073440928E-2</v>
      </c>
      <c r="AB25" s="152">
        <v>3.7060309760823321E-2</v>
      </c>
      <c r="AC25" s="152">
        <v>5.6227213480522502E-2</v>
      </c>
      <c r="AD25" s="152">
        <v>9.6646610850068572E-3</v>
      </c>
      <c r="AE25" s="152">
        <v>7.68931306903932E-3</v>
      </c>
      <c r="AF25" s="152">
        <v>6.153873869585171E-3</v>
      </c>
      <c r="AG25" s="152">
        <v>6.9573201308673277E-3</v>
      </c>
      <c r="AH25" s="152">
        <v>2.0501904487843685E-3</v>
      </c>
      <c r="AI25" s="152">
        <v>4.8923806075046775E-2</v>
      </c>
      <c r="AJ25" s="152">
        <v>4.3564300767349178E-2</v>
      </c>
      <c r="AK25" s="152">
        <v>4.4403162843130353E-2</v>
      </c>
      <c r="AL25" s="152">
        <v>4.9657923525997821E-2</v>
      </c>
      <c r="AM25" s="255">
        <f t="shared" si="1"/>
        <v>4.6113779472142645E-2</v>
      </c>
      <c r="AN25" s="152">
        <f t="shared" si="2"/>
        <v>6.5030717206566082E-3</v>
      </c>
      <c r="AO25" s="152">
        <f t="shared" si="3"/>
        <v>3.7502756047906552E-2</v>
      </c>
      <c r="AP25" s="223">
        <v>0</v>
      </c>
      <c r="AQ25" s="307">
        <f t="shared" si="4"/>
        <v>0</v>
      </c>
      <c r="AR25" s="152">
        <v>2.7879544208042603E-2</v>
      </c>
      <c r="AS25" s="152">
        <v>1.4951550057329208E-2</v>
      </c>
      <c r="AT25" s="152">
        <v>7.3071535130161619E-3</v>
      </c>
      <c r="AU25" s="152">
        <v>0</v>
      </c>
      <c r="AV25" s="153">
        <v>0</v>
      </c>
      <c r="AW25" s="185">
        <f t="shared" si="0"/>
        <v>0.10330496381322365</v>
      </c>
      <c r="AX25" s="187">
        <f t="shared" si="5"/>
        <v>2.0501904487843685E-3</v>
      </c>
      <c r="AY25" s="361" t="s">
        <v>731</v>
      </c>
      <c r="AZ25" s="19" t="s">
        <v>754</v>
      </c>
      <c r="BA25" s="19" t="s">
        <v>755</v>
      </c>
      <c r="BB25" s="19" t="s">
        <v>775</v>
      </c>
      <c r="BC25" s="19" t="s">
        <v>778</v>
      </c>
      <c r="BD25" s="19" t="s">
        <v>800</v>
      </c>
      <c r="BE25" s="19" t="s">
        <v>801</v>
      </c>
      <c r="BF25" s="361">
        <v>3.43</v>
      </c>
      <c r="BG25" s="362"/>
    </row>
    <row r="26" spans="1:59" ht="14.25" x14ac:dyDescent="0.2">
      <c r="A26" s="92" t="s">
        <v>155</v>
      </c>
      <c r="B26" s="94" t="s">
        <v>1236</v>
      </c>
      <c r="C26" s="157">
        <v>109983714</v>
      </c>
      <c r="D26" s="94" t="s">
        <v>69</v>
      </c>
      <c r="E26" s="92" t="s">
        <v>26</v>
      </c>
      <c r="F26" s="92" t="s">
        <v>30</v>
      </c>
      <c r="G26" s="106" t="s">
        <v>513</v>
      </c>
      <c r="H26" s="159" t="s">
        <v>625</v>
      </c>
      <c r="I26" s="115">
        <v>0.34615384615384615</v>
      </c>
      <c r="J26" s="132" t="s">
        <v>596</v>
      </c>
      <c r="K26" s="92"/>
      <c r="L26" s="342">
        <v>4.3627577103352611E-4</v>
      </c>
      <c r="M26" s="92" t="s">
        <v>155</v>
      </c>
      <c r="N26" s="152">
        <v>0.27176779221251623</v>
      </c>
      <c r="O26" s="152">
        <v>0.21691925047410787</v>
      </c>
      <c r="P26" s="152">
        <v>0.35204506074551323</v>
      </c>
      <c r="Q26" s="152">
        <v>0.3787595950756189</v>
      </c>
      <c r="R26" s="152">
        <v>0.35283569219305488</v>
      </c>
      <c r="S26" s="152">
        <v>0.2925928823221835</v>
      </c>
      <c r="T26" s="152">
        <v>0.19143858685626516</v>
      </c>
      <c r="U26" s="152">
        <v>0.32631557899926195</v>
      </c>
      <c r="V26" s="152">
        <v>0.34207741523267043</v>
      </c>
      <c r="W26" s="152">
        <v>0.18994430117329833</v>
      </c>
      <c r="X26" s="152">
        <v>0.2594946704976499</v>
      </c>
      <c r="Y26" s="152">
        <v>0.27590500220324832</v>
      </c>
      <c r="Z26" s="152">
        <v>0.29720890067716216</v>
      </c>
      <c r="AA26" s="152">
        <v>0.3319020668260067</v>
      </c>
      <c r="AB26" s="152">
        <v>0.29241381142302508</v>
      </c>
      <c r="AC26" s="152">
        <v>0.26335556822312262</v>
      </c>
      <c r="AD26" s="152">
        <v>0.28048131286776501</v>
      </c>
      <c r="AE26" s="152">
        <v>0.29265140113611182</v>
      </c>
      <c r="AF26" s="152">
        <v>0.32715251195195272</v>
      </c>
      <c r="AG26" s="152">
        <v>0.29720177439249468</v>
      </c>
      <c r="AH26" s="152">
        <v>0.30721941300773414</v>
      </c>
      <c r="AI26" s="152">
        <v>0.30525039596352377</v>
      </c>
      <c r="AJ26" s="152">
        <v>0.26084359462183809</v>
      </c>
      <c r="AK26" s="152">
        <v>0.31528123732733915</v>
      </c>
      <c r="AL26" s="152">
        <v>0.26515995057829639</v>
      </c>
      <c r="AM26" s="255">
        <f t="shared" si="1"/>
        <v>0.28894834254000373</v>
      </c>
      <c r="AN26" s="152">
        <f t="shared" si="2"/>
        <v>0.30094128267121167</v>
      </c>
      <c r="AO26" s="152">
        <f t="shared" si="3"/>
        <v>0.29155550343809244</v>
      </c>
      <c r="AP26" s="223">
        <v>20</v>
      </c>
      <c r="AQ26" s="307">
        <f t="shared" si="4"/>
        <v>0.39215686274509803</v>
      </c>
      <c r="AR26" s="152">
        <v>0.14940295944021892</v>
      </c>
      <c r="AS26" s="152">
        <v>8.0554350007820311E-2</v>
      </c>
      <c r="AT26" s="152">
        <v>3.902148669055984E-2</v>
      </c>
      <c r="AU26" s="152">
        <v>0</v>
      </c>
      <c r="AV26" s="153">
        <v>0</v>
      </c>
      <c r="AW26" s="185">
        <f t="shared" si="0"/>
        <v>0.3787595950756189</v>
      </c>
      <c r="AX26" s="187">
        <f t="shared" si="5"/>
        <v>0.18994430117329833</v>
      </c>
      <c r="AY26" s="361" t="s">
        <v>729</v>
      </c>
      <c r="AZ26" s="19" t="s">
        <v>733</v>
      </c>
      <c r="BA26" s="19" t="s">
        <v>756</v>
      </c>
      <c r="BB26" s="19" t="s">
        <v>729</v>
      </c>
      <c r="BC26" s="19"/>
      <c r="BD26" s="19" t="s">
        <v>802</v>
      </c>
      <c r="BE26" s="19"/>
      <c r="BF26" s="361">
        <v>0</v>
      </c>
      <c r="BG26" s="362"/>
    </row>
    <row r="27" spans="1:59" ht="14.25" x14ac:dyDescent="0.2">
      <c r="A27" s="92" t="s">
        <v>156</v>
      </c>
      <c r="B27" s="94" t="s">
        <v>1236</v>
      </c>
      <c r="C27" s="157">
        <v>109983714</v>
      </c>
      <c r="D27" s="94" t="s">
        <v>69</v>
      </c>
      <c r="E27" s="92" t="s">
        <v>26</v>
      </c>
      <c r="F27" s="92" t="s">
        <v>25</v>
      </c>
      <c r="G27" s="106" t="s">
        <v>513</v>
      </c>
      <c r="H27" s="159" t="s">
        <v>625</v>
      </c>
      <c r="I27" s="115">
        <f>13/104</f>
        <v>0.125</v>
      </c>
      <c r="J27" s="132" t="s">
        <v>675</v>
      </c>
      <c r="K27" s="92"/>
      <c r="L27" s="342">
        <v>4.6703880617050553E-3</v>
      </c>
      <c r="M27" s="92" t="s">
        <v>156</v>
      </c>
      <c r="N27" s="152">
        <v>0.22252420516927357</v>
      </c>
      <c r="O27" s="152">
        <v>0.27528945926475717</v>
      </c>
      <c r="P27" s="152">
        <v>0.13751314476382995</v>
      </c>
      <c r="Q27" s="152">
        <v>0.10491640333980232</v>
      </c>
      <c r="R27" s="152">
        <v>0.13797649941399512</v>
      </c>
      <c r="S27" s="152">
        <v>0.19788766644034181</v>
      </c>
      <c r="T27" s="152">
        <v>0.29932257845598853</v>
      </c>
      <c r="U27" s="152">
        <v>0.17099884732515794</v>
      </c>
      <c r="V27" s="152">
        <v>0.15453723799778549</v>
      </c>
      <c r="W27" s="152">
        <v>0.3024929075700723</v>
      </c>
      <c r="X27" s="152">
        <v>0.23420453702573021</v>
      </c>
      <c r="Y27" s="152">
        <v>0.21968583156739813</v>
      </c>
      <c r="Z27" s="152">
        <v>0.19343457080769413</v>
      </c>
      <c r="AA27" s="152">
        <v>0.15568323393330855</v>
      </c>
      <c r="AB27" s="152">
        <v>0.18149197581190624</v>
      </c>
      <c r="AC27" s="152">
        <v>0.22374859180236151</v>
      </c>
      <c r="AD27" s="152">
        <v>0.21272886352879208</v>
      </c>
      <c r="AE27" s="152">
        <v>0.19341383699870227</v>
      </c>
      <c r="AF27" s="152">
        <v>0.16404743716787068</v>
      </c>
      <c r="AG27" s="152">
        <v>0.19080440180736077</v>
      </c>
      <c r="AH27" s="152">
        <v>0.18168266678201744</v>
      </c>
      <c r="AI27" s="152">
        <v>0.18553396332974637</v>
      </c>
      <c r="AJ27" s="152">
        <v>0.23847967269163639</v>
      </c>
      <c r="AK27" s="152">
        <v>0.17716333070114632</v>
      </c>
      <c r="AL27" s="152">
        <v>0.21904156899675284</v>
      </c>
      <c r="AM27" s="255">
        <f t="shared" si="1"/>
        <v>0.2019845181505992</v>
      </c>
      <c r="AN27" s="152">
        <f t="shared" si="2"/>
        <v>0.18853544125694865</v>
      </c>
      <c r="AO27" s="152">
        <f t="shared" si="3"/>
        <v>0.19906080578241434</v>
      </c>
      <c r="AP27" s="223">
        <v>9</v>
      </c>
      <c r="AQ27" s="307">
        <f t="shared" si="4"/>
        <v>0.17647058823529413</v>
      </c>
      <c r="AR27" s="152">
        <v>0.13335613006331512</v>
      </c>
      <c r="AS27" s="152">
        <v>7.3110724128851542E-2</v>
      </c>
      <c r="AT27" s="152">
        <v>3.3237168356315253E-2</v>
      </c>
      <c r="AU27" s="152">
        <v>0</v>
      </c>
      <c r="AV27" s="153">
        <v>0</v>
      </c>
      <c r="AW27" s="185">
        <f t="shared" si="0"/>
        <v>0.3024929075700723</v>
      </c>
      <c r="AX27" s="187">
        <f t="shared" si="5"/>
        <v>0.10491640333980232</v>
      </c>
      <c r="AY27" s="361" t="s">
        <v>729</v>
      </c>
      <c r="AZ27" s="19" t="s">
        <v>733</v>
      </c>
      <c r="BA27" s="19" t="s">
        <v>756</v>
      </c>
      <c r="BB27" s="19" t="s">
        <v>729</v>
      </c>
      <c r="BC27" s="19"/>
      <c r="BD27" s="19" t="s">
        <v>803</v>
      </c>
      <c r="BE27" s="19"/>
      <c r="BF27" s="361">
        <v>0</v>
      </c>
      <c r="BG27" s="362"/>
    </row>
    <row r="28" spans="1:59" ht="14.25" x14ac:dyDescent="0.2">
      <c r="A28" s="92" t="s">
        <v>157</v>
      </c>
      <c r="B28" s="94" t="s">
        <v>1225</v>
      </c>
      <c r="C28" s="157">
        <v>101367929</v>
      </c>
      <c r="D28" s="94" t="s">
        <v>69</v>
      </c>
      <c r="E28" s="92" t="s">
        <v>25</v>
      </c>
      <c r="F28" s="94" t="s">
        <v>26</v>
      </c>
      <c r="G28" s="106" t="s">
        <v>513</v>
      </c>
      <c r="H28" s="159" t="s">
        <v>625</v>
      </c>
      <c r="I28" s="107">
        <v>9.5238095238095205E-2</v>
      </c>
      <c r="J28" s="132" t="s">
        <v>665</v>
      </c>
      <c r="K28" s="92"/>
      <c r="L28" s="342">
        <v>2.4971338964513024E-3</v>
      </c>
      <c r="M28" s="92" t="s">
        <v>157</v>
      </c>
      <c r="N28" s="152">
        <v>0.10903632469583083</v>
      </c>
      <c r="O28" s="152">
        <v>0.15525524373202787</v>
      </c>
      <c r="P28" s="152">
        <v>8.2112735531485875E-2</v>
      </c>
      <c r="Q28" s="152">
        <v>7.0244560073986495E-2</v>
      </c>
      <c r="R28" s="152">
        <v>6.5571604472608652E-2</v>
      </c>
      <c r="S28" s="152">
        <v>0.13083858928718778</v>
      </c>
      <c r="T28" s="152">
        <v>9.8978982866043175E-2</v>
      </c>
      <c r="U28" s="152">
        <v>6.0877979755636691E-2</v>
      </c>
      <c r="V28" s="152">
        <v>8.9827824755198696E-2</v>
      </c>
      <c r="W28" s="152">
        <v>3.3183337669121966E-2</v>
      </c>
      <c r="X28" s="152">
        <v>0.11918500256340865</v>
      </c>
      <c r="Y28" s="152">
        <v>0.15810580765530655</v>
      </c>
      <c r="Z28" s="152">
        <v>0.13651831148051463</v>
      </c>
      <c r="AA28" s="152">
        <v>7.7821235061870289E-2</v>
      </c>
      <c r="AB28" s="152">
        <v>0.10952912692121507</v>
      </c>
      <c r="AC28" s="152">
        <v>0.13478491687842431</v>
      </c>
      <c r="AD28" s="152">
        <v>1.9353277482618447E-2</v>
      </c>
      <c r="AE28" s="152">
        <v>2.1904977871546168E-2</v>
      </c>
      <c r="AF28" s="152">
        <v>2.3676151302104653E-2</v>
      </c>
      <c r="AG28" s="152">
        <v>3.5601757959947453E-2</v>
      </c>
      <c r="AH28" s="152">
        <v>3.6093343961311635E-3</v>
      </c>
      <c r="AI28" s="152">
        <v>0.11418975426245481</v>
      </c>
      <c r="AJ28" s="152">
        <v>0.13367640725901789</v>
      </c>
      <c r="AK28" s="152">
        <v>0.10591215056240826</v>
      </c>
      <c r="AL28" s="152">
        <v>0.13935648849691445</v>
      </c>
      <c r="AM28" s="255">
        <f t="shared" si="1"/>
        <v>0.10442987471785226</v>
      </c>
      <c r="AN28" s="152">
        <f t="shared" si="2"/>
        <v>2.0829099802469574E-2</v>
      </c>
      <c r="AO28" s="152">
        <f t="shared" si="3"/>
        <v>8.6255793214508186E-2</v>
      </c>
      <c r="AP28" s="223">
        <v>0</v>
      </c>
      <c r="AQ28" s="307">
        <f t="shared" si="4"/>
        <v>0</v>
      </c>
      <c r="AR28" s="152">
        <v>7.63370424911472E-2</v>
      </c>
      <c r="AS28" s="152">
        <v>4.2198268331194805E-2</v>
      </c>
      <c r="AT28" s="152">
        <v>1.7425606108997412E-2</v>
      </c>
      <c r="AU28" s="152">
        <v>0</v>
      </c>
      <c r="AV28" s="153">
        <v>0</v>
      </c>
      <c r="AW28" s="185">
        <f t="shared" si="0"/>
        <v>0.15810580765530655</v>
      </c>
      <c r="AX28" s="187">
        <f t="shared" si="5"/>
        <v>3.6093343961311635E-3</v>
      </c>
      <c r="AY28" s="361" t="s">
        <v>729</v>
      </c>
      <c r="AZ28" s="19" t="s">
        <v>733</v>
      </c>
      <c r="BA28" s="19" t="s">
        <v>757</v>
      </c>
      <c r="BB28" s="19" t="s">
        <v>729</v>
      </c>
      <c r="BC28" s="19"/>
      <c r="BD28" s="19" t="s">
        <v>804</v>
      </c>
      <c r="BE28" s="19"/>
      <c r="BF28" s="361">
        <v>0</v>
      </c>
      <c r="BG28" s="362"/>
    </row>
    <row r="29" spans="1:59" ht="14.25" x14ac:dyDescent="0.2">
      <c r="A29" s="92" t="s">
        <v>158</v>
      </c>
      <c r="B29" s="105" t="s">
        <v>1240</v>
      </c>
      <c r="C29" s="161">
        <v>104607828</v>
      </c>
      <c r="D29" s="94" t="s">
        <v>69</v>
      </c>
      <c r="E29" s="92" t="s">
        <v>25</v>
      </c>
      <c r="F29" s="105" t="s">
        <v>28</v>
      </c>
      <c r="G29" s="106" t="s">
        <v>513</v>
      </c>
      <c r="H29" s="159" t="s">
        <v>625</v>
      </c>
      <c r="I29" s="107">
        <v>0.158730158730159</v>
      </c>
      <c r="J29" s="132" t="s">
        <v>592</v>
      </c>
      <c r="K29" s="92"/>
      <c r="L29" s="342">
        <v>1.0596962204168139E-3</v>
      </c>
      <c r="M29" s="92" t="s">
        <v>158</v>
      </c>
      <c r="N29" s="152">
        <v>0.11118808140057938</v>
      </c>
      <c r="O29" s="152">
        <v>0.1048420971601136</v>
      </c>
      <c r="P29" s="152">
        <v>0.17336927313891465</v>
      </c>
      <c r="Q29" s="152">
        <v>0.20677046256562689</v>
      </c>
      <c r="R29" s="152">
        <v>0.1856520447755525</v>
      </c>
      <c r="S29" s="152">
        <v>0.14819060538238665</v>
      </c>
      <c r="T29" s="152">
        <v>8.4949064408287131E-2</v>
      </c>
      <c r="U29" s="152">
        <v>0.16640735365574466</v>
      </c>
      <c r="V29" s="152">
        <v>0.23028267583283835</v>
      </c>
      <c r="W29" s="152">
        <v>0.11089855202101727</v>
      </c>
      <c r="X29" s="152">
        <v>0.12893957581860188</v>
      </c>
      <c r="Y29" s="152">
        <v>0.14673125907738066</v>
      </c>
      <c r="Z29" s="152">
        <v>0.12735375923056025</v>
      </c>
      <c r="AA29" s="152">
        <v>0.19811323879081272</v>
      </c>
      <c r="AB29" s="152">
        <v>0.13598883864745628</v>
      </c>
      <c r="AC29" s="152">
        <v>9.6954144999411018E-2</v>
      </c>
      <c r="AD29" s="152">
        <v>0.27307632640902607</v>
      </c>
      <c r="AE29" s="152">
        <v>0.28783345551562772</v>
      </c>
      <c r="AF29" s="152">
        <v>0.30704405945911389</v>
      </c>
      <c r="AG29" s="152">
        <v>0.28700197332010458</v>
      </c>
      <c r="AH29" s="152">
        <v>0.30784090166129541</v>
      </c>
      <c r="AI29" s="152">
        <v>0.17017823177281369</v>
      </c>
      <c r="AJ29" s="152">
        <v>0.13150574880576119</v>
      </c>
      <c r="AK29" s="152">
        <v>0.17088615274386307</v>
      </c>
      <c r="AL29" s="152">
        <v>0.14022859098856044</v>
      </c>
      <c r="AM29" s="255">
        <f t="shared" si="1"/>
        <v>0.14768416708243659</v>
      </c>
      <c r="AN29" s="152">
        <f t="shared" si="2"/>
        <v>0.29255934327303351</v>
      </c>
      <c r="AO29" s="152">
        <f t="shared" si="3"/>
        <v>0.17917877060213161</v>
      </c>
      <c r="AP29" s="223">
        <v>19</v>
      </c>
      <c r="AQ29" s="307">
        <f t="shared" si="4"/>
        <v>0.37254901960784315</v>
      </c>
      <c r="AR29" s="152">
        <v>7.6002633195279737E-2</v>
      </c>
      <c r="AS29" s="152">
        <v>4.1600162912852956E-2</v>
      </c>
      <c r="AT29" s="152">
        <v>1.6667321716802914E-2</v>
      </c>
      <c r="AU29" s="152">
        <v>0</v>
      </c>
      <c r="AV29" s="153">
        <v>0</v>
      </c>
      <c r="AW29" s="185">
        <f t="shared" si="0"/>
        <v>0.30784090166129541</v>
      </c>
      <c r="AX29" s="187">
        <f t="shared" si="5"/>
        <v>8.4949064408287131E-2</v>
      </c>
      <c r="AY29" s="361" t="s">
        <v>730</v>
      </c>
      <c r="AZ29" s="19" t="s">
        <v>733</v>
      </c>
      <c r="BA29" s="19" t="s">
        <v>758</v>
      </c>
      <c r="BB29" s="19" t="s">
        <v>775</v>
      </c>
      <c r="BC29" s="19" t="s">
        <v>778</v>
      </c>
      <c r="BD29" s="19" t="s">
        <v>805</v>
      </c>
      <c r="BE29" s="19"/>
      <c r="BF29" s="361">
        <v>-2.4700000000000002</v>
      </c>
      <c r="BG29" s="362"/>
    </row>
    <row r="30" spans="1:59" ht="14.25" x14ac:dyDescent="0.2">
      <c r="A30" s="92" t="s">
        <v>159</v>
      </c>
      <c r="B30" s="105" t="s">
        <v>1229</v>
      </c>
      <c r="C30" s="161">
        <v>48081740</v>
      </c>
      <c r="D30" s="94" t="s">
        <v>69</v>
      </c>
      <c r="E30" s="92" t="s">
        <v>26</v>
      </c>
      <c r="F30" s="105" t="s">
        <v>30</v>
      </c>
      <c r="G30" s="106" t="s">
        <v>513</v>
      </c>
      <c r="H30" s="159" t="s">
        <v>625</v>
      </c>
      <c r="I30" s="107">
        <v>5.7692307692307702E-2</v>
      </c>
      <c r="J30" s="132" t="s">
        <v>670</v>
      </c>
      <c r="K30" s="92"/>
      <c r="L30" s="342">
        <v>3.6481806803576337E-4</v>
      </c>
      <c r="M30" s="92" t="s">
        <v>159</v>
      </c>
      <c r="N30" s="152">
        <v>0.10673335425885012</v>
      </c>
      <c r="O30" s="152">
        <v>0.11544158969015521</v>
      </c>
      <c r="P30" s="152">
        <v>5.3484256960445765E-2</v>
      </c>
      <c r="Q30" s="152">
        <v>3.4475044491404885E-2</v>
      </c>
      <c r="R30" s="152">
        <v>6.624045933470063E-2</v>
      </c>
      <c r="S30" s="152">
        <v>5.8426101548819789E-2</v>
      </c>
      <c r="T30" s="152">
        <v>0.1963211640432001</v>
      </c>
      <c r="U30" s="152">
        <v>0.10436586062839787</v>
      </c>
      <c r="V30" s="152">
        <v>6.5220557316353095E-2</v>
      </c>
      <c r="W30" s="152">
        <v>0.2586475562222264</v>
      </c>
      <c r="X30" s="152">
        <v>0.1072902345710819</v>
      </c>
      <c r="Y30" s="152">
        <v>5.9323443732954118E-2</v>
      </c>
      <c r="Z30" s="152">
        <v>5.4361315502630798E-2</v>
      </c>
      <c r="AA30" s="152">
        <v>7.6491439099802369E-2</v>
      </c>
      <c r="AB30" s="152">
        <v>4.3018184836371362E-2</v>
      </c>
      <c r="AC30" s="152">
        <v>8.5704845983960706E-2</v>
      </c>
      <c r="AD30" s="152">
        <v>0.1861195302042872</v>
      </c>
      <c r="AE30" s="152">
        <v>0.17180283893383819</v>
      </c>
      <c r="AF30" s="152">
        <v>0.13599881829560059</v>
      </c>
      <c r="AG30" s="152">
        <v>0.15274243081256739</v>
      </c>
      <c r="AH30" s="152">
        <v>0.17962782184633894</v>
      </c>
      <c r="AI30" s="152">
        <v>6.92347597872707E-2</v>
      </c>
      <c r="AJ30" s="152">
        <v>9.2580053366736859E-2</v>
      </c>
      <c r="AK30" s="152">
        <v>6.2736054489543336E-2</v>
      </c>
      <c r="AL30" s="152">
        <v>7.5542330078600659E-2</v>
      </c>
      <c r="AM30" s="255">
        <f t="shared" si="1"/>
        <v>9.152001229863127E-2</v>
      </c>
      <c r="AN30" s="152">
        <f t="shared" si="2"/>
        <v>0.16525828801852643</v>
      </c>
      <c r="AO30" s="152">
        <f t="shared" si="3"/>
        <v>0.10755007223773892</v>
      </c>
      <c r="AP30" s="223">
        <v>8</v>
      </c>
      <c r="AQ30" s="307">
        <f t="shared" si="4"/>
        <v>0.15686274509803921</v>
      </c>
      <c r="AR30" s="152">
        <v>5.4358896252731936E-2</v>
      </c>
      <c r="AS30" s="152">
        <v>2.9859013862376684E-2</v>
      </c>
      <c r="AT30" s="152">
        <v>1.3171644373896044E-2</v>
      </c>
      <c r="AU30" s="152">
        <v>0</v>
      </c>
      <c r="AV30" s="153">
        <v>0</v>
      </c>
      <c r="AW30" s="185">
        <f t="shared" si="0"/>
        <v>0.2586475562222264</v>
      </c>
      <c r="AX30" s="187">
        <f t="shared" si="5"/>
        <v>3.4475044491404885E-2</v>
      </c>
      <c r="AY30" s="361" t="s">
        <v>727</v>
      </c>
      <c r="AZ30" s="19" t="s">
        <v>733</v>
      </c>
      <c r="BA30" s="19" t="s">
        <v>759</v>
      </c>
      <c r="BB30" s="19" t="s">
        <v>775</v>
      </c>
      <c r="BC30" s="19" t="s">
        <v>806</v>
      </c>
      <c r="BD30" s="19" t="s">
        <v>807</v>
      </c>
      <c r="BE30" s="19"/>
      <c r="BF30" s="361">
        <v>0</v>
      </c>
      <c r="BG30" s="362"/>
    </row>
    <row r="31" spans="1:59" ht="14.25" x14ac:dyDescent="0.2">
      <c r="A31" s="92" t="s">
        <v>160</v>
      </c>
      <c r="B31" s="105" t="s">
        <v>1229</v>
      </c>
      <c r="C31" s="161">
        <v>48503783</v>
      </c>
      <c r="D31" s="94" t="s">
        <v>69</v>
      </c>
      <c r="E31" s="92" t="s">
        <v>30</v>
      </c>
      <c r="F31" s="105" t="s">
        <v>28</v>
      </c>
      <c r="G31" s="106" t="s">
        <v>513</v>
      </c>
      <c r="H31" s="159" t="s">
        <v>625</v>
      </c>
      <c r="I31" s="107">
        <v>6.6666666666666693E-2</v>
      </c>
      <c r="J31" s="132" t="s">
        <v>626</v>
      </c>
      <c r="K31" s="92"/>
      <c r="L31" s="342">
        <v>3.4262188635453077E-3</v>
      </c>
      <c r="M31" s="92" t="s">
        <v>160</v>
      </c>
      <c r="N31" s="152">
        <v>2.1489530876552237E-2</v>
      </c>
      <c r="O31" s="152">
        <v>8.6976449652809776E-3</v>
      </c>
      <c r="P31" s="152">
        <v>6.0099704635278341E-3</v>
      </c>
      <c r="Q31" s="152">
        <v>5.0215108091051664E-3</v>
      </c>
      <c r="R31" s="152">
        <v>5.7975742981738378E-3</v>
      </c>
      <c r="S31" s="152">
        <v>6.2773044822008964E-3</v>
      </c>
      <c r="T31" s="152">
        <v>5.7529875826248134E-2</v>
      </c>
      <c r="U31" s="152">
        <v>2.1501036711993656E-2</v>
      </c>
      <c r="V31" s="152">
        <v>3.5231835701190067E-2</v>
      </c>
      <c r="W31" s="152">
        <v>0.19747168862779224</v>
      </c>
      <c r="X31" s="152">
        <v>-5.6362344369797947E-4</v>
      </c>
      <c r="Y31" s="152">
        <v>1.459179915447271E-2</v>
      </c>
      <c r="Z31" s="152">
        <v>1.0102344610047222E-2</v>
      </c>
      <c r="AA31" s="152">
        <v>2.1131709084213149E-2</v>
      </c>
      <c r="AB31" s="152">
        <v>1.0494844612628763E-3</v>
      </c>
      <c r="AC31" s="152">
        <v>1.6187171046874307E-2</v>
      </c>
      <c r="AD31" s="152">
        <v>0.16890011537066218</v>
      </c>
      <c r="AE31" s="152">
        <v>2.7128399574543592E-3</v>
      </c>
      <c r="AF31" s="152">
        <v>5.3202609254340998E-2</v>
      </c>
      <c r="AG31" s="152">
        <v>6.9425133660877589E-2</v>
      </c>
      <c r="AH31" s="152">
        <v>8.7136035506907045E-2</v>
      </c>
      <c r="AI31" s="152">
        <v>2.3949357044999731E-2</v>
      </c>
      <c r="AJ31" s="152">
        <v>2.9909958666860255E-2</v>
      </c>
      <c r="AK31" s="152">
        <v>1.6219770414845958E-2</v>
      </c>
      <c r="AL31" s="152">
        <v>1.6775868134378275E-2</v>
      </c>
      <c r="AM31" s="255">
        <f t="shared" si="1"/>
        <v>2.6743676299283183E-2</v>
      </c>
      <c r="AN31" s="152">
        <f t="shared" si="2"/>
        <v>7.6275346750048434E-2</v>
      </c>
      <c r="AO31" s="152">
        <f t="shared" si="3"/>
        <v>3.7511430745101715E-2</v>
      </c>
      <c r="AP31" s="223">
        <v>3</v>
      </c>
      <c r="AQ31" s="307">
        <f t="shared" si="4"/>
        <v>5.8823529411764705E-2</v>
      </c>
      <c r="AR31" s="152">
        <v>1.7869002557277955E-2</v>
      </c>
      <c r="AS31" s="152">
        <v>9.9224535735461059E-3</v>
      </c>
      <c r="AT31" s="152">
        <v>4.4755328500875931E-3</v>
      </c>
      <c r="AU31" s="152">
        <v>0</v>
      </c>
      <c r="AV31" s="153">
        <v>0</v>
      </c>
      <c r="AW31" s="185">
        <f t="shared" si="0"/>
        <v>0.19747168862779224</v>
      </c>
      <c r="AX31" s="187">
        <f t="shared" si="5"/>
        <v>-5.6362344369797947E-4</v>
      </c>
      <c r="AY31" s="361" t="s">
        <v>727</v>
      </c>
      <c r="AZ31" s="19" t="s">
        <v>733</v>
      </c>
      <c r="BA31" s="19" t="s">
        <v>760</v>
      </c>
      <c r="BB31" s="19" t="s">
        <v>775</v>
      </c>
      <c r="BC31" s="19" t="s">
        <v>778</v>
      </c>
      <c r="BD31" s="19" t="s">
        <v>808</v>
      </c>
      <c r="BE31" s="19"/>
      <c r="BF31" s="361">
        <v>0</v>
      </c>
      <c r="BG31" s="362"/>
    </row>
    <row r="32" spans="1:59" ht="14.25" x14ac:dyDescent="0.2">
      <c r="A32" s="92" t="s">
        <v>161</v>
      </c>
      <c r="B32" s="105" t="s">
        <v>1229</v>
      </c>
      <c r="C32" s="161">
        <v>82363212</v>
      </c>
      <c r="D32" s="94" t="s">
        <v>69</v>
      </c>
      <c r="E32" s="92" t="s">
        <v>25</v>
      </c>
      <c r="F32" s="105" t="s">
        <v>30</v>
      </c>
      <c r="G32" s="106" t="s">
        <v>513</v>
      </c>
      <c r="H32" s="159" t="s">
        <v>625</v>
      </c>
      <c r="I32" s="107">
        <v>3.9603960396039598E-2</v>
      </c>
      <c r="J32" s="132" t="s">
        <v>674</v>
      </c>
      <c r="K32" s="92"/>
      <c r="L32" s="342">
        <v>7.7445822809539089E-4</v>
      </c>
      <c r="M32" s="92" t="s">
        <v>161</v>
      </c>
      <c r="N32" s="152">
        <v>3.8433552760680972E-2</v>
      </c>
      <c r="O32" s="152">
        <v>4.7739755429077234E-2</v>
      </c>
      <c r="P32" s="152">
        <v>2.0928910632408624E-2</v>
      </c>
      <c r="Q32" s="152">
        <v>1.8325245384223504E-2</v>
      </c>
      <c r="R32" s="152">
        <v>2.9820804632613693E-2</v>
      </c>
      <c r="S32" s="152">
        <v>7.6707843460051273E-2</v>
      </c>
      <c r="T32" s="152">
        <v>3.9356863733921686E-2</v>
      </c>
      <c r="U32" s="152">
        <v>1.264230599331744E-2</v>
      </c>
      <c r="V32" s="152">
        <v>3.3590957595580791E-2</v>
      </c>
      <c r="W32" s="152">
        <v>1.2435855181025177E-2</v>
      </c>
      <c r="X32" s="152">
        <v>5.5402192308641914E-2</v>
      </c>
      <c r="Y32" s="152">
        <v>2.1501827877977948E-2</v>
      </c>
      <c r="Z32" s="152">
        <v>2.8153571633096723E-2</v>
      </c>
      <c r="AA32" s="152">
        <v>4.2066821279014975E-2</v>
      </c>
      <c r="AB32" s="152">
        <v>4.351401824222418E-2</v>
      </c>
      <c r="AC32" s="152">
        <v>3.2606130758321125E-2</v>
      </c>
      <c r="AD32" s="152">
        <v>4.3955582872351436E-3</v>
      </c>
      <c r="AE32" s="152">
        <v>5.2779581963232139E-3</v>
      </c>
      <c r="AF32" s="152">
        <v>5.4998148047690713E-3</v>
      </c>
      <c r="AG32" s="152">
        <v>5.9145773818191022E-3</v>
      </c>
      <c r="AH32" s="152">
        <v>1.9489264850523879E-3</v>
      </c>
      <c r="AI32" s="152">
        <v>5.7303152734045591E-2</v>
      </c>
      <c r="AJ32" s="152">
        <v>3.1085146161218827E-2</v>
      </c>
      <c r="AK32" s="152">
        <v>4.8680854825544025E-2</v>
      </c>
      <c r="AL32" s="152">
        <v>3.1008643480704427E-2</v>
      </c>
      <c r="AM32" s="255">
        <f t="shared" si="1"/>
        <v>3.5645275322080089E-2</v>
      </c>
      <c r="AN32" s="152">
        <f t="shared" si="2"/>
        <v>4.6073670310397838E-3</v>
      </c>
      <c r="AO32" s="152">
        <f t="shared" si="3"/>
        <v>2.8897903954462633E-2</v>
      </c>
      <c r="AP32" s="223">
        <v>0</v>
      </c>
      <c r="AQ32" s="307">
        <f t="shared" si="4"/>
        <v>0</v>
      </c>
      <c r="AR32" s="152">
        <v>1.9139225519929186E-2</v>
      </c>
      <c r="AS32" s="152">
        <v>1.0845453329363874E-2</v>
      </c>
      <c r="AT32" s="152">
        <v>4.6787660877824514E-3</v>
      </c>
      <c r="AU32" s="152">
        <v>0</v>
      </c>
      <c r="AV32" s="153">
        <v>0</v>
      </c>
      <c r="AW32" s="185">
        <f t="shared" si="0"/>
        <v>7.6707843460051273E-2</v>
      </c>
      <c r="AX32" s="187">
        <f t="shared" si="5"/>
        <v>1.9489264850523879E-3</v>
      </c>
      <c r="AY32" s="361" t="s">
        <v>729</v>
      </c>
      <c r="AZ32" s="19" t="s">
        <v>733</v>
      </c>
      <c r="BA32" s="19" t="s">
        <v>761</v>
      </c>
      <c r="BB32" s="19" t="s">
        <v>729</v>
      </c>
      <c r="BC32" s="19"/>
      <c r="BD32" s="19" t="s">
        <v>809</v>
      </c>
      <c r="BE32" s="19"/>
      <c r="BF32" s="361">
        <v>0</v>
      </c>
      <c r="BG32" s="362"/>
    </row>
    <row r="33" spans="1:68" ht="14.25" x14ac:dyDescent="0.2">
      <c r="A33" s="92" t="s">
        <v>162</v>
      </c>
      <c r="B33" s="105" t="s">
        <v>1229</v>
      </c>
      <c r="C33" s="161">
        <v>86043856</v>
      </c>
      <c r="D33" s="94" t="s">
        <v>69</v>
      </c>
      <c r="E33" s="92" t="s">
        <v>26</v>
      </c>
      <c r="F33" s="105" t="s">
        <v>25</v>
      </c>
      <c r="G33" s="106" t="s">
        <v>513</v>
      </c>
      <c r="H33" s="159" t="s">
        <v>625</v>
      </c>
      <c r="I33" s="107">
        <v>6.7307692307692304E-2</v>
      </c>
      <c r="J33" s="132" t="s">
        <v>671</v>
      </c>
      <c r="K33" s="92"/>
      <c r="L33" s="342">
        <v>4.6483022969764582E-3</v>
      </c>
      <c r="M33" s="92" t="s">
        <v>162</v>
      </c>
      <c r="N33" s="152">
        <v>4.7584695277149064E-2</v>
      </c>
      <c r="O33" s="152">
        <v>5.4559934535970876E-2</v>
      </c>
      <c r="P33" s="152">
        <v>5.6454520474644269E-2</v>
      </c>
      <c r="Q33" s="152">
        <v>6.2750312185224186E-2</v>
      </c>
      <c r="R33" s="152">
        <v>9.7906029211834361E-2</v>
      </c>
      <c r="S33" s="152">
        <v>9.1485571021340077E-3</v>
      </c>
      <c r="T33" s="152">
        <v>3.6033466983446498E-2</v>
      </c>
      <c r="U33" s="152">
        <v>5.4363322463177287E-2</v>
      </c>
      <c r="V33" s="152">
        <v>5.9045292011424201E-2</v>
      </c>
      <c r="W33" s="152">
        <v>3.4445868843595469E-2</v>
      </c>
      <c r="X33" s="152">
        <v>2.8069684006589657E-2</v>
      </c>
      <c r="Y33" s="152">
        <v>3.9957032648538678E-2</v>
      </c>
      <c r="Z33" s="152">
        <v>4.4127983942304883E-2</v>
      </c>
      <c r="AA33" s="152">
        <v>3.0813617851445624E-2</v>
      </c>
      <c r="AB33" s="152">
        <v>2.5880939877652866E-2</v>
      </c>
      <c r="AC33" s="152">
        <v>7.7626935418675755E-2</v>
      </c>
      <c r="AD33" s="152">
        <v>7.97236164902888E-3</v>
      </c>
      <c r="AE33" s="152">
        <v>1.0157657737285268E-2</v>
      </c>
      <c r="AF33" s="152">
        <v>9.1391250494701377E-3</v>
      </c>
      <c r="AG33" s="152">
        <v>1.4575295794808187E-2</v>
      </c>
      <c r="AH33" s="152">
        <v>7.1000085624885623E-4</v>
      </c>
      <c r="AI33" s="152">
        <v>6.3189754057944345E-2</v>
      </c>
      <c r="AJ33" s="152">
        <v>3.8210144358129867E-2</v>
      </c>
      <c r="AK33" s="152">
        <v>5.8767959994738349E-2</v>
      </c>
      <c r="AL33" s="152">
        <v>4.365440842231167E-2</v>
      </c>
      <c r="AM33" s="255">
        <f t="shared" si="1"/>
        <v>4.7787116180549004E-2</v>
      </c>
      <c r="AN33" s="152">
        <f t="shared" si="2"/>
        <v>8.5108882173682669E-3</v>
      </c>
      <c r="AO33" s="152">
        <f t="shared" si="3"/>
        <v>3.9248805753770585E-2</v>
      </c>
      <c r="AP33" s="223">
        <v>0</v>
      </c>
      <c r="AQ33" s="307">
        <f t="shared" si="4"/>
        <v>0</v>
      </c>
      <c r="AR33" s="152">
        <v>2.284373031306064E-2</v>
      </c>
      <c r="AS33" s="152">
        <v>1.196214721083658E-2</v>
      </c>
      <c r="AT33" s="152">
        <v>6.6332289490623293E-3</v>
      </c>
      <c r="AU33" s="152">
        <v>0</v>
      </c>
      <c r="AV33" s="153">
        <v>0</v>
      </c>
      <c r="AW33" s="185">
        <f t="shared" si="0"/>
        <v>9.7906029211834361E-2</v>
      </c>
      <c r="AX33" s="187">
        <f t="shared" si="5"/>
        <v>7.1000085624885623E-4</v>
      </c>
      <c r="AY33" s="361" t="s">
        <v>728</v>
      </c>
      <c r="AZ33" s="19" t="s">
        <v>733</v>
      </c>
      <c r="BA33" s="19" t="s">
        <v>762</v>
      </c>
      <c r="BB33" s="19" t="s">
        <v>775</v>
      </c>
      <c r="BC33" s="19" t="s">
        <v>778</v>
      </c>
      <c r="BD33" s="19" t="s">
        <v>810</v>
      </c>
      <c r="BE33" s="19"/>
      <c r="BF33" s="361">
        <v>0.89800000000000002</v>
      </c>
      <c r="BG33" s="362"/>
    </row>
    <row r="34" spans="1:68" ht="14.25" x14ac:dyDescent="0.2">
      <c r="A34" s="92" t="s">
        <v>163</v>
      </c>
      <c r="B34" s="105" t="s">
        <v>1238</v>
      </c>
      <c r="C34" s="161">
        <v>63058987</v>
      </c>
      <c r="D34" s="94" t="s">
        <v>69</v>
      </c>
      <c r="E34" s="92" t="s">
        <v>28</v>
      </c>
      <c r="F34" s="105" t="s">
        <v>30</v>
      </c>
      <c r="G34" s="106" t="s">
        <v>513</v>
      </c>
      <c r="H34" s="159" t="s">
        <v>625</v>
      </c>
      <c r="I34" s="107">
        <v>5.31914893617021E-2</v>
      </c>
      <c r="J34" s="132" t="s">
        <v>670</v>
      </c>
      <c r="K34" s="92"/>
      <c r="L34" s="342">
        <v>1.8812644564379338E-3</v>
      </c>
      <c r="M34" s="92" t="s">
        <v>163</v>
      </c>
      <c r="N34" s="152">
        <v>0.10811111178899438</v>
      </c>
      <c r="O34" s="152">
        <v>0.12372324667803591</v>
      </c>
      <c r="P34" s="152">
        <v>5.7391245978863199E-2</v>
      </c>
      <c r="Q34" s="152">
        <v>3.336225524599145E-2</v>
      </c>
      <c r="R34" s="152">
        <v>6.7626768507850751E-2</v>
      </c>
      <c r="S34" s="152">
        <v>6.2139222099259886E-2</v>
      </c>
      <c r="T34" s="152">
        <v>0.19235080410442404</v>
      </c>
      <c r="U34" s="152">
        <v>0.10355259295070222</v>
      </c>
      <c r="V34" s="152">
        <v>7.3946787864605984E-2</v>
      </c>
      <c r="W34" s="152">
        <v>0.26403126024042023</v>
      </c>
      <c r="X34" s="152">
        <v>0.11082308775775461</v>
      </c>
      <c r="Y34" s="152">
        <v>6.0373517299324692E-2</v>
      </c>
      <c r="Z34" s="152">
        <v>5.3579864718850269E-2</v>
      </c>
      <c r="AA34" s="152">
        <v>7.840477487396999E-2</v>
      </c>
      <c r="AB34" s="152">
        <v>4.1246099982401911E-2</v>
      </c>
      <c r="AC34" s="152">
        <v>8.8852459277630275E-2</v>
      </c>
      <c r="AD34" s="152">
        <v>0.193459689710379</v>
      </c>
      <c r="AE34" s="152">
        <v>0.16842534057039665</v>
      </c>
      <c r="AF34" s="152">
        <v>0.13536793589250071</v>
      </c>
      <c r="AG34" s="152">
        <v>0.15289860563082669</v>
      </c>
      <c r="AH34" s="152">
        <v>0.18391973141387941</v>
      </c>
      <c r="AI34" s="152">
        <v>6.7217386737318197E-2</v>
      </c>
      <c r="AJ34" s="152">
        <v>9.5672434827571609E-2</v>
      </c>
      <c r="AK34" s="152">
        <v>6.5622897795718865E-2</v>
      </c>
      <c r="AL34" s="152">
        <v>7.7554192119748344E-2</v>
      </c>
      <c r="AM34" s="255">
        <f t="shared" si="1"/>
        <v>9.3466940051887215E-2</v>
      </c>
      <c r="AN34" s="152">
        <f t="shared" si="2"/>
        <v>0.1668142606435965</v>
      </c>
      <c r="AO34" s="152">
        <f t="shared" si="3"/>
        <v>0.10941200974573705</v>
      </c>
      <c r="AP34" s="223">
        <v>7</v>
      </c>
      <c r="AQ34" s="307">
        <f t="shared" si="4"/>
        <v>0.13725490196078433</v>
      </c>
      <c r="AR34" s="152">
        <v>5.3605019832838871E-2</v>
      </c>
      <c r="AS34" s="152">
        <v>2.9350225501022623E-2</v>
      </c>
      <c r="AT34" s="152">
        <v>1.4731340509154572E-2</v>
      </c>
      <c r="AU34" s="152">
        <v>0</v>
      </c>
      <c r="AV34" s="153">
        <v>0</v>
      </c>
      <c r="AW34" s="185">
        <f t="shared" si="0"/>
        <v>0.26403126024042023</v>
      </c>
      <c r="AX34" s="187">
        <f t="shared" si="5"/>
        <v>3.336225524599145E-2</v>
      </c>
      <c r="AY34" s="361" t="s">
        <v>728</v>
      </c>
      <c r="AZ34" s="19" t="s">
        <v>733</v>
      </c>
      <c r="BA34" s="19" t="s">
        <v>763</v>
      </c>
      <c r="BB34" s="19" t="s">
        <v>775</v>
      </c>
      <c r="BC34" s="19" t="s">
        <v>796</v>
      </c>
      <c r="BD34" s="19" t="s">
        <v>811</v>
      </c>
      <c r="BE34" s="19"/>
      <c r="BF34" s="361">
        <v>0</v>
      </c>
      <c r="BG34" s="362"/>
    </row>
    <row r="35" spans="1:68" ht="14.25" x14ac:dyDescent="0.2">
      <c r="A35" s="92" t="s">
        <v>164</v>
      </c>
      <c r="B35" s="105" t="s">
        <v>1234</v>
      </c>
      <c r="C35" s="161">
        <v>29487549</v>
      </c>
      <c r="D35" s="94" t="s">
        <v>69</v>
      </c>
      <c r="E35" s="92" t="s">
        <v>30</v>
      </c>
      <c r="F35" s="105" t="s">
        <v>26</v>
      </c>
      <c r="G35" s="106" t="s">
        <v>513</v>
      </c>
      <c r="H35" s="159" t="s">
        <v>625</v>
      </c>
      <c r="I35" s="107">
        <v>0.16504854368932001</v>
      </c>
      <c r="J35" s="132" t="s">
        <v>677</v>
      </c>
      <c r="K35" s="92"/>
      <c r="L35" s="342">
        <v>5.2669379937754371E-4</v>
      </c>
      <c r="M35" s="92" t="s">
        <v>164</v>
      </c>
      <c r="N35" s="152">
        <v>0.17078093074794556</v>
      </c>
      <c r="O35" s="152">
        <v>0.12444766868096703</v>
      </c>
      <c r="P35" s="152">
        <v>0.18489137804414196</v>
      </c>
      <c r="Q35" s="152">
        <v>0.18521889494471197</v>
      </c>
      <c r="R35" s="152">
        <v>0.17271604712868682</v>
      </c>
      <c r="S35" s="152">
        <v>0.16326963716280893</v>
      </c>
      <c r="T35" s="152">
        <v>0.11676541067375365</v>
      </c>
      <c r="U35" s="152">
        <v>0.17443316899557323</v>
      </c>
      <c r="V35" s="152">
        <v>0.11752966042718944</v>
      </c>
      <c r="W35" s="152">
        <v>8.4527331204865261E-2</v>
      </c>
      <c r="X35" s="152">
        <v>0.13977691285038296</v>
      </c>
      <c r="Y35" s="152">
        <v>0.13222296420335844</v>
      </c>
      <c r="Z35" s="152">
        <v>0.187638539629505</v>
      </c>
      <c r="AA35" s="152">
        <v>0.14957009017412931</v>
      </c>
      <c r="AB35" s="152">
        <v>0.18761949172606671</v>
      </c>
      <c r="AC35" s="152">
        <v>0.17004395569633521</v>
      </c>
      <c r="AD35" s="152">
        <v>2.0451951978066388E-2</v>
      </c>
      <c r="AE35" s="152">
        <v>3.0949375764173455E-2</v>
      </c>
      <c r="AF35" s="152">
        <v>2.95253304980038E-2</v>
      </c>
      <c r="AG35" s="152">
        <v>3.4450552470068958E-2</v>
      </c>
      <c r="AH35" s="152">
        <v>4.0847175800174818E-3</v>
      </c>
      <c r="AI35" s="152">
        <v>0.15061825665187703</v>
      </c>
      <c r="AJ35" s="152">
        <v>0.13376263734802737</v>
      </c>
      <c r="AK35" s="152">
        <v>0.16001061832733712</v>
      </c>
      <c r="AL35" s="152">
        <v>0.14095993171502577</v>
      </c>
      <c r="AM35" s="255">
        <f t="shared" si="1"/>
        <v>0.15254627646057367</v>
      </c>
      <c r="AN35" s="152">
        <f t="shared" si="2"/>
        <v>2.3892385658066013E-2</v>
      </c>
      <c r="AO35" s="152">
        <f t="shared" si="3"/>
        <v>0.12457803932959374</v>
      </c>
      <c r="AP35" s="223">
        <v>0</v>
      </c>
      <c r="AQ35" s="307">
        <f t="shared" si="4"/>
        <v>0</v>
      </c>
      <c r="AR35" s="152">
        <v>8.1220786757775679E-2</v>
      </c>
      <c r="AS35" s="152">
        <v>4.2796976822961436E-2</v>
      </c>
      <c r="AT35" s="152">
        <v>1.8628475592414529E-2</v>
      </c>
      <c r="AU35" s="152">
        <v>0</v>
      </c>
      <c r="AV35" s="153">
        <v>0</v>
      </c>
      <c r="AW35" s="185">
        <f t="shared" si="0"/>
        <v>0.187638539629505</v>
      </c>
      <c r="AX35" s="187">
        <f t="shared" si="5"/>
        <v>4.0847175800174818E-3</v>
      </c>
      <c r="AY35" s="361" t="s">
        <v>729</v>
      </c>
      <c r="AZ35" s="19" t="s">
        <v>733</v>
      </c>
      <c r="BA35" s="19" t="s">
        <v>764</v>
      </c>
      <c r="BB35" s="19" t="s">
        <v>729</v>
      </c>
      <c r="BC35" s="19"/>
      <c r="BD35" s="19" t="s">
        <v>812</v>
      </c>
      <c r="BE35" s="19"/>
      <c r="BF35" s="361">
        <v>0</v>
      </c>
      <c r="BG35" s="362"/>
    </row>
    <row r="36" spans="1:68" ht="14.25" x14ac:dyDescent="0.2">
      <c r="A36" s="92" t="s">
        <v>165</v>
      </c>
      <c r="B36" s="105" t="s">
        <v>1234</v>
      </c>
      <c r="C36" s="161">
        <v>86468203</v>
      </c>
      <c r="D36" s="94" t="s">
        <v>69</v>
      </c>
      <c r="E36" s="92" t="s">
        <v>25</v>
      </c>
      <c r="F36" s="105" t="s">
        <v>26</v>
      </c>
      <c r="G36" s="106" t="s">
        <v>513</v>
      </c>
      <c r="H36" s="159" t="s">
        <v>625</v>
      </c>
      <c r="I36" s="107">
        <v>0.18548387096774199</v>
      </c>
      <c r="J36" s="132" t="s">
        <v>665</v>
      </c>
      <c r="K36" s="92"/>
      <c r="L36" s="342">
        <v>1.1087550067218272E-3</v>
      </c>
      <c r="M36" s="92" t="s">
        <v>165</v>
      </c>
      <c r="N36" s="152">
        <v>0.11083773328759255</v>
      </c>
      <c r="O36" s="152">
        <v>0.15137090483219226</v>
      </c>
      <c r="P36" s="152">
        <v>8.0230285432810536E-2</v>
      </c>
      <c r="Q36" s="152">
        <v>6.831629115173625E-2</v>
      </c>
      <c r="R36" s="152">
        <v>6.5948974250327155E-2</v>
      </c>
      <c r="S36" s="152">
        <v>0.13252335951120087</v>
      </c>
      <c r="T36" s="152">
        <v>0.10046936583665891</v>
      </c>
      <c r="U36" s="152">
        <v>6.0174711755601323E-2</v>
      </c>
      <c r="V36" s="152">
        <v>8.5077954305897763E-2</v>
      </c>
      <c r="W36" s="152">
        <v>3.3125717031582069E-2</v>
      </c>
      <c r="X36" s="152">
        <v>0.1204515014120336</v>
      </c>
      <c r="Y36" s="152">
        <v>0.15549575034216798</v>
      </c>
      <c r="Z36" s="152">
        <v>0.130468155349559</v>
      </c>
      <c r="AA36" s="152">
        <v>7.8747188381557087E-2</v>
      </c>
      <c r="AB36" s="152">
        <v>0.11113165918428748</v>
      </c>
      <c r="AC36" s="152">
        <v>0.13086275176313913</v>
      </c>
      <c r="AD36" s="152">
        <v>1.9392612735823534E-2</v>
      </c>
      <c r="AE36" s="152">
        <v>2.0993630732027549E-2</v>
      </c>
      <c r="AF36" s="152">
        <v>2.2274128483046291E-2</v>
      </c>
      <c r="AG36" s="152">
        <v>3.2717682989430875E-2</v>
      </c>
      <c r="AH36" s="152">
        <v>3.1739128934940367E-3</v>
      </c>
      <c r="AI36" s="152">
        <v>0.11660262849477898</v>
      </c>
      <c r="AJ36" s="152">
        <v>0.13439330852387632</v>
      </c>
      <c r="AK36" s="152">
        <v>0.10521911933774854</v>
      </c>
      <c r="AL36" s="152">
        <v>0.13727709531809287</v>
      </c>
      <c r="AM36" s="255">
        <f t="shared" si="1"/>
        <v>0.10367934671372218</v>
      </c>
      <c r="AN36" s="152">
        <f t="shared" si="2"/>
        <v>1.9710393566764454E-2</v>
      </c>
      <c r="AO36" s="152">
        <f t="shared" si="3"/>
        <v>8.5425226464383539E-2</v>
      </c>
      <c r="AP36" s="223">
        <v>0</v>
      </c>
      <c r="AQ36" s="307">
        <f t="shared" si="4"/>
        <v>0</v>
      </c>
      <c r="AR36" s="152">
        <v>7.6859393532790601E-2</v>
      </c>
      <c r="AS36" s="152">
        <v>4.2183266239494407E-2</v>
      </c>
      <c r="AT36" s="152">
        <v>1.8967633882167063E-2</v>
      </c>
      <c r="AU36" s="152">
        <v>0</v>
      </c>
      <c r="AV36" s="153">
        <v>0</v>
      </c>
      <c r="AW36" s="185">
        <f t="shared" si="0"/>
        <v>0.15549575034216798</v>
      </c>
      <c r="AX36" s="187">
        <f t="shared" si="5"/>
        <v>3.1739128934940367E-3</v>
      </c>
      <c r="AY36" s="361" t="s">
        <v>727</v>
      </c>
      <c r="AZ36" s="19" t="s">
        <v>733</v>
      </c>
      <c r="BA36" s="19" t="s">
        <v>765</v>
      </c>
      <c r="BB36" s="19" t="s">
        <v>775</v>
      </c>
      <c r="BC36" s="19" t="s">
        <v>778</v>
      </c>
      <c r="BD36" s="19" t="s">
        <v>813</v>
      </c>
      <c r="BE36" s="19"/>
      <c r="BF36" s="361">
        <v>0</v>
      </c>
      <c r="BG36" s="362"/>
    </row>
    <row r="37" spans="1:68" ht="14.25" x14ac:dyDescent="0.2">
      <c r="A37" s="92" t="s">
        <v>166</v>
      </c>
      <c r="B37" s="105" t="s">
        <v>1235</v>
      </c>
      <c r="C37" s="161">
        <v>96593359</v>
      </c>
      <c r="D37" s="94" t="s">
        <v>69</v>
      </c>
      <c r="E37" s="92" t="s">
        <v>28</v>
      </c>
      <c r="F37" s="105" t="s">
        <v>30</v>
      </c>
      <c r="G37" s="106" t="s">
        <v>513</v>
      </c>
      <c r="H37" s="159" t="s">
        <v>625</v>
      </c>
      <c r="I37" s="107">
        <v>8.7499999999999994E-2</v>
      </c>
      <c r="J37" s="132" t="s">
        <v>673</v>
      </c>
      <c r="K37" s="92"/>
      <c r="L37" s="342">
        <v>1.3545042585330223E-3</v>
      </c>
      <c r="M37" s="92" t="s">
        <v>166</v>
      </c>
      <c r="N37" s="152">
        <v>0.12244323507389443</v>
      </c>
      <c r="O37" s="152">
        <v>6.8428174032375805E-2</v>
      </c>
      <c r="P37" s="152">
        <v>0.132407428874356</v>
      </c>
      <c r="Q37" s="152">
        <v>0.11723342938106344</v>
      </c>
      <c r="R37" s="152">
        <v>7.6825292166067094E-2</v>
      </c>
      <c r="S37" s="152">
        <v>0.15614508771143595</v>
      </c>
      <c r="T37" s="152">
        <v>7.6711959872084096E-2</v>
      </c>
      <c r="U37" s="152">
        <v>0.11549167644525431</v>
      </c>
      <c r="V37" s="152">
        <v>5.0949242191957039E-2</v>
      </c>
      <c r="W37" s="152">
        <v>5.2842963633330887E-2</v>
      </c>
      <c r="X37" s="152">
        <v>0.10999323645606202</v>
      </c>
      <c r="Y37" s="152">
        <v>8.5684728656509251E-2</v>
      </c>
      <c r="Z37" s="152">
        <v>0.14143497103407462</v>
      </c>
      <c r="AA37" s="152">
        <v>0.11422715912400035</v>
      </c>
      <c r="AB37" s="152">
        <v>0.17471167468466636</v>
      </c>
      <c r="AC37" s="152">
        <v>9.9172830365323858E-2</v>
      </c>
      <c r="AD37" s="152">
        <v>1.3425819556142969E-2</v>
      </c>
      <c r="AE37" s="152">
        <v>2.161678477692458E-2</v>
      </c>
      <c r="AF37" s="152">
        <v>1.8634491117882592E-2</v>
      </c>
      <c r="AG37" s="152">
        <v>1.7873891226497084E-2</v>
      </c>
      <c r="AH37" s="152">
        <v>2.0553572605625592E-3</v>
      </c>
      <c r="AI37" s="152">
        <v>8.7226720602369481E-2</v>
      </c>
      <c r="AJ37" s="152">
        <v>9.5627630788400336E-2</v>
      </c>
      <c r="AK37" s="152">
        <v>9.4090277987144075E-2</v>
      </c>
      <c r="AL37" s="152">
        <v>9.1512998514267932E-2</v>
      </c>
      <c r="AM37" s="255">
        <f t="shared" si="1"/>
        <v>0.1043087467274014</v>
      </c>
      <c r="AN37" s="152">
        <f t="shared" si="2"/>
        <v>1.472126878760196E-2</v>
      </c>
      <c r="AO37" s="152">
        <f t="shared" si="3"/>
        <v>8.4833208044836309E-2</v>
      </c>
      <c r="AP37" s="223">
        <v>0</v>
      </c>
      <c r="AQ37" s="307">
        <f t="shared" si="4"/>
        <v>0</v>
      </c>
      <c r="AR37" s="152">
        <v>5.4895198168978324E-2</v>
      </c>
      <c r="AS37" s="152">
        <v>2.9860359962524625E-2</v>
      </c>
      <c r="AT37" s="152">
        <v>1.2976015125005727E-2</v>
      </c>
      <c r="AU37" s="152">
        <v>0</v>
      </c>
      <c r="AV37" s="153">
        <v>0</v>
      </c>
      <c r="AW37" s="185">
        <f t="shared" si="0"/>
        <v>0.17471167468466636</v>
      </c>
      <c r="AX37" s="187">
        <f t="shared" si="5"/>
        <v>2.0553572605625592E-3</v>
      </c>
      <c r="AY37" s="361" t="s">
        <v>732</v>
      </c>
      <c r="AZ37" s="19" t="s">
        <v>766</v>
      </c>
      <c r="BA37" s="19" t="s">
        <v>767</v>
      </c>
      <c r="BB37" s="19" t="s">
        <v>775</v>
      </c>
      <c r="BC37" s="19" t="s">
        <v>778</v>
      </c>
      <c r="BD37" s="19" t="s">
        <v>814</v>
      </c>
      <c r="BE37" s="19" t="s">
        <v>815</v>
      </c>
      <c r="BF37" s="361">
        <v>-6.61</v>
      </c>
      <c r="BG37" s="362"/>
    </row>
    <row r="38" spans="1:68" ht="14.25" x14ac:dyDescent="0.2">
      <c r="A38" s="92" t="s">
        <v>167</v>
      </c>
      <c r="B38" s="105" t="s">
        <v>1241</v>
      </c>
      <c r="C38" s="161">
        <v>19461459</v>
      </c>
      <c r="D38" s="94" t="s">
        <v>69</v>
      </c>
      <c r="E38" s="92" t="s">
        <v>25</v>
      </c>
      <c r="F38" s="105" t="s">
        <v>26</v>
      </c>
      <c r="G38" s="106" t="s">
        <v>513</v>
      </c>
      <c r="H38" s="159" t="s">
        <v>625</v>
      </c>
      <c r="I38" s="107">
        <v>5.31914893617021E-2</v>
      </c>
      <c r="J38" s="132" t="s">
        <v>671</v>
      </c>
      <c r="K38" s="92"/>
      <c r="L38" s="342">
        <v>5.0454086781029264E-4</v>
      </c>
      <c r="M38" s="92" t="s">
        <v>167</v>
      </c>
      <c r="N38" s="152">
        <v>4.3837207989787456E-2</v>
      </c>
      <c r="O38" s="152">
        <v>4.9837433816778666E-2</v>
      </c>
      <c r="P38" s="152">
        <v>5.3666939615250008E-2</v>
      </c>
      <c r="Q38" s="152">
        <v>6.2878609177620046E-2</v>
      </c>
      <c r="R38" s="152">
        <v>9.3783092775602331E-2</v>
      </c>
      <c r="S38" s="152">
        <v>9.2464694307166275E-3</v>
      </c>
      <c r="T38" s="152">
        <v>3.636121995939607E-2</v>
      </c>
      <c r="U38" s="152">
        <v>4.763695891179557E-2</v>
      </c>
      <c r="V38" s="152">
        <v>5.3562611737648765E-2</v>
      </c>
      <c r="W38" s="152">
        <v>3.1962231876480236E-2</v>
      </c>
      <c r="X38" s="152">
        <v>2.6171114787345472E-2</v>
      </c>
      <c r="Y38" s="152">
        <v>3.7483779835396004E-2</v>
      </c>
      <c r="Z38" s="152">
        <v>4.1792708074495373E-2</v>
      </c>
      <c r="AA38" s="152">
        <v>2.6781967469733922E-2</v>
      </c>
      <c r="AB38" s="152">
        <v>1.8384182504750411E-2</v>
      </c>
      <c r="AC38" s="152">
        <v>7.0126765498829582E-2</v>
      </c>
      <c r="AD38" s="152">
        <v>6.0251399353116811E-3</v>
      </c>
      <c r="AE38" s="152">
        <v>1.0341485592126743E-2</v>
      </c>
      <c r="AF38" s="152">
        <v>7.6419974743194815E-3</v>
      </c>
      <c r="AG38" s="152">
        <v>1.464697428370486E-2</v>
      </c>
      <c r="AH38" s="152">
        <v>5.6582752205040765E-4</v>
      </c>
      <c r="AI38" s="152">
        <v>5.7874129319337463E-2</v>
      </c>
      <c r="AJ38" s="152">
        <v>3.730302431764692E-2</v>
      </c>
      <c r="AK38" s="152">
        <v>5.831788921339176E-2</v>
      </c>
      <c r="AL38" s="152">
        <v>4.2755492456609104E-2</v>
      </c>
      <c r="AM38" s="255">
        <f t="shared" si="1"/>
        <v>4.4371691505478379E-2</v>
      </c>
      <c r="AN38" s="152">
        <f t="shared" si="2"/>
        <v>7.8442849615026344E-3</v>
      </c>
      <c r="AO38" s="152">
        <f t="shared" si="3"/>
        <v>3.6430950952440179E-2</v>
      </c>
      <c r="AP38" s="223">
        <v>0</v>
      </c>
      <c r="AQ38" s="307">
        <f t="shared" si="4"/>
        <v>0</v>
      </c>
      <c r="AR38" s="152">
        <v>2.0289371102572264E-2</v>
      </c>
      <c r="AS38" s="152">
        <v>1.3138569076247249E-2</v>
      </c>
      <c r="AT38" s="152">
        <v>5.5325673681445205E-3</v>
      </c>
      <c r="AU38" s="152">
        <v>0</v>
      </c>
      <c r="AV38" s="153">
        <v>0</v>
      </c>
      <c r="AW38" s="185">
        <f t="shared" si="0"/>
        <v>9.3783092775602331E-2</v>
      </c>
      <c r="AX38" s="187">
        <f t="shared" si="5"/>
        <v>5.6582752205040765E-4</v>
      </c>
      <c r="AY38" s="361" t="s">
        <v>729</v>
      </c>
      <c r="AZ38" s="19" t="s">
        <v>733</v>
      </c>
      <c r="BA38" s="19" t="s">
        <v>768</v>
      </c>
      <c r="BB38" s="19" t="s">
        <v>729</v>
      </c>
      <c r="BC38" s="19"/>
      <c r="BD38" s="19" t="s">
        <v>816</v>
      </c>
      <c r="BE38" s="19"/>
      <c r="BF38" s="361">
        <v>0</v>
      </c>
      <c r="BG38" s="362"/>
    </row>
    <row r="39" spans="1:68" ht="14.25" x14ac:dyDescent="0.2">
      <c r="A39" s="92" t="s">
        <v>168</v>
      </c>
      <c r="B39" s="105" t="s">
        <v>1241</v>
      </c>
      <c r="C39" s="161">
        <v>54646345</v>
      </c>
      <c r="D39" s="94" t="s">
        <v>69</v>
      </c>
      <c r="E39" s="92" t="s">
        <v>26</v>
      </c>
      <c r="F39" s="105" t="s">
        <v>25</v>
      </c>
      <c r="G39" s="106" t="s">
        <v>513</v>
      </c>
      <c r="H39" s="159" t="s">
        <v>625</v>
      </c>
      <c r="I39" s="107">
        <v>5.4545454545454501E-2</v>
      </c>
      <c r="J39" s="132" t="s">
        <v>674</v>
      </c>
      <c r="K39" s="92"/>
      <c r="L39" s="342">
        <v>4.9432823394734106E-3</v>
      </c>
      <c r="M39" s="92" t="s">
        <v>168</v>
      </c>
      <c r="N39" s="152">
        <v>8.1309935210577382E-3</v>
      </c>
      <c r="O39" s="152">
        <v>7.6688035361310337E-4</v>
      </c>
      <c r="P39" s="152">
        <v>7.4865858355026424E-3</v>
      </c>
      <c r="Q39" s="152">
        <v>5.5480094107733498E-3</v>
      </c>
      <c r="R39" s="152">
        <v>2.1668811061101917E-3</v>
      </c>
      <c r="S39" s="152">
        <v>3.2581982818068915E-3</v>
      </c>
      <c r="T39" s="152">
        <v>1.662928714784657E-3</v>
      </c>
      <c r="U39" s="152">
        <v>8.9988877503412688E-4</v>
      </c>
      <c r="V39" s="152">
        <v>3.3420166925901039E-3</v>
      </c>
      <c r="W39" s="152">
        <v>7.0135101603567484E-3</v>
      </c>
      <c r="X39" s="152">
        <v>9.2746051783793651E-3</v>
      </c>
      <c r="Y39" s="152">
        <v>1.1432436486545062E-2</v>
      </c>
      <c r="Z39" s="152">
        <v>7.2406123598274053E-3</v>
      </c>
      <c r="AA39" s="152">
        <v>1.9141465418146516E-3</v>
      </c>
      <c r="AB39" s="152">
        <v>8.2604321120646057E-3</v>
      </c>
      <c r="AC39" s="152">
        <v>1.4081173258106792E-2</v>
      </c>
      <c r="AD39" s="152">
        <v>2.0148642454813123E-3</v>
      </c>
      <c r="AE39" s="152">
        <v>1.9091172174940073E-3</v>
      </c>
      <c r="AF39" s="152">
        <v>1.4091695147085475E-3</v>
      </c>
      <c r="AG39" s="152">
        <v>1.2407694623596203E-3</v>
      </c>
      <c r="AH39" s="152">
        <v>2.6522469678368424E-5</v>
      </c>
      <c r="AI39" s="152">
        <v>2.8468403189165128E-2</v>
      </c>
      <c r="AJ39" s="152">
        <v>9.3052250322824062E-3</v>
      </c>
      <c r="AK39" s="152">
        <v>2.6511065170044024E-2</v>
      </c>
      <c r="AL39" s="152">
        <v>9.0357774835153233E-3</v>
      </c>
      <c r="AM39" s="255">
        <f t="shared" si="1"/>
        <v>7.2362737227674983E-3</v>
      </c>
      <c r="AN39" s="152">
        <f t="shared" si="2"/>
        <v>1.3200885819443712E-3</v>
      </c>
      <c r="AO39" s="152">
        <f t="shared" si="3"/>
        <v>5.9501465182407306E-3</v>
      </c>
      <c r="AP39" s="223">
        <v>0</v>
      </c>
      <c r="AQ39" s="307">
        <f t="shared" si="4"/>
        <v>0</v>
      </c>
      <c r="AR39" s="152">
        <v>5.8613563759592384E-3</v>
      </c>
      <c r="AS39" s="152">
        <v>3.115608513346863E-3</v>
      </c>
      <c r="AT39" s="152">
        <v>1.4889678924043092E-3</v>
      </c>
      <c r="AU39" s="152">
        <v>0</v>
      </c>
      <c r="AV39" s="153">
        <v>0</v>
      </c>
      <c r="AW39" s="185">
        <f t="shared" si="0"/>
        <v>2.8468403189165128E-2</v>
      </c>
      <c r="AX39" s="187">
        <f t="shared" si="5"/>
        <v>2.6522469678368424E-5</v>
      </c>
      <c r="AY39" s="361" t="s">
        <v>729</v>
      </c>
      <c r="AZ39" s="19" t="s">
        <v>733</v>
      </c>
      <c r="BA39" s="19" t="s">
        <v>769</v>
      </c>
      <c r="BB39" s="19" t="s">
        <v>729</v>
      </c>
      <c r="BC39" s="19"/>
      <c r="BD39" s="19" t="s">
        <v>817</v>
      </c>
      <c r="BE39" s="19"/>
      <c r="BF39" s="361">
        <v>0</v>
      </c>
      <c r="BG39" s="362"/>
    </row>
    <row r="40" spans="1:68" ht="14.25" x14ac:dyDescent="0.2">
      <c r="A40" s="92" t="s">
        <v>169</v>
      </c>
      <c r="B40" s="105" t="s">
        <v>1242</v>
      </c>
      <c r="C40" s="161">
        <v>52141357</v>
      </c>
      <c r="D40" s="94" t="s">
        <v>69</v>
      </c>
      <c r="E40" s="92" t="s">
        <v>26</v>
      </c>
      <c r="F40" s="105" t="s">
        <v>25</v>
      </c>
      <c r="G40" s="106" t="s">
        <v>513</v>
      </c>
      <c r="H40" s="159" t="s">
        <v>625</v>
      </c>
      <c r="I40" s="107">
        <v>4.3956043956044001E-2</v>
      </c>
      <c r="J40" s="132" t="s">
        <v>623</v>
      </c>
      <c r="K40" s="92"/>
      <c r="L40" s="342">
        <v>5.5329758530004436E-3</v>
      </c>
      <c r="M40" s="92" t="s">
        <v>169</v>
      </c>
      <c r="N40" s="152">
        <v>5.2310511597251138E-4</v>
      </c>
      <c r="O40" s="152">
        <v>4.1651570195767353E-4</v>
      </c>
      <c r="P40" s="152">
        <v>3.6606835249537468E-4</v>
      </c>
      <c r="Q40" s="152">
        <v>1.925529222086067E-4</v>
      </c>
      <c r="R40" s="152">
        <v>1.3430336904265948E-3</v>
      </c>
      <c r="S40" s="152">
        <v>-5.7052950106911346E-4</v>
      </c>
      <c r="T40" s="152">
        <v>1.618661201419045E-3</v>
      </c>
      <c r="U40" s="152">
        <v>7.8259320564530357E-4</v>
      </c>
      <c r="V40" s="152">
        <v>9.6589013996663167E-4</v>
      </c>
      <c r="W40" s="152">
        <v>4.3575613058554306E-4</v>
      </c>
      <c r="X40" s="152">
        <v>5.8886790229526875E-4</v>
      </c>
      <c r="Y40" s="152">
        <v>1.2010308810062901E-3</v>
      </c>
      <c r="Z40" s="152">
        <v>1.0488043032399448E-3</v>
      </c>
      <c r="AA40" s="152">
        <v>-2.5908512801626517E-4</v>
      </c>
      <c r="AB40" s="152">
        <v>1.4846714659929074E-3</v>
      </c>
      <c r="AC40" s="152">
        <v>1.1905234112203917E-3</v>
      </c>
      <c r="AD40" s="152">
        <v>7.5883394631252009E-4</v>
      </c>
      <c r="AE40" s="152">
        <v>-9.5751084419514604E-5</v>
      </c>
      <c r="AF40" s="152">
        <v>1.0332583229667449E-3</v>
      </c>
      <c r="AG40" s="152">
        <v>3.1405736758740622E-4</v>
      </c>
      <c r="AH40" s="152">
        <v>3.084535285877146E-4</v>
      </c>
      <c r="AI40" s="152">
        <v>1.5406558441476217E-2</v>
      </c>
      <c r="AJ40" s="152">
        <v>6.11985765439251E-3</v>
      </c>
      <c r="AK40" s="152">
        <v>1.040660771923552E-2</v>
      </c>
      <c r="AL40" s="152">
        <v>1.6439987382936274E-3</v>
      </c>
      <c r="AM40" s="255">
        <f t="shared" si="1"/>
        <v>1.8252708828453018E-3</v>
      </c>
      <c r="AN40" s="152">
        <f t="shared" si="2"/>
        <v>4.6377041620697423E-4</v>
      </c>
      <c r="AO40" s="152">
        <f t="shared" si="3"/>
        <v>1.5292925205326218E-3</v>
      </c>
      <c r="AP40" s="223">
        <v>0</v>
      </c>
      <c r="AQ40" s="307">
        <f t="shared" si="4"/>
        <v>0</v>
      </c>
      <c r="AR40" s="152">
        <v>4.6635225841921858E-3</v>
      </c>
      <c r="AS40" s="152">
        <v>2.3553799763696322E-3</v>
      </c>
      <c r="AT40" s="152">
        <v>1.3700783275565152E-3</v>
      </c>
      <c r="AU40" s="152">
        <v>0</v>
      </c>
      <c r="AV40" s="153">
        <v>0</v>
      </c>
      <c r="AW40" s="185">
        <f t="shared" si="0"/>
        <v>1.5406558441476217E-2</v>
      </c>
      <c r="AX40" s="187">
        <f t="shared" si="5"/>
        <v>-5.7052950106911346E-4</v>
      </c>
      <c r="AY40" s="361" t="s">
        <v>729</v>
      </c>
      <c r="AZ40" s="19" t="s">
        <v>733</v>
      </c>
      <c r="BA40" s="19" t="s">
        <v>770</v>
      </c>
      <c r="BB40" s="19" t="s">
        <v>729</v>
      </c>
      <c r="BC40" s="19"/>
      <c r="BD40" s="19" t="s">
        <v>818</v>
      </c>
      <c r="BE40" s="19"/>
      <c r="BF40" s="361">
        <v>0</v>
      </c>
      <c r="BG40" s="362"/>
    </row>
    <row r="41" spans="1:68" ht="14.25" x14ac:dyDescent="0.2">
      <c r="A41" s="92" t="s">
        <v>170</v>
      </c>
      <c r="B41" s="94" t="s">
        <v>1225</v>
      </c>
      <c r="C41" s="161">
        <v>31906029</v>
      </c>
      <c r="D41" s="92" t="s">
        <v>171</v>
      </c>
      <c r="E41" s="92" t="s">
        <v>26</v>
      </c>
      <c r="F41" s="92" t="s">
        <v>172</v>
      </c>
      <c r="G41" s="106" t="s">
        <v>513</v>
      </c>
      <c r="H41" s="159" t="s">
        <v>625</v>
      </c>
      <c r="I41" s="107">
        <v>0.11363636363636399</v>
      </c>
      <c r="J41" s="132" t="s">
        <v>673</v>
      </c>
      <c r="K41" s="92" t="s">
        <v>580</v>
      </c>
      <c r="L41" s="342">
        <v>1.167648552949829E-3</v>
      </c>
      <c r="M41" s="92" t="s">
        <v>170</v>
      </c>
      <c r="N41" s="152">
        <v>0.10116577025359985</v>
      </c>
      <c r="O41" s="152">
        <v>5.6975928068332994E-2</v>
      </c>
      <c r="P41" s="152">
        <v>0.10988807537962847</v>
      </c>
      <c r="Q41" s="152">
        <v>9.5650549756377892E-2</v>
      </c>
      <c r="R41" s="152">
        <v>6.4470172863317507E-2</v>
      </c>
      <c r="S41" s="152">
        <v>0.12378591286418685</v>
      </c>
      <c r="T41" s="152">
        <v>6.8918446770892386E-2</v>
      </c>
      <c r="U41" s="152">
        <v>9.4516058118862892E-2</v>
      </c>
      <c r="V41" s="152">
        <v>5.0673018166953764E-2</v>
      </c>
      <c r="W41" s="152">
        <v>4.7777621007104407E-2</v>
      </c>
      <c r="X41" s="152">
        <v>9.5863926631964178E-2</v>
      </c>
      <c r="Y41" s="152">
        <v>7.7717234043127914E-2</v>
      </c>
      <c r="Z41" s="152">
        <v>0.1124873683258015</v>
      </c>
      <c r="AA41" s="152">
        <v>9.8219757188176035E-2</v>
      </c>
      <c r="AB41" s="152">
        <v>0.12999330740500145</v>
      </c>
      <c r="AC41" s="152">
        <v>8.0449568413911141E-2</v>
      </c>
      <c r="AD41" s="152">
        <v>1.193017831667675E-2</v>
      </c>
      <c r="AE41" s="152">
        <v>1.8361327366605611E-2</v>
      </c>
      <c r="AF41" s="152">
        <v>1.7130929604064923E-2</v>
      </c>
      <c r="AG41" s="152">
        <v>1.7203211249602023E-2</v>
      </c>
      <c r="AH41" s="152">
        <v>2.0839381323057606E-3</v>
      </c>
      <c r="AI41" s="152">
        <v>7.5489374350057314E-2</v>
      </c>
      <c r="AJ41" s="152">
        <v>8.0327164628608741E-2</v>
      </c>
      <c r="AK41" s="152">
        <v>8.4035724365877085E-2</v>
      </c>
      <c r="AL41" s="152">
        <v>7.738657543593791E-2</v>
      </c>
      <c r="AM41" s="255">
        <f t="shared" si="1"/>
        <v>8.6909403013105846E-2</v>
      </c>
      <c r="AN41" s="152">
        <f t="shared" si="2"/>
        <v>1.3341916933851011E-2</v>
      </c>
      <c r="AO41" s="152">
        <f t="shared" si="3"/>
        <v>7.0916471256746105E-2</v>
      </c>
      <c r="AP41" s="223">
        <v>0</v>
      </c>
      <c r="AQ41" s="307">
        <f t="shared" si="4"/>
        <v>0</v>
      </c>
      <c r="AR41" s="152">
        <v>4.4462334309728062E-2</v>
      </c>
      <c r="AS41" s="152">
        <v>2.4507673078026027E-2</v>
      </c>
      <c r="AT41" s="152">
        <v>1.1155502197931506E-2</v>
      </c>
      <c r="AU41" s="152">
        <v>0</v>
      </c>
      <c r="AV41" s="153">
        <v>0</v>
      </c>
      <c r="AW41" s="185">
        <f t="shared" si="0"/>
        <v>0.12999330740500145</v>
      </c>
      <c r="AX41" s="187">
        <f t="shared" si="5"/>
        <v>2.0839381323057606E-3</v>
      </c>
      <c r="AY41" s="361" t="s">
        <v>727</v>
      </c>
      <c r="AZ41" s="19" t="s">
        <v>733</v>
      </c>
      <c r="BA41" s="19" t="s">
        <v>771</v>
      </c>
      <c r="BB41" s="19" t="s">
        <v>775</v>
      </c>
      <c r="BC41" s="19" t="s">
        <v>778</v>
      </c>
      <c r="BD41" s="19" t="s">
        <v>819</v>
      </c>
      <c r="BE41" s="19"/>
      <c r="BF41" s="361">
        <v>-1.86</v>
      </c>
      <c r="BG41" s="362">
        <v>-0.84899999999999998</v>
      </c>
    </row>
    <row r="42" spans="1:68" ht="14.25" x14ac:dyDescent="0.2">
      <c r="A42" s="92" t="s">
        <v>173</v>
      </c>
      <c r="B42" s="94" t="s">
        <v>1230</v>
      </c>
      <c r="C42" s="161">
        <v>74485640</v>
      </c>
      <c r="D42" s="94" t="s">
        <v>69</v>
      </c>
      <c r="E42" s="92" t="s">
        <v>25</v>
      </c>
      <c r="F42" s="92" t="s">
        <v>30</v>
      </c>
      <c r="G42" s="106" t="s">
        <v>514</v>
      </c>
      <c r="H42" s="159" t="s">
        <v>625</v>
      </c>
      <c r="I42" s="107">
        <v>6.4516129032258104E-2</v>
      </c>
      <c r="J42" s="132" t="s">
        <v>665</v>
      </c>
      <c r="K42" s="92"/>
      <c r="L42" s="342">
        <v>2.6618752911426101E-4</v>
      </c>
      <c r="M42" s="92" t="s">
        <v>173</v>
      </c>
      <c r="N42" s="152">
        <v>0.1172930514556884</v>
      </c>
      <c r="O42" s="152">
        <v>0.15094177239864667</v>
      </c>
      <c r="P42" s="152">
        <v>8.4421447111127007E-2</v>
      </c>
      <c r="Q42" s="152">
        <v>6.9241909018395664E-2</v>
      </c>
      <c r="R42" s="152">
        <v>6.5088972143077795E-2</v>
      </c>
      <c r="S42" s="152">
        <v>0.13086351389236436</v>
      </c>
      <c r="T42" s="152">
        <v>0.10085421782611757</v>
      </c>
      <c r="U42" s="152">
        <v>6.1954961134384416E-2</v>
      </c>
      <c r="V42" s="152">
        <v>9.0854121241390029E-2</v>
      </c>
      <c r="W42" s="152">
        <v>3.2561393199328367E-2</v>
      </c>
      <c r="X42" s="152">
        <v>0.11819240364747793</v>
      </c>
      <c r="Y42" s="152">
        <v>0.15548771747566739</v>
      </c>
      <c r="Z42" s="152">
        <v>0.13255181532446808</v>
      </c>
      <c r="AA42" s="152">
        <v>7.3459901666843325E-2</v>
      </c>
      <c r="AB42" s="152">
        <v>0.12393756441362154</v>
      </c>
      <c r="AC42" s="152">
        <v>0.13184482291387845</v>
      </c>
      <c r="AD42" s="152">
        <v>1.7630148786941791E-2</v>
      </c>
      <c r="AE42" s="152">
        <v>2.0358671700590684E-2</v>
      </c>
      <c r="AF42" s="152">
        <v>2.3062549739043904E-2</v>
      </c>
      <c r="AG42" s="152">
        <v>3.5628637360873738E-2</v>
      </c>
      <c r="AH42" s="152">
        <v>4.1033648077404405E-3</v>
      </c>
      <c r="AI42" s="152">
        <v>0.11575690209580149</v>
      </c>
      <c r="AJ42" s="152">
        <v>0.13343409087979483</v>
      </c>
      <c r="AK42" s="152">
        <v>0.10906925550886042</v>
      </c>
      <c r="AL42" s="152">
        <v>0.13871264641706507</v>
      </c>
      <c r="AM42" s="255">
        <f t="shared" si="1"/>
        <v>0.1049300321021152</v>
      </c>
      <c r="AN42" s="152">
        <f t="shared" si="2"/>
        <v>2.0156674479038114E-2</v>
      </c>
      <c r="AO42" s="152">
        <f t="shared" si="3"/>
        <v>8.6501041314489741E-2</v>
      </c>
      <c r="AP42" s="223">
        <v>0</v>
      </c>
      <c r="AQ42" s="307">
        <f t="shared" si="4"/>
        <v>0</v>
      </c>
      <c r="AR42" s="152">
        <v>7.6920016433878885E-2</v>
      </c>
      <c r="AS42" s="152">
        <v>4.3102870675905944E-2</v>
      </c>
      <c r="AT42" s="152">
        <v>1.7150776017612862E-2</v>
      </c>
      <c r="AU42" s="152">
        <v>0</v>
      </c>
      <c r="AV42" s="153">
        <v>0</v>
      </c>
      <c r="AW42" s="185">
        <f t="shared" si="0"/>
        <v>0.15548771747566739</v>
      </c>
      <c r="AX42" s="187">
        <f t="shared" si="5"/>
        <v>4.1033648077404405E-3</v>
      </c>
      <c r="AY42" s="361" t="s">
        <v>729</v>
      </c>
      <c r="AZ42" s="19" t="s">
        <v>733</v>
      </c>
      <c r="BA42" s="19" t="s">
        <v>772</v>
      </c>
      <c r="BB42" s="19" t="s">
        <v>729</v>
      </c>
      <c r="BC42" s="19"/>
      <c r="BD42" s="19" t="s">
        <v>820</v>
      </c>
      <c r="BE42" s="19"/>
      <c r="BF42" s="361">
        <v>0</v>
      </c>
      <c r="BG42" s="362"/>
    </row>
    <row r="43" spans="1:68" ht="14.25" x14ac:dyDescent="0.2">
      <c r="A43" s="92" t="s">
        <v>174</v>
      </c>
      <c r="B43" s="94" t="s">
        <v>1230</v>
      </c>
      <c r="C43" s="161">
        <v>136328074</v>
      </c>
      <c r="D43" s="94" t="s">
        <v>69</v>
      </c>
      <c r="E43" s="92" t="s">
        <v>28</v>
      </c>
      <c r="F43" s="92" t="s">
        <v>30</v>
      </c>
      <c r="G43" s="106" t="s">
        <v>514</v>
      </c>
      <c r="H43" s="159" t="s">
        <v>625</v>
      </c>
      <c r="I43" s="107">
        <v>0.152941176470588</v>
      </c>
      <c r="J43" s="132" t="s">
        <v>590</v>
      </c>
      <c r="K43" s="92"/>
      <c r="L43" s="342">
        <v>9.9573343310783492E-4</v>
      </c>
      <c r="M43" s="92" t="s">
        <v>174</v>
      </c>
      <c r="N43" s="152">
        <v>7.3261150725123222E-2</v>
      </c>
      <c r="O43" s="152">
        <v>8.3861227131960758E-2</v>
      </c>
      <c r="P43" s="152">
        <v>0.11419493128870921</v>
      </c>
      <c r="Q43" s="152">
        <v>0.11115410055032274</v>
      </c>
      <c r="R43" s="152">
        <v>0.13341849991107696</v>
      </c>
      <c r="S43" s="152">
        <v>0.11820867457656828</v>
      </c>
      <c r="T43" s="152">
        <v>4.665086978784528E-2</v>
      </c>
      <c r="U43" s="152">
        <v>0.12487471513407226</v>
      </c>
      <c r="V43" s="152">
        <v>0.16192493543596367</v>
      </c>
      <c r="W43" s="152">
        <v>0.10551182711728078</v>
      </c>
      <c r="X43" s="152">
        <v>9.5450843087136028E-2</v>
      </c>
      <c r="Y43" s="152">
        <v>9.6384158313790658E-2</v>
      </c>
      <c r="Z43" s="152">
        <v>8.8688099141113377E-2</v>
      </c>
      <c r="AA43" s="152">
        <v>0.14730800938470207</v>
      </c>
      <c r="AB43" s="152">
        <v>9.9926005930663905E-2</v>
      </c>
      <c r="AC43" s="152">
        <v>4.401485988035754E-2</v>
      </c>
      <c r="AD43" s="152">
        <v>0.25611364919454865</v>
      </c>
      <c r="AE43" s="152">
        <v>0.26662187794194464</v>
      </c>
      <c r="AF43" s="152">
        <v>0.30402014257682647</v>
      </c>
      <c r="AG43" s="152">
        <v>0.26915340761602702</v>
      </c>
      <c r="AH43" s="152">
        <v>0.30971691150961134</v>
      </c>
      <c r="AI43" s="152">
        <v>0.12220940240881875</v>
      </c>
      <c r="AJ43" s="152">
        <v>9.4162416886255179E-2</v>
      </c>
      <c r="AK43" s="152">
        <v>0.12870887316363713</v>
      </c>
      <c r="AL43" s="152">
        <v>9.2305897086914487E-2</v>
      </c>
      <c r="AM43" s="255">
        <f t="shared" si="1"/>
        <v>0.10340026259398669</v>
      </c>
      <c r="AN43" s="152">
        <f t="shared" si="2"/>
        <v>0.2811251977677916</v>
      </c>
      <c r="AO43" s="152">
        <f t="shared" si="3"/>
        <v>0.14203611806655297</v>
      </c>
      <c r="AP43" s="223">
        <v>14</v>
      </c>
      <c r="AQ43" s="307">
        <f t="shared" si="4"/>
        <v>0.27450980392156865</v>
      </c>
      <c r="AR43" s="152">
        <v>5.2200803844396043E-2</v>
      </c>
      <c r="AS43" s="152">
        <v>2.7801780852760041E-2</v>
      </c>
      <c r="AT43" s="152">
        <v>1.4255088114124322E-2</v>
      </c>
      <c r="AU43" s="152">
        <v>0</v>
      </c>
      <c r="AV43" s="153">
        <v>0</v>
      </c>
      <c r="AW43" s="185">
        <f t="shared" si="0"/>
        <v>0.30971691150961134</v>
      </c>
      <c r="AX43" s="187">
        <f t="shared" si="5"/>
        <v>4.401485988035754E-2</v>
      </c>
      <c r="AY43" s="361" t="s">
        <v>730</v>
      </c>
      <c r="AZ43" s="19" t="s">
        <v>733</v>
      </c>
      <c r="BA43" s="19" t="s">
        <v>773</v>
      </c>
      <c r="BB43" s="19" t="s">
        <v>775</v>
      </c>
      <c r="BC43" s="19" t="s">
        <v>778</v>
      </c>
      <c r="BD43" s="19" t="s">
        <v>821</v>
      </c>
      <c r="BE43" s="19"/>
      <c r="BF43" s="361">
        <v>-1</v>
      </c>
      <c r="BG43" s="362"/>
    </row>
    <row r="44" spans="1:68" ht="14.25" x14ac:dyDescent="0.2">
      <c r="A44" s="92" t="s">
        <v>175</v>
      </c>
      <c r="B44" s="94" t="s">
        <v>1225</v>
      </c>
      <c r="C44" s="161">
        <v>44856767</v>
      </c>
      <c r="D44" s="94" t="s">
        <v>69</v>
      </c>
      <c r="E44" s="92" t="s">
        <v>26</v>
      </c>
      <c r="F44" s="92" t="s">
        <v>30</v>
      </c>
      <c r="G44" s="106" t="s">
        <v>513</v>
      </c>
      <c r="H44" s="159" t="s">
        <v>625</v>
      </c>
      <c r="I44" s="107">
        <v>0.19847328244274801</v>
      </c>
      <c r="J44" s="132" t="s">
        <v>677</v>
      </c>
      <c r="K44" s="95"/>
      <c r="L44" s="342">
        <v>4.4276484821272668E-4</v>
      </c>
      <c r="M44" s="92" t="s">
        <v>175</v>
      </c>
      <c r="N44" s="154">
        <v>0.16492969363854945</v>
      </c>
      <c r="O44" s="154">
        <v>0.11962969755248171</v>
      </c>
      <c r="P44" s="154">
        <v>0.18370881082731527</v>
      </c>
      <c r="Q44" s="154">
        <v>0.18044835029638343</v>
      </c>
      <c r="R44" s="154">
        <v>0.17432068383834851</v>
      </c>
      <c r="S44" s="154">
        <v>0.15818573238883146</v>
      </c>
      <c r="T44" s="154">
        <v>0.1161606118648309</v>
      </c>
      <c r="U44" s="154">
        <v>0.16657635547480165</v>
      </c>
      <c r="V44" s="154">
        <v>0.10806730790805687</v>
      </c>
      <c r="W44" s="154">
        <v>8.6385015048462147E-2</v>
      </c>
      <c r="X44" s="154">
        <v>0.14209738201467184</v>
      </c>
      <c r="Y44" s="154">
        <v>0.12863191738738905</v>
      </c>
      <c r="Z44" s="154">
        <v>0.18305954592646875</v>
      </c>
      <c r="AA44" s="154">
        <v>0.14200877225772029</v>
      </c>
      <c r="AB44" s="154">
        <v>0.18679634170616294</v>
      </c>
      <c r="AC44" s="154">
        <v>0.16768045128369852</v>
      </c>
      <c r="AD44" s="154">
        <v>1.9508027374224652E-2</v>
      </c>
      <c r="AE44" s="154">
        <v>2.9669235824211573E-2</v>
      </c>
      <c r="AF44" s="154">
        <v>2.6441270384176551E-2</v>
      </c>
      <c r="AG44" s="154">
        <v>3.3161857588722851E-2</v>
      </c>
      <c r="AH44" s="154">
        <v>2.8230073225059072E-3</v>
      </c>
      <c r="AI44" s="154">
        <v>0.15177140862797181</v>
      </c>
      <c r="AJ44" s="154">
        <v>0.13514108825518109</v>
      </c>
      <c r="AK44" s="154">
        <v>0.15720640926743953</v>
      </c>
      <c r="AL44" s="154">
        <v>0.13978015721777676</v>
      </c>
      <c r="AM44" s="256">
        <f t="shared" si="1"/>
        <v>0.14975550923874034</v>
      </c>
      <c r="AN44" s="154">
        <f t="shared" si="2"/>
        <v>2.232067969876831E-2</v>
      </c>
      <c r="AO44" s="154">
        <f t="shared" si="3"/>
        <v>0.12205228542570294</v>
      </c>
      <c r="AP44" s="224">
        <v>0</v>
      </c>
      <c r="AQ44" s="308">
        <f t="shared" si="4"/>
        <v>0</v>
      </c>
      <c r="AR44" s="154">
        <v>7.6111566771890571E-2</v>
      </c>
      <c r="AS44" s="154">
        <v>4.3513766287663493E-2</v>
      </c>
      <c r="AT44" s="154">
        <v>1.9184585074446016E-2</v>
      </c>
      <c r="AU44" s="154">
        <v>0</v>
      </c>
      <c r="AV44" s="155">
        <v>0</v>
      </c>
      <c r="AW44" s="252">
        <f t="shared" si="0"/>
        <v>0.18679634170616294</v>
      </c>
      <c r="AX44" s="214">
        <f t="shared" si="5"/>
        <v>2.8230073225059072E-3</v>
      </c>
      <c r="AY44" s="363" t="s">
        <v>729</v>
      </c>
      <c r="AZ44" s="303" t="s">
        <v>733</v>
      </c>
      <c r="BA44" s="303" t="s">
        <v>774</v>
      </c>
      <c r="BB44" s="303" t="s">
        <v>729</v>
      </c>
      <c r="BC44" s="303"/>
      <c r="BD44" s="303" t="s">
        <v>822</v>
      </c>
      <c r="BE44" s="303"/>
      <c r="BF44" s="363">
        <v>-0.65100000000000002</v>
      </c>
      <c r="BG44" s="364"/>
    </row>
    <row r="45" spans="1:68" ht="14.25" x14ac:dyDescent="0.2">
      <c r="A45" s="353"/>
      <c r="B45" s="353"/>
      <c r="C45" s="357"/>
      <c r="D45" s="353"/>
      <c r="E45" s="353"/>
      <c r="F45" s="353"/>
      <c r="G45" s="162"/>
      <c r="H45" s="353"/>
      <c r="I45" s="353"/>
      <c r="J45" s="353"/>
      <c r="K45" s="305"/>
      <c r="L45" s="162"/>
      <c r="M45" s="353"/>
      <c r="N45" s="358">
        <v>1</v>
      </c>
      <c r="O45" s="353"/>
      <c r="P45" s="353"/>
      <c r="Q45" s="353"/>
      <c r="R45" s="353"/>
      <c r="S45" s="353"/>
      <c r="T45" s="353"/>
      <c r="U45" s="353"/>
      <c r="V45" s="353"/>
      <c r="W45" s="353"/>
      <c r="X45" s="353"/>
      <c r="Y45" s="353"/>
      <c r="Z45" s="353"/>
      <c r="AA45" s="353"/>
      <c r="AB45" s="353"/>
      <c r="AC45" s="353"/>
      <c r="AD45" s="353"/>
      <c r="AE45" s="353"/>
      <c r="AF45" s="353"/>
      <c r="AG45" s="353"/>
      <c r="AH45" s="353"/>
      <c r="AI45" s="353"/>
      <c r="AJ45" s="353"/>
      <c r="AK45" s="353"/>
      <c r="AL45" s="353"/>
      <c r="AM45" s="353"/>
      <c r="AN45" s="353"/>
      <c r="AO45" s="353"/>
      <c r="AP45" s="353"/>
      <c r="AQ45" s="353"/>
      <c r="AR45" s="353"/>
      <c r="AS45" s="353"/>
      <c r="AT45" s="353"/>
      <c r="AU45" s="353"/>
      <c r="AV45" s="353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</row>
    <row r="46" spans="1:68" x14ac:dyDescent="0.15">
      <c r="J46" s="22"/>
      <c r="K46"/>
    </row>
    <row r="47" spans="1:68" x14ac:dyDescent="0.15">
      <c r="A47" s="3"/>
      <c r="J47" s="22"/>
      <c r="K47" s="47"/>
    </row>
    <row r="48" spans="1:68" ht="23.25" x14ac:dyDescent="0.15">
      <c r="A48" s="147" t="s">
        <v>708</v>
      </c>
      <c r="C48" s="3"/>
      <c r="E48" s="3"/>
      <c r="F48" s="3"/>
      <c r="G48" s="3"/>
      <c r="H48" s="3"/>
      <c r="I48" s="3"/>
      <c r="J48" s="3"/>
      <c r="K48" s="68"/>
      <c r="L48" s="22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1:68" ht="28.5" x14ac:dyDescent="0.15">
      <c r="A49" s="42"/>
      <c r="B49" s="42"/>
      <c r="C49" s="42"/>
      <c r="D49" s="42"/>
      <c r="E49" s="42"/>
      <c r="F49" s="32"/>
      <c r="G49" s="42"/>
      <c r="H49" s="42"/>
      <c r="I49" s="74"/>
      <c r="J49" s="73"/>
      <c r="K49" s="42"/>
      <c r="L49" s="42"/>
      <c r="M49" s="42"/>
      <c r="N49" s="230" t="s">
        <v>690</v>
      </c>
      <c r="O49" s="129" t="s">
        <v>691</v>
      </c>
      <c r="P49" s="230" t="s">
        <v>715</v>
      </c>
      <c r="Q49" s="230" t="s">
        <v>715</v>
      </c>
      <c r="R49" s="230" t="s">
        <v>715</v>
      </c>
      <c r="S49" s="230" t="s">
        <v>715</v>
      </c>
      <c r="T49" s="230" t="s">
        <v>715</v>
      </c>
      <c r="U49" s="230" t="s">
        <v>715</v>
      </c>
      <c r="V49" s="230" t="s">
        <v>715</v>
      </c>
      <c r="W49" s="230" t="s">
        <v>715</v>
      </c>
      <c r="X49" s="230" t="s">
        <v>715</v>
      </c>
      <c r="Y49" s="230" t="s">
        <v>715</v>
      </c>
      <c r="Z49" s="230" t="s">
        <v>714</v>
      </c>
      <c r="AA49" s="230" t="s">
        <v>714</v>
      </c>
      <c r="AB49" s="230" t="s">
        <v>714</v>
      </c>
      <c r="AC49" s="230" t="s">
        <v>715</v>
      </c>
      <c r="AD49" s="230" t="s">
        <v>715</v>
      </c>
      <c r="AE49" s="230" t="s">
        <v>715</v>
      </c>
      <c r="AF49" s="230" t="s">
        <v>715</v>
      </c>
      <c r="AG49" s="129" t="s">
        <v>247</v>
      </c>
      <c r="AH49" s="129" t="s">
        <v>247</v>
      </c>
      <c r="AI49" s="129" t="s">
        <v>247</v>
      </c>
      <c r="AJ49" s="129" t="s">
        <v>247</v>
      </c>
      <c r="AK49" s="129" t="s">
        <v>247</v>
      </c>
      <c r="AL49" s="129" t="s">
        <v>247</v>
      </c>
      <c r="AM49" s="129" t="s">
        <v>247</v>
      </c>
      <c r="AN49" s="129" t="s">
        <v>247</v>
      </c>
      <c r="AO49" s="129" t="s">
        <v>247</v>
      </c>
      <c r="AP49" s="129" t="s">
        <v>247</v>
      </c>
      <c r="AQ49" s="129" t="s">
        <v>247</v>
      </c>
      <c r="AR49" s="129" t="s">
        <v>247</v>
      </c>
      <c r="AS49" s="129" t="s">
        <v>247</v>
      </c>
      <c r="AT49" s="129" t="s">
        <v>247</v>
      </c>
      <c r="AU49" s="129" t="s">
        <v>247</v>
      </c>
      <c r="AV49" s="129" t="s">
        <v>247</v>
      </c>
      <c r="AW49" s="129" t="s">
        <v>247</v>
      </c>
      <c r="AX49" s="129" t="s">
        <v>247</v>
      </c>
      <c r="AY49" s="129" t="s">
        <v>247</v>
      </c>
      <c r="AZ49" s="129" t="s">
        <v>247</v>
      </c>
      <c r="BA49" s="129" t="s">
        <v>247</v>
      </c>
      <c r="BB49" s="129" t="s">
        <v>247</v>
      </c>
      <c r="BC49" s="129" t="s">
        <v>247</v>
      </c>
      <c r="BD49" s="129" t="s">
        <v>247</v>
      </c>
      <c r="BE49" s="129" t="s">
        <v>247</v>
      </c>
      <c r="BF49" s="129" t="s">
        <v>247</v>
      </c>
      <c r="BG49" s="129" t="s">
        <v>247</v>
      </c>
      <c r="BH49" s="129" t="s">
        <v>247</v>
      </c>
      <c r="BI49" s="129" t="s">
        <v>247</v>
      </c>
      <c r="BJ49" s="129" t="s">
        <v>247</v>
      </c>
      <c r="BK49" s="129" t="s">
        <v>247</v>
      </c>
      <c r="BL49" s="129" t="s">
        <v>247</v>
      </c>
      <c r="BM49" s="129" t="s">
        <v>247</v>
      </c>
      <c r="BN49" s="249" t="s">
        <v>247</v>
      </c>
      <c r="BO49" s="129"/>
      <c r="BP49" s="83"/>
    </row>
    <row r="50" spans="1:68" ht="42.75" x14ac:dyDescent="0.15">
      <c r="A50" s="245"/>
      <c r="B50" s="297" t="s">
        <v>4</v>
      </c>
      <c r="C50" s="297" t="s">
        <v>5</v>
      </c>
      <c r="D50" s="297"/>
      <c r="E50" s="297" t="s">
        <v>2</v>
      </c>
      <c r="F50" s="297" t="s">
        <v>3</v>
      </c>
      <c r="G50" s="245"/>
      <c r="H50" s="245"/>
      <c r="I50" s="296" t="s">
        <v>685</v>
      </c>
      <c r="J50" s="245" t="s">
        <v>630</v>
      </c>
      <c r="K50" s="297" t="s">
        <v>684</v>
      </c>
      <c r="L50" s="295" t="s">
        <v>629</v>
      </c>
      <c r="M50" s="245"/>
      <c r="N50" s="83" t="s">
        <v>299</v>
      </c>
      <c r="O50" s="83" t="s">
        <v>300</v>
      </c>
      <c r="P50" s="233" t="s">
        <v>248</v>
      </c>
      <c r="Q50" s="83" t="s">
        <v>249</v>
      </c>
      <c r="R50" s="83" t="s">
        <v>250</v>
      </c>
      <c r="S50" s="83" t="s">
        <v>251</v>
      </c>
      <c r="T50" s="83" t="s">
        <v>252</v>
      </c>
      <c r="U50" s="83" t="s">
        <v>253</v>
      </c>
      <c r="V50" s="83" t="s">
        <v>254</v>
      </c>
      <c r="W50" s="83" t="s">
        <v>255</v>
      </c>
      <c r="X50" s="83" t="s">
        <v>256</v>
      </c>
      <c r="Y50" s="83" t="s">
        <v>257</v>
      </c>
      <c r="Z50" s="83" t="s">
        <v>258</v>
      </c>
      <c r="AA50" s="83" t="s">
        <v>259</v>
      </c>
      <c r="AB50" s="83" t="s">
        <v>260</v>
      </c>
      <c r="AC50" s="83" t="s">
        <v>261</v>
      </c>
      <c r="AD50" s="83" t="s">
        <v>262</v>
      </c>
      <c r="AE50" s="83" t="s">
        <v>263</v>
      </c>
      <c r="AF50" s="83" t="s">
        <v>264</v>
      </c>
      <c r="AG50" s="83" t="s">
        <v>265</v>
      </c>
      <c r="AH50" s="83" t="s">
        <v>266</v>
      </c>
      <c r="AI50" s="83" t="s">
        <v>267</v>
      </c>
      <c r="AJ50" s="83" t="s">
        <v>268</v>
      </c>
      <c r="AK50" s="83" t="s">
        <v>269</v>
      </c>
      <c r="AL50" s="83" t="s">
        <v>270</v>
      </c>
      <c r="AM50" s="83" t="s">
        <v>271</v>
      </c>
      <c r="AN50" s="83" t="s">
        <v>272</v>
      </c>
      <c r="AO50" s="83" t="s">
        <v>273</v>
      </c>
      <c r="AP50" s="83" t="s">
        <v>274</v>
      </c>
      <c r="AQ50" s="83" t="s">
        <v>275</v>
      </c>
      <c r="AR50" s="83" t="s">
        <v>276</v>
      </c>
      <c r="AS50" s="83" t="s">
        <v>277</v>
      </c>
      <c r="AT50" s="83" t="s">
        <v>278</v>
      </c>
      <c r="AU50" s="83" t="s">
        <v>279</v>
      </c>
      <c r="AV50" s="83" t="s">
        <v>280</v>
      </c>
      <c r="AW50" s="83" t="s">
        <v>281</v>
      </c>
      <c r="AX50" s="83" t="s">
        <v>282</v>
      </c>
      <c r="AY50" s="83" t="s">
        <v>283</v>
      </c>
      <c r="AZ50" s="83" t="s">
        <v>284</v>
      </c>
      <c r="BA50" s="83" t="s">
        <v>285</v>
      </c>
      <c r="BB50" s="83" t="s">
        <v>286</v>
      </c>
      <c r="BC50" s="83" t="s">
        <v>287</v>
      </c>
      <c r="BD50" s="83" t="s">
        <v>288</v>
      </c>
      <c r="BE50" s="83" t="s">
        <v>289</v>
      </c>
      <c r="BF50" s="83" t="s">
        <v>290</v>
      </c>
      <c r="BG50" s="83" t="s">
        <v>291</v>
      </c>
      <c r="BH50" s="83" t="s">
        <v>292</v>
      </c>
      <c r="BI50" s="83" t="s">
        <v>293</v>
      </c>
      <c r="BJ50" s="83" t="s">
        <v>294</v>
      </c>
      <c r="BK50" s="83" t="s">
        <v>295</v>
      </c>
      <c r="BL50" s="83" t="s">
        <v>296</v>
      </c>
      <c r="BM50" s="240" t="s">
        <v>297</v>
      </c>
      <c r="BN50" s="83" t="s">
        <v>298</v>
      </c>
      <c r="BO50" s="146" t="s">
        <v>706</v>
      </c>
      <c r="BP50" s="261" t="s">
        <v>717</v>
      </c>
    </row>
    <row r="51" spans="1:68" ht="14.25" x14ac:dyDescent="0.2">
      <c r="A51" s="72" t="s">
        <v>134</v>
      </c>
      <c r="B51" s="225" t="s">
        <v>1237</v>
      </c>
      <c r="C51" s="120">
        <v>100654069</v>
      </c>
      <c r="D51" s="45" t="s">
        <v>69</v>
      </c>
      <c r="E51" s="72" t="s">
        <v>28</v>
      </c>
      <c r="F51" s="45" t="s">
        <v>30</v>
      </c>
      <c r="G51" s="44" t="s">
        <v>510</v>
      </c>
      <c r="H51" s="72" t="s">
        <v>625</v>
      </c>
      <c r="I51" s="43">
        <v>0.30303030303030298</v>
      </c>
      <c r="J51" s="74" t="s">
        <v>596</v>
      </c>
      <c r="K51" s="72"/>
      <c r="L51" s="119">
        <v>8.8740829323386765E-4</v>
      </c>
      <c r="M51" s="72" t="s">
        <v>134</v>
      </c>
      <c r="N51" s="148">
        <v>9.8765432098765434E-4</v>
      </c>
      <c r="O51" s="149">
        <v>8.3194675540765393E-4</v>
      </c>
      <c r="P51" s="148">
        <v>7.2228241242325753E-4</v>
      </c>
      <c r="Q51" s="148">
        <v>0</v>
      </c>
      <c r="R51" s="148">
        <v>9.2165898617511521E-4</v>
      </c>
      <c r="S51" s="148">
        <v>0</v>
      </c>
      <c r="T51" s="148">
        <v>0.52934226073257185</v>
      </c>
      <c r="U51" s="148">
        <v>1.7961383026493039E-3</v>
      </c>
      <c r="V51" s="148">
        <v>0.47993094518774276</v>
      </c>
      <c r="W51" s="148">
        <v>0</v>
      </c>
      <c r="X51" s="148">
        <v>7.5585789871504159E-4</v>
      </c>
      <c r="Y51" s="148">
        <v>0.47892412685668406</v>
      </c>
      <c r="Z51" s="148">
        <v>4.6533271288971617E-4</v>
      </c>
      <c r="AA51" s="148">
        <v>1.2285012285012285E-3</v>
      </c>
      <c r="AB51" s="148">
        <v>4.253509145044662E-4</v>
      </c>
      <c r="AC51" s="148">
        <v>0.50993640699523057</v>
      </c>
      <c r="AD51" s="148">
        <v>0.49321758003255561</v>
      </c>
      <c r="AE51" s="148">
        <v>0.49875207986688852</v>
      </c>
      <c r="AF51" s="148">
        <v>1.3015184381778742E-3</v>
      </c>
      <c r="AG51" s="148">
        <v>0</v>
      </c>
      <c r="AH51" s="148">
        <v>1.4194464158977999E-3</v>
      </c>
      <c r="AI51" s="148">
        <v>4.74158368895211E-4</v>
      </c>
      <c r="AJ51" s="148">
        <v>0</v>
      </c>
      <c r="AK51" s="148">
        <v>0</v>
      </c>
      <c r="AL51" s="148">
        <v>1.4771048744460858E-3</v>
      </c>
      <c r="AM51" s="148">
        <v>0</v>
      </c>
      <c r="AN51" s="148">
        <v>3.5587188612099647E-4</v>
      </c>
      <c r="AO51" s="148">
        <v>0.49980291683090267</v>
      </c>
      <c r="AP51" s="148">
        <v>0</v>
      </c>
      <c r="AQ51" s="148">
        <v>4.3744531933508313E-4</v>
      </c>
      <c r="AR51" s="148">
        <v>7.0372976776917663E-4</v>
      </c>
      <c r="AS51" s="148">
        <v>7.9491255961844202E-4</v>
      </c>
      <c r="AT51" s="148">
        <v>0</v>
      </c>
      <c r="AU51" s="148">
        <v>8.1967213114754098E-4</v>
      </c>
      <c r="AV51" s="148">
        <v>0.50382022471910115</v>
      </c>
      <c r="AW51" s="148">
        <v>3.505082369435682E-4</v>
      </c>
      <c r="AX51" s="148">
        <v>0.51323251417769378</v>
      </c>
      <c r="AY51" s="148">
        <v>0</v>
      </c>
      <c r="AZ51" s="148">
        <v>0.50944187998321444</v>
      </c>
      <c r="BA51" s="148">
        <v>3.7950664136622391E-4</v>
      </c>
      <c r="BB51" s="148">
        <v>3.7893141341417203E-4</v>
      </c>
      <c r="BC51" s="148">
        <v>1.4272121788772598E-3</v>
      </c>
      <c r="BD51" s="148">
        <v>1.2931034482758621E-3</v>
      </c>
      <c r="BE51" s="148">
        <v>8.9793475007482785E-4</v>
      </c>
      <c r="BF51" s="148">
        <v>4.7460844803037496E-4</v>
      </c>
      <c r="BG51" s="148">
        <v>0</v>
      </c>
      <c r="BH51" s="148">
        <v>7.0472163495419312E-4</v>
      </c>
      <c r="BI51" s="148">
        <v>0.51240951396070322</v>
      </c>
      <c r="BJ51" s="148">
        <v>6.8587105624142656E-4</v>
      </c>
      <c r="BK51" s="148">
        <v>2.3192887514495554E-3</v>
      </c>
      <c r="BL51" s="148">
        <v>4.2607584149978694E-4</v>
      </c>
      <c r="BM51" s="211">
        <v>9.7370983446932818E-4</v>
      </c>
      <c r="BN51" s="149">
        <v>3.6536353671903543E-4</v>
      </c>
      <c r="BO51" s="250">
        <v>0.52934226073257185</v>
      </c>
      <c r="BP51" s="242">
        <f>COUNTIF(P51:BN51,"&gt;0.25")</f>
        <v>11</v>
      </c>
    </row>
    <row r="52" spans="1:68" ht="14.25" x14ac:dyDescent="0.2">
      <c r="A52" s="72" t="s">
        <v>135</v>
      </c>
      <c r="B52" s="225" t="s">
        <v>1237</v>
      </c>
      <c r="C52" s="120">
        <v>124010062</v>
      </c>
      <c r="D52" s="45" t="s">
        <v>69</v>
      </c>
      <c r="E52" s="72" t="s">
        <v>28</v>
      </c>
      <c r="F52" s="45" t="s">
        <v>30</v>
      </c>
      <c r="G52" s="44" t="s">
        <v>510</v>
      </c>
      <c r="H52" s="72" t="s">
        <v>625</v>
      </c>
      <c r="I52" s="43">
        <v>5.5555555555555601E-2</v>
      </c>
      <c r="J52" s="74" t="s">
        <v>670</v>
      </c>
      <c r="K52" s="72"/>
      <c r="L52" s="119">
        <v>4.4761986743565461E-3</v>
      </c>
      <c r="M52" s="72" t="s">
        <v>135</v>
      </c>
      <c r="N52" s="148">
        <v>2.3228803716608595E-3</v>
      </c>
      <c r="O52" s="149">
        <v>3.2608695652173911E-3</v>
      </c>
      <c r="P52" s="148">
        <v>2.6690391459074734E-3</v>
      </c>
      <c r="Q52" s="148">
        <v>0.53004807692307687</v>
      </c>
      <c r="R52" s="148">
        <v>1.0593220338983051E-3</v>
      </c>
      <c r="S52" s="148">
        <v>0</v>
      </c>
      <c r="T52" s="148">
        <v>1.0030090270812437E-3</v>
      </c>
      <c r="U52" s="148">
        <v>3.8022813688212928E-3</v>
      </c>
      <c r="V52" s="148">
        <v>1.0626992561105207E-3</v>
      </c>
      <c r="W52" s="148">
        <v>1.9607843137254902E-3</v>
      </c>
      <c r="X52" s="148">
        <v>0.46354166666666669</v>
      </c>
      <c r="Y52" s="148">
        <v>1.0277492291880781E-3</v>
      </c>
      <c r="Z52" s="148">
        <v>4.3988269794721412E-3</v>
      </c>
      <c r="AA52" s="148">
        <v>0.4887839433293979</v>
      </c>
      <c r="AB52" s="148">
        <v>0.46016646848989301</v>
      </c>
      <c r="AC52" s="148">
        <v>1.0482180293501049E-3</v>
      </c>
      <c r="AD52" s="148">
        <v>8.3056478405315621E-3</v>
      </c>
      <c r="AE52" s="148">
        <v>3.6330608537693005E-3</v>
      </c>
      <c r="AF52" s="148">
        <v>0.49270072992700731</v>
      </c>
      <c r="AG52" s="148">
        <v>2.4183796856106408E-3</v>
      </c>
      <c r="AH52" s="148">
        <v>1.1918951132300357E-3</v>
      </c>
      <c r="AI52" s="148">
        <v>2.5906735751295338E-3</v>
      </c>
      <c r="AJ52" s="148">
        <v>2.3894862604540022E-3</v>
      </c>
      <c r="AK52" s="148">
        <v>1.1415525114155251E-3</v>
      </c>
      <c r="AL52" s="148">
        <v>3.4682080924855491E-3</v>
      </c>
      <c r="AM52" s="148">
        <v>2.1905805038335158E-3</v>
      </c>
      <c r="AN52" s="148">
        <v>2.2701475595913734E-3</v>
      </c>
      <c r="AO52" s="148">
        <v>1.1086474501108647E-3</v>
      </c>
      <c r="AP52" s="148">
        <v>0.48168103448275862</v>
      </c>
      <c r="AQ52" s="148">
        <v>2.3894862604540022E-3</v>
      </c>
      <c r="AR52" s="148">
        <v>1.0989010989010989E-3</v>
      </c>
      <c r="AS52" s="148">
        <v>2.0202020202020202E-3</v>
      </c>
      <c r="AT52" s="148">
        <v>0.48964896489648962</v>
      </c>
      <c r="AU52" s="148">
        <v>0</v>
      </c>
      <c r="AV52" s="148">
        <v>0</v>
      </c>
      <c r="AW52" s="148">
        <v>4.11522633744856E-3</v>
      </c>
      <c r="AX52" s="148">
        <v>0</v>
      </c>
      <c r="AY52" s="148">
        <v>6.8212824010914054E-3</v>
      </c>
      <c r="AZ52" s="148">
        <v>1.2004801920768306E-3</v>
      </c>
      <c r="BA52" s="148">
        <v>2.6007802340702211E-3</v>
      </c>
      <c r="BB52" s="148">
        <v>3.5545023696682463E-3</v>
      </c>
      <c r="BC52" s="148">
        <v>0.52368421052631575</v>
      </c>
      <c r="BD52" s="148">
        <v>0.46650998824911866</v>
      </c>
      <c r="BE52" s="148">
        <v>2.5906735751295338E-3</v>
      </c>
      <c r="BF52" s="148">
        <v>4.2432814710042432E-3</v>
      </c>
      <c r="BG52" s="148">
        <v>0.47682926829268291</v>
      </c>
      <c r="BH52" s="148">
        <v>0</v>
      </c>
      <c r="BI52" s="148">
        <v>0</v>
      </c>
      <c r="BJ52" s="148">
        <v>2.0942408376963353E-3</v>
      </c>
      <c r="BK52" s="148">
        <v>3.9421813403416554E-3</v>
      </c>
      <c r="BL52" s="148">
        <v>0</v>
      </c>
      <c r="BM52" s="148">
        <v>1.4044943820224719E-3</v>
      </c>
      <c r="BN52" s="149">
        <v>3.6144578313253013E-3</v>
      </c>
      <c r="BO52" s="250">
        <v>0.53004807692307687</v>
      </c>
      <c r="BP52" s="242">
        <f t="shared" ref="BP52:BP90" si="6">COUNTIF(P52:BN52,"&gt;0.25")</f>
        <v>10</v>
      </c>
    </row>
    <row r="53" spans="1:68" ht="14.25" x14ac:dyDescent="0.2">
      <c r="A53" s="72" t="s">
        <v>136</v>
      </c>
      <c r="B53" s="225" t="s">
        <v>1237</v>
      </c>
      <c r="C53" s="120">
        <v>130818778</v>
      </c>
      <c r="D53" s="45" t="s">
        <v>69</v>
      </c>
      <c r="E53" s="72" t="s">
        <v>25</v>
      </c>
      <c r="F53" s="45" t="s">
        <v>26</v>
      </c>
      <c r="G53" s="44" t="s">
        <v>510</v>
      </c>
      <c r="H53" s="72" t="s">
        <v>625</v>
      </c>
      <c r="I53" s="43">
        <v>5.10204081632653E-2</v>
      </c>
      <c r="J53" s="74" t="s">
        <v>671</v>
      </c>
      <c r="K53" s="72"/>
      <c r="L53" s="119">
        <v>1.1679112937022101E-3</v>
      </c>
      <c r="M53" s="72" t="s">
        <v>136</v>
      </c>
      <c r="N53" s="148">
        <v>2.1459227467811159E-3</v>
      </c>
      <c r="O53" s="149">
        <v>3.3068783068783067E-3</v>
      </c>
      <c r="P53" s="148">
        <v>5.0787201625190448E-4</v>
      </c>
      <c r="Q53" s="148">
        <v>2.0804438280166435E-3</v>
      </c>
      <c r="R53" s="148">
        <v>1.2476606363069245E-3</v>
      </c>
      <c r="S53" s="148">
        <v>0</v>
      </c>
      <c r="T53" s="148">
        <v>1.1641443538998836E-3</v>
      </c>
      <c r="U53" s="148">
        <v>0</v>
      </c>
      <c r="V53" s="148">
        <v>3.8709677419354839E-3</v>
      </c>
      <c r="W53" s="148">
        <v>5.5463117027176932E-4</v>
      </c>
      <c r="X53" s="148">
        <v>6.2421972534332086E-4</v>
      </c>
      <c r="Y53" s="148">
        <v>1.1363636363636363E-3</v>
      </c>
      <c r="Z53" s="148">
        <v>1.4357501794687725E-3</v>
      </c>
      <c r="AA53" s="148">
        <v>0</v>
      </c>
      <c r="AB53" s="148">
        <v>1.2795905310300703E-3</v>
      </c>
      <c r="AC53" s="148">
        <v>0</v>
      </c>
      <c r="AD53" s="148">
        <v>1.6313213703099511E-3</v>
      </c>
      <c r="AE53" s="148">
        <v>0</v>
      </c>
      <c r="AF53" s="148">
        <v>1.260239445494644E-3</v>
      </c>
      <c r="AG53" s="148">
        <v>1.0729613733905579E-3</v>
      </c>
      <c r="AH53" s="148">
        <v>5.6980056980056976E-4</v>
      </c>
      <c r="AI53" s="148">
        <v>2.918855808523059E-3</v>
      </c>
      <c r="AJ53" s="148">
        <v>1.1897679952409281E-3</v>
      </c>
      <c r="AK53" s="148">
        <v>1.0787486515641855E-3</v>
      </c>
      <c r="AL53" s="148">
        <v>1.0917030567685589E-3</v>
      </c>
      <c r="AM53" s="148">
        <v>1.1055831951354339E-3</v>
      </c>
      <c r="AN53" s="148">
        <v>2.1929824561403508E-3</v>
      </c>
      <c r="AO53" s="148">
        <v>6.1614294516327791E-4</v>
      </c>
      <c r="AP53" s="148">
        <v>5.7240984544934168E-4</v>
      </c>
      <c r="AQ53" s="148">
        <v>1.9059720457433292E-3</v>
      </c>
      <c r="AR53" s="148">
        <v>1.0025062656641604E-3</v>
      </c>
      <c r="AS53" s="148">
        <v>1.594048884165781E-3</v>
      </c>
      <c r="AT53" s="148">
        <v>1.4272121788772598E-3</v>
      </c>
      <c r="AU53" s="148">
        <v>0</v>
      </c>
      <c r="AV53" s="148">
        <v>1.5220700152207001E-3</v>
      </c>
      <c r="AW53" s="148">
        <v>2.0822488287350338E-3</v>
      </c>
      <c r="AX53" s="148">
        <v>0</v>
      </c>
      <c r="AY53" s="148">
        <v>0</v>
      </c>
      <c r="AZ53" s="148">
        <v>1.1675423234092236E-3</v>
      </c>
      <c r="BA53" s="148">
        <v>2.1401819154628142E-3</v>
      </c>
      <c r="BB53" s="148">
        <v>0</v>
      </c>
      <c r="BC53" s="148">
        <v>6.6357000663570006E-4</v>
      </c>
      <c r="BD53" s="148">
        <v>1.1467889908256881E-3</v>
      </c>
      <c r="BE53" s="148">
        <v>0</v>
      </c>
      <c r="BF53" s="148">
        <v>1.3605442176870747E-3</v>
      </c>
      <c r="BG53" s="148">
        <v>5.7537399309551208E-4</v>
      </c>
      <c r="BH53" s="148">
        <v>5.8275058275058275E-4</v>
      </c>
      <c r="BI53" s="148">
        <v>2.8790786948176585E-3</v>
      </c>
      <c r="BJ53" s="148">
        <v>2.0449897750511249E-3</v>
      </c>
      <c r="BK53" s="148">
        <v>1.2307692307692308E-3</v>
      </c>
      <c r="BL53" s="148">
        <v>2.6298487836949377E-3</v>
      </c>
      <c r="BM53" s="148">
        <v>7.0521861777150916E-4</v>
      </c>
      <c r="BN53" s="149">
        <v>1.2128562765312311E-3</v>
      </c>
      <c r="BO53" s="250">
        <v>3.8709677419354839E-3</v>
      </c>
      <c r="BP53" s="242">
        <f t="shared" si="6"/>
        <v>0</v>
      </c>
    </row>
    <row r="54" spans="1:68" ht="14.25" x14ac:dyDescent="0.2">
      <c r="A54" s="72" t="s">
        <v>137</v>
      </c>
      <c r="B54" s="225" t="s">
        <v>1237</v>
      </c>
      <c r="C54" s="120">
        <v>148821870</v>
      </c>
      <c r="D54" s="45" t="s">
        <v>69</v>
      </c>
      <c r="E54" s="72" t="s">
        <v>25</v>
      </c>
      <c r="F54" s="45" t="s">
        <v>28</v>
      </c>
      <c r="G54" s="44" t="s">
        <v>510</v>
      </c>
      <c r="H54" s="72" t="s">
        <v>625</v>
      </c>
      <c r="I54" s="43">
        <v>4.2553191489361701E-2</v>
      </c>
      <c r="J54" s="74" t="s">
        <v>671</v>
      </c>
      <c r="K54" s="72"/>
      <c r="L54" s="119">
        <v>9.1864594666721407E-4</v>
      </c>
      <c r="M54" s="72" t="s">
        <v>137</v>
      </c>
      <c r="N54" s="148">
        <v>9.099181073703367E-4</v>
      </c>
      <c r="O54" s="149">
        <v>4.5024763619990995E-4</v>
      </c>
      <c r="P54" s="148">
        <v>0</v>
      </c>
      <c r="Q54" s="148">
        <v>4.4554455445544551E-3</v>
      </c>
      <c r="R54" s="148">
        <v>2.0712510356255178E-3</v>
      </c>
      <c r="S54" s="148">
        <v>0</v>
      </c>
      <c r="T54" s="148">
        <v>0</v>
      </c>
      <c r="U54" s="148">
        <v>3.0293850348379279E-4</v>
      </c>
      <c r="V54" s="148">
        <v>3.5765379113018598E-4</v>
      </c>
      <c r="W54" s="148">
        <v>1.2480499219968799E-3</v>
      </c>
      <c r="X54" s="148">
        <v>1.1843663639952626E-3</v>
      </c>
      <c r="Y54" s="148">
        <v>9.430996541967935E-4</v>
      </c>
      <c r="Z54" s="148">
        <v>2.8058361391694723E-3</v>
      </c>
      <c r="AA54" s="148">
        <v>9.7087378640776695E-4</v>
      </c>
      <c r="AB54" s="148">
        <v>4.4722719141323793E-4</v>
      </c>
      <c r="AC54" s="148">
        <v>0</v>
      </c>
      <c r="AD54" s="148">
        <v>3.8167938931297708E-3</v>
      </c>
      <c r="AE54" s="148">
        <v>0</v>
      </c>
      <c r="AF54" s="148">
        <v>1.0427528675703858E-3</v>
      </c>
      <c r="AG54" s="148">
        <v>0</v>
      </c>
      <c r="AH54" s="148">
        <v>1.9782393669634025E-3</v>
      </c>
      <c r="AI54" s="148">
        <v>3.8419319429198683E-3</v>
      </c>
      <c r="AJ54" s="148">
        <v>1.9627085377821392E-3</v>
      </c>
      <c r="AK54" s="148">
        <v>0</v>
      </c>
      <c r="AL54" s="148">
        <v>2.951096121416526E-3</v>
      </c>
      <c r="AM54" s="148">
        <v>1.271725307333616E-3</v>
      </c>
      <c r="AN54" s="148">
        <v>0</v>
      </c>
      <c r="AO54" s="148">
        <v>0</v>
      </c>
      <c r="AP54" s="148">
        <v>3.326996197718631E-3</v>
      </c>
      <c r="AQ54" s="148">
        <v>0</v>
      </c>
      <c r="AR54" s="148">
        <v>1.8188432157148053E-3</v>
      </c>
      <c r="AS54" s="148">
        <v>3.714710252600297E-4</v>
      </c>
      <c r="AT54" s="148">
        <v>6.8446269678302531E-4</v>
      </c>
      <c r="AU54" s="148">
        <v>0</v>
      </c>
      <c r="AV54" s="148">
        <v>1.092896174863388E-3</v>
      </c>
      <c r="AW54" s="148">
        <v>7.4654721911160881E-4</v>
      </c>
      <c r="AX54" s="148">
        <v>5.8823529411764701E-4</v>
      </c>
      <c r="AY54" s="148">
        <v>1.9743336623889436E-3</v>
      </c>
      <c r="AZ54" s="148">
        <v>0</v>
      </c>
      <c r="BA54" s="148">
        <v>2.2401433691756271E-3</v>
      </c>
      <c r="BB54" s="148">
        <v>9.3940817285110385E-4</v>
      </c>
      <c r="BC54" s="148">
        <v>0</v>
      </c>
      <c r="BD54" s="148">
        <v>4.3252595155709344E-4</v>
      </c>
      <c r="BE54" s="148">
        <v>3.7037037037037035E-4</v>
      </c>
      <c r="BF54" s="148">
        <v>4.5620437956204378E-4</v>
      </c>
      <c r="BG54" s="148">
        <v>4.8899755501222489E-4</v>
      </c>
      <c r="BH54" s="148">
        <v>1.5392508978963571E-3</v>
      </c>
      <c r="BI54" s="148">
        <v>0</v>
      </c>
      <c r="BJ54" s="148">
        <v>3.8153376573826786E-4</v>
      </c>
      <c r="BK54" s="148">
        <v>0</v>
      </c>
      <c r="BL54" s="148">
        <v>5.1124744376278123E-4</v>
      </c>
      <c r="BM54" s="148">
        <v>0</v>
      </c>
      <c r="BN54" s="149">
        <v>4.5475216007276033E-4</v>
      </c>
      <c r="BO54" s="250">
        <v>4.4554455445544551E-3</v>
      </c>
      <c r="BP54" s="242">
        <f t="shared" si="6"/>
        <v>0</v>
      </c>
    </row>
    <row r="55" spans="1:68" ht="14.25" x14ac:dyDescent="0.2">
      <c r="A55" s="72" t="s">
        <v>138</v>
      </c>
      <c r="B55" s="94" t="s">
        <v>1226</v>
      </c>
      <c r="C55" s="120">
        <v>87573610</v>
      </c>
      <c r="D55" s="45" t="s">
        <v>69</v>
      </c>
      <c r="E55" s="72" t="s">
        <v>30</v>
      </c>
      <c r="F55" s="45" t="s">
        <v>25</v>
      </c>
      <c r="G55" s="44" t="s">
        <v>510</v>
      </c>
      <c r="H55" s="72" t="s">
        <v>625</v>
      </c>
      <c r="I55" s="43">
        <v>6.8181818181818205E-2</v>
      </c>
      <c r="J55" s="74" t="s">
        <v>670</v>
      </c>
      <c r="K55" s="71" t="s">
        <v>633</v>
      </c>
      <c r="L55" s="119">
        <v>2.0828457758015447E-2</v>
      </c>
      <c r="M55" s="72" t="s">
        <v>138</v>
      </c>
      <c r="N55" s="148">
        <v>3.2467532467532464E-2</v>
      </c>
      <c r="O55" s="149">
        <v>2.5048169556840076E-2</v>
      </c>
      <c r="P55" s="148">
        <v>2.6900584795321637E-2</v>
      </c>
      <c r="Q55" s="148">
        <v>0.3175296319401123</v>
      </c>
      <c r="R55" s="148">
        <v>0.32048574445617739</v>
      </c>
      <c r="S55" s="148">
        <v>2.5000000000000001E-2</v>
      </c>
      <c r="T55" s="148">
        <v>2.3775216138328531E-2</v>
      </c>
      <c r="U55" s="148">
        <v>2.4426350851221319E-2</v>
      </c>
      <c r="V55" s="148">
        <v>2.3825731790333562E-2</v>
      </c>
      <c r="W55" s="148">
        <v>2.4260803639120546E-2</v>
      </c>
      <c r="X55" s="148">
        <v>0.30267639902676396</v>
      </c>
      <c r="Y55" s="148">
        <v>2.1156558533145273E-2</v>
      </c>
      <c r="Z55" s="148">
        <v>2.2029897718332022E-2</v>
      </c>
      <c r="AA55" s="148">
        <v>0.31767676767676767</v>
      </c>
      <c r="AB55" s="148">
        <v>0.32272501243162605</v>
      </c>
      <c r="AC55" s="148">
        <v>1.4973958333333334E-2</v>
      </c>
      <c r="AD55" s="148">
        <v>1.9853709508881923E-2</v>
      </c>
      <c r="AE55" s="148">
        <v>2.09351011863224E-2</v>
      </c>
      <c r="AF55" s="148">
        <v>2.3052464228934817E-2</v>
      </c>
      <c r="AG55" s="148">
        <v>2.1873247335950644E-2</v>
      </c>
      <c r="AH55" s="148">
        <v>2.3317788141239172E-2</v>
      </c>
      <c r="AI55" s="148">
        <v>0.31678486997635935</v>
      </c>
      <c r="AJ55" s="148">
        <v>1.9897304236200258E-2</v>
      </c>
      <c r="AK55" s="148">
        <v>2.5599128540305011E-2</v>
      </c>
      <c r="AL55" s="148">
        <v>2.6724673710379118E-2</v>
      </c>
      <c r="AM55" s="148">
        <v>0.32508659079663532</v>
      </c>
      <c r="AN55" s="148">
        <v>2.2294725394235999E-2</v>
      </c>
      <c r="AO55" s="148">
        <v>2.4057217165149546E-2</v>
      </c>
      <c r="AP55" s="148">
        <v>2.4641833810888251E-2</v>
      </c>
      <c r="AQ55" s="148">
        <v>0.31952662721893493</v>
      </c>
      <c r="AR55" s="148">
        <v>2.2688598979013045E-2</v>
      </c>
      <c r="AS55" s="148">
        <v>1.4277215942891136E-2</v>
      </c>
      <c r="AT55" s="148">
        <v>2.5000000000000001E-2</v>
      </c>
      <c r="AU55" s="148">
        <v>0.32021912350597609</v>
      </c>
      <c r="AV55" s="148">
        <v>1.6091954022988506E-2</v>
      </c>
      <c r="AW55" s="148">
        <v>2.8446389496717725E-2</v>
      </c>
      <c r="AX55" s="148">
        <v>1.8423746161719549E-2</v>
      </c>
      <c r="AY55" s="148">
        <v>2.5404157043879907E-2</v>
      </c>
      <c r="AZ55" s="148">
        <v>1.6655100624566273E-2</v>
      </c>
      <c r="BA55" s="148">
        <v>2.098849018280298E-2</v>
      </c>
      <c r="BB55" s="148">
        <v>2.4193548387096774E-2</v>
      </c>
      <c r="BC55" s="148">
        <v>2.301410541945063E-2</v>
      </c>
      <c r="BD55" s="148">
        <v>0.31229076996652322</v>
      </c>
      <c r="BE55" s="148">
        <v>2.1961932650073207E-2</v>
      </c>
      <c r="BF55" s="148">
        <v>2.6627218934911243E-2</v>
      </c>
      <c r="BG55" s="148">
        <v>2.3417721518987342E-2</v>
      </c>
      <c r="BH55" s="148">
        <v>2.1848739495798318E-2</v>
      </c>
      <c r="BI55" s="148">
        <v>2.7514231499051234E-2</v>
      </c>
      <c r="BJ55" s="148">
        <v>3.1372549019607843E-2</v>
      </c>
      <c r="BK55" s="148">
        <v>1.9154557463672391E-2</v>
      </c>
      <c r="BL55" s="148">
        <v>2.4140453547915143E-2</v>
      </c>
      <c r="BM55" s="148">
        <v>2.3274478330658106E-2</v>
      </c>
      <c r="BN55" s="149">
        <v>2.3228803716608595E-2</v>
      </c>
      <c r="BO55" s="250">
        <v>0.32508659079663532</v>
      </c>
      <c r="BP55" s="242">
        <f t="shared" si="6"/>
        <v>10</v>
      </c>
    </row>
    <row r="56" spans="1:68" ht="14.25" x14ac:dyDescent="0.2">
      <c r="A56" s="72" t="s">
        <v>139</v>
      </c>
      <c r="B56" s="94" t="s">
        <v>1230</v>
      </c>
      <c r="C56" s="120">
        <v>59038529</v>
      </c>
      <c r="D56" s="45" t="s">
        <v>69</v>
      </c>
      <c r="E56" s="72" t="s">
        <v>28</v>
      </c>
      <c r="F56" s="45" t="s">
        <v>30</v>
      </c>
      <c r="G56" s="44" t="s">
        <v>510</v>
      </c>
      <c r="H56" s="72" t="s">
        <v>625</v>
      </c>
      <c r="I56" s="43">
        <v>8.8888888888888906E-2</v>
      </c>
      <c r="J56" s="74" t="s">
        <v>672</v>
      </c>
      <c r="K56" s="72"/>
      <c r="L56" s="119">
        <v>9.6628832158075339E-4</v>
      </c>
      <c r="M56" s="72" t="s">
        <v>139</v>
      </c>
      <c r="N56" s="148">
        <v>5.7405281285878302E-4</v>
      </c>
      <c r="O56" s="149">
        <v>0</v>
      </c>
      <c r="P56" s="148">
        <v>1.6454134101192926E-3</v>
      </c>
      <c r="Q56" s="148">
        <v>1.7251293847038527E-3</v>
      </c>
      <c r="R56" s="148">
        <v>1.3812154696132596E-3</v>
      </c>
      <c r="S56" s="148">
        <v>0</v>
      </c>
      <c r="T56" s="148">
        <v>9.8280098280098278E-4</v>
      </c>
      <c r="U56" s="148">
        <v>2.1516944593867669E-3</v>
      </c>
      <c r="V56" s="148">
        <v>2.0253164556962027E-3</v>
      </c>
      <c r="W56" s="148">
        <v>1.5592515592515593E-3</v>
      </c>
      <c r="X56" s="148">
        <v>9.2980009298000927E-4</v>
      </c>
      <c r="Y56" s="148">
        <v>4.6794571829667761E-4</v>
      </c>
      <c r="Z56" s="148">
        <v>5.5432372505543237E-4</v>
      </c>
      <c r="AA56" s="148">
        <v>1.0005002501250625E-3</v>
      </c>
      <c r="AB56" s="148">
        <v>2.4437927663734115E-3</v>
      </c>
      <c r="AC56" s="148">
        <v>0</v>
      </c>
      <c r="AD56" s="148">
        <v>0</v>
      </c>
      <c r="AE56" s="148">
        <v>9.8960910440376061E-4</v>
      </c>
      <c r="AF56" s="148">
        <v>1.00150225338007E-3</v>
      </c>
      <c r="AG56" s="148">
        <v>8.6692674469007367E-4</v>
      </c>
      <c r="AH56" s="148">
        <v>1.5098137896326119E-3</v>
      </c>
      <c r="AI56" s="148">
        <v>1.2106537530266344E-3</v>
      </c>
      <c r="AJ56" s="148">
        <v>0</v>
      </c>
      <c r="AK56" s="148">
        <v>4.1701417848206837E-4</v>
      </c>
      <c r="AL56" s="148">
        <v>1.3531799729364006E-3</v>
      </c>
      <c r="AM56" s="148">
        <v>1.3556258472661546E-3</v>
      </c>
      <c r="AN56" s="148">
        <v>4.2918454935622315E-4</v>
      </c>
      <c r="AO56" s="148">
        <v>0</v>
      </c>
      <c r="AP56" s="148">
        <v>4.7036688617121356E-4</v>
      </c>
      <c r="AQ56" s="148">
        <v>1.1474469305794606E-3</v>
      </c>
      <c r="AR56" s="148">
        <v>1.7459624618070711E-3</v>
      </c>
      <c r="AS56" s="148">
        <v>9.3984962406015032E-4</v>
      </c>
      <c r="AT56" s="148">
        <v>0</v>
      </c>
      <c r="AU56" s="148">
        <v>1.1675423234092236E-3</v>
      </c>
      <c r="AV56" s="148">
        <v>1.2070006035003018E-3</v>
      </c>
      <c r="AW56" s="148">
        <v>4.3975373790677223E-4</v>
      </c>
      <c r="AX56" s="148">
        <v>7.3099415204678359E-4</v>
      </c>
      <c r="AY56" s="148">
        <v>0</v>
      </c>
      <c r="AZ56" s="148">
        <v>4.8426150121065375E-4</v>
      </c>
      <c r="BA56" s="148">
        <v>4.6189376443418013E-4</v>
      </c>
      <c r="BB56" s="148">
        <v>2.5497195308516064E-3</v>
      </c>
      <c r="BC56" s="148">
        <v>1.0405827263267431E-3</v>
      </c>
      <c r="BD56" s="148">
        <v>5.0200803212851401E-4</v>
      </c>
      <c r="BE56" s="148">
        <v>7.4571215510812821E-4</v>
      </c>
      <c r="BF56" s="148">
        <v>1.1267605633802818E-3</v>
      </c>
      <c r="BG56" s="148">
        <v>9.2081031307550648E-4</v>
      </c>
      <c r="BH56" s="148">
        <v>8.0612656187021366E-4</v>
      </c>
      <c r="BI56" s="148">
        <v>1.520912547528517E-3</v>
      </c>
      <c r="BJ56" s="148">
        <v>2.3391812865497076E-3</v>
      </c>
      <c r="BK56" s="148">
        <v>1.0152284263959391E-3</v>
      </c>
      <c r="BL56" s="148">
        <v>0</v>
      </c>
      <c r="BM56" s="148">
        <v>1.7103762827822121E-3</v>
      </c>
      <c r="BN56" s="149">
        <v>4.4984255510571302E-4</v>
      </c>
      <c r="BO56" s="250">
        <v>2.5497195308516064E-3</v>
      </c>
      <c r="BP56" s="242">
        <f t="shared" si="6"/>
        <v>0</v>
      </c>
    </row>
    <row r="57" spans="1:68" ht="14.25" x14ac:dyDescent="0.2">
      <c r="A57" s="72" t="s">
        <v>140</v>
      </c>
      <c r="B57" s="94" t="s">
        <v>1230</v>
      </c>
      <c r="C57" s="120">
        <v>71549988</v>
      </c>
      <c r="D57" s="45" t="s">
        <v>69</v>
      </c>
      <c r="E57" s="72" t="s">
        <v>28</v>
      </c>
      <c r="F57" s="45" t="s">
        <v>30</v>
      </c>
      <c r="G57" s="44" t="s">
        <v>510</v>
      </c>
      <c r="H57" s="72" t="s">
        <v>625</v>
      </c>
      <c r="I57" s="43">
        <v>0.04</v>
      </c>
      <c r="J57" s="74" t="s">
        <v>670</v>
      </c>
      <c r="K57" s="72"/>
      <c r="L57" s="119">
        <v>1.3612038262880157E-3</v>
      </c>
      <c r="M57" s="72" t="s">
        <v>140</v>
      </c>
      <c r="N57" s="148">
        <v>1.7699115044247787E-3</v>
      </c>
      <c r="O57" s="149">
        <v>1.8975332068311196E-3</v>
      </c>
      <c r="P57" s="148">
        <v>1.1560693641618498E-3</v>
      </c>
      <c r="Q57" s="148">
        <v>1.5384615384615385E-3</v>
      </c>
      <c r="R57" s="148">
        <v>0.52904328018223234</v>
      </c>
      <c r="S57" s="148">
        <v>0</v>
      </c>
      <c r="T57" s="148">
        <v>1.277139208173691E-3</v>
      </c>
      <c r="U57" s="148">
        <v>2.0229265003371545E-3</v>
      </c>
      <c r="V57" s="148">
        <v>1.3651877133105802E-3</v>
      </c>
      <c r="W57" s="148">
        <v>7.2621641249092229E-4</v>
      </c>
      <c r="X57" s="148">
        <v>0.49081364829396323</v>
      </c>
      <c r="Y57" s="148">
        <v>0</v>
      </c>
      <c r="Z57" s="148">
        <v>1.8365472910927456E-3</v>
      </c>
      <c r="AA57" s="148">
        <v>2.5231286795626578E-3</v>
      </c>
      <c r="AB57" s="148">
        <v>0.52099533437014001</v>
      </c>
      <c r="AC57" s="148">
        <v>6.4143681847338033E-4</v>
      </c>
      <c r="AD57" s="148">
        <v>0</v>
      </c>
      <c r="AE57" s="148">
        <v>1.6769144773616546E-3</v>
      </c>
      <c r="AF57" s="148">
        <v>2.7223230490018148E-3</v>
      </c>
      <c r="AG57" s="148">
        <v>3.5971223021582736E-3</v>
      </c>
      <c r="AH57" s="148">
        <v>8.658008658008658E-4</v>
      </c>
      <c r="AI57" s="148">
        <v>0</v>
      </c>
      <c r="AJ57" s="148">
        <v>3.5273368606701938E-3</v>
      </c>
      <c r="AK57" s="148">
        <v>2.1023125437981782E-3</v>
      </c>
      <c r="AL57" s="148">
        <v>1.4295925661186562E-3</v>
      </c>
      <c r="AM57" s="148">
        <v>5.8275058275058275E-4</v>
      </c>
      <c r="AN57" s="148">
        <v>0</v>
      </c>
      <c r="AO57" s="148">
        <v>1.2165450121654502E-3</v>
      </c>
      <c r="AP57" s="148">
        <v>0</v>
      </c>
      <c r="AQ57" s="148">
        <v>0.50892098555649956</v>
      </c>
      <c r="AR57" s="148">
        <v>0</v>
      </c>
      <c r="AS57" s="148">
        <v>0.50668449197860965</v>
      </c>
      <c r="AT57" s="148">
        <v>2.7979854504756574E-3</v>
      </c>
      <c r="AU57" s="148">
        <v>7.1684587813620072E-4</v>
      </c>
      <c r="AV57" s="148">
        <v>9.5147478591817321E-4</v>
      </c>
      <c r="AW57" s="148">
        <v>6.8259385665529011E-4</v>
      </c>
      <c r="AX57" s="148">
        <v>0</v>
      </c>
      <c r="AY57" s="148">
        <v>3.952569169960474E-3</v>
      </c>
      <c r="AZ57" s="148">
        <v>9.2165898617511521E-4</v>
      </c>
      <c r="BA57" s="148">
        <v>1.1415525114155251E-3</v>
      </c>
      <c r="BB57" s="148">
        <v>3.2414910858995136E-3</v>
      </c>
      <c r="BC57" s="148">
        <v>1.3717421124828531E-3</v>
      </c>
      <c r="BD57" s="148">
        <v>0.48711169861202908</v>
      </c>
      <c r="BE57" s="148">
        <v>0.46919726197884254</v>
      </c>
      <c r="BF57" s="148">
        <v>1.2091898428053204E-3</v>
      </c>
      <c r="BG57" s="148">
        <v>1.563721657544957E-3</v>
      </c>
      <c r="BH57" s="148">
        <v>9.4786729857819908E-4</v>
      </c>
      <c r="BI57" s="148">
        <v>1.440922190201729E-3</v>
      </c>
      <c r="BJ57" s="148">
        <v>9.7847358121330719E-4</v>
      </c>
      <c r="BK57" s="148">
        <v>0</v>
      </c>
      <c r="BL57" s="148">
        <v>2.4291497975708503E-3</v>
      </c>
      <c r="BM57" s="148">
        <v>2.4813895781637717E-3</v>
      </c>
      <c r="BN57" s="149">
        <v>7.722007722007722E-4</v>
      </c>
      <c r="BO57" s="250">
        <v>0.52904328018223234</v>
      </c>
      <c r="BP57" s="242">
        <f t="shared" si="6"/>
        <v>7</v>
      </c>
    </row>
    <row r="58" spans="1:68" ht="14.25" x14ac:dyDescent="0.2">
      <c r="A58" s="72" t="s">
        <v>141</v>
      </c>
      <c r="B58" s="94" t="s">
        <v>1223</v>
      </c>
      <c r="C58" s="120">
        <v>13334924</v>
      </c>
      <c r="D58" s="45" t="s">
        <v>69</v>
      </c>
      <c r="E58" s="72" t="s">
        <v>28</v>
      </c>
      <c r="F58" s="45" t="s">
        <v>30</v>
      </c>
      <c r="G58" s="44" t="s">
        <v>510</v>
      </c>
      <c r="H58" s="72" t="s">
        <v>625</v>
      </c>
      <c r="I58" s="43">
        <v>0.08</v>
      </c>
      <c r="J58" s="74" t="s">
        <v>673</v>
      </c>
      <c r="K58" s="72"/>
      <c r="L58" s="119">
        <v>5.4884742041712406E-4</v>
      </c>
      <c r="M58" s="72" t="s">
        <v>141</v>
      </c>
      <c r="N58" s="148">
        <v>0</v>
      </c>
      <c r="O58" s="149">
        <v>0</v>
      </c>
      <c r="P58" s="148">
        <v>8.3333333333333332E-3</v>
      </c>
      <c r="Q58" s="148">
        <v>0</v>
      </c>
      <c r="R58" s="148">
        <v>9.5238095238095247E-3</v>
      </c>
      <c r="S58" s="148">
        <v>2.9411764705882353E-2</v>
      </c>
      <c r="T58" s="148">
        <v>0</v>
      </c>
      <c r="U58" s="148">
        <v>0</v>
      </c>
      <c r="V58" s="148">
        <v>1.0526315789473684E-2</v>
      </c>
      <c r="W58" s="148">
        <v>0</v>
      </c>
      <c r="X58" s="148">
        <v>0</v>
      </c>
      <c r="Y58" s="148">
        <v>0</v>
      </c>
      <c r="Z58" s="148">
        <v>0</v>
      </c>
      <c r="AA58" s="148">
        <v>0</v>
      </c>
      <c r="AB58" s="148">
        <v>0</v>
      </c>
      <c r="AC58" s="148">
        <v>0</v>
      </c>
      <c r="AD58" s="148">
        <v>0</v>
      </c>
      <c r="AE58" s="148">
        <v>0</v>
      </c>
      <c r="AF58" s="148">
        <v>0</v>
      </c>
      <c r="AG58" s="148">
        <v>0</v>
      </c>
      <c r="AH58" s="148">
        <v>0</v>
      </c>
      <c r="AI58" s="148">
        <v>0</v>
      </c>
      <c r="AJ58" s="148">
        <v>0</v>
      </c>
      <c r="AK58" s="148">
        <v>0</v>
      </c>
      <c r="AL58" s="148">
        <v>0</v>
      </c>
      <c r="AM58" s="148">
        <v>0</v>
      </c>
      <c r="AN58" s="148">
        <v>0</v>
      </c>
      <c r="AO58" s="148">
        <v>0</v>
      </c>
      <c r="AP58" s="148">
        <v>0</v>
      </c>
      <c r="AQ58" s="148">
        <v>0</v>
      </c>
      <c r="AR58" s="148">
        <v>0</v>
      </c>
      <c r="AS58" s="148">
        <v>0</v>
      </c>
      <c r="AT58" s="148">
        <v>0</v>
      </c>
      <c r="AU58" s="148">
        <v>0</v>
      </c>
      <c r="AV58" s="148">
        <v>0</v>
      </c>
      <c r="AW58" s="148">
        <v>0</v>
      </c>
      <c r="AX58" s="148">
        <v>0</v>
      </c>
      <c r="AY58" s="148">
        <v>0</v>
      </c>
      <c r="AZ58" s="148">
        <v>0</v>
      </c>
      <c r="BA58" s="148">
        <v>0</v>
      </c>
      <c r="BB58" s="148">
        <v>0</v>
      </c>
      <c r="BC58" s="148">
        <v>0</v>
      </c>
      <c r="BD58" s="148">
        <v>0</v>
      </c>
      <c r="BE58" s="148">
        <v>8.130081300813009E-3</v>
      </c>
      <c r="BF58" s="148">
        <v>0</v>
      </c>
      <c r="BG58" s="148">
        <v>0</v>
      </c>
      <c r="BH58" s="148">
        <v>0</v>
      </c>
      <c r="BI58" s="148">
        <v>0</v>
      </c>
      <c r="BJ58" s="148">
        <v>1.0526315789473684E-2</v>
      </c>
      <c r="BK58" s="148">
        <v>0</v>
      </c>
      <c r="BL58" s="148">
        <v>0</v>
      </c>
      <c r="BM58" s="148">
        <v>0</v>
      </c>
      <c r="BN58" s="149">
        <v>0</v>
      </c>
      <c r="BO58" s="250">
        <v>2.9411764705882353E-2</v>
      </c>
      <c r="BP58" s="242">
        <f t="shared" si="6"/>
        <v>0</v>
      </c>
    </row>
    <row r="59" spans="1:68" ht="14.25" x14ac:dyDescent="0.2">
      <c r="A59" s="72" t="s">
        <v>142</v>
      </c>
      <c r="B59" s="94" t="s">
        <v>1223</v>
      </c>
      <c r="C59" s="120">
        <v>23886338</v>
      </c>
      <c r="D59" s="45" t="s">
        <v>69</v>
      </c>
      <c r="E59" s="72" t="s">
        <v>26</v>
      </c>
      <c r="F59" s="45" t="s">
        <v>25</v>
      </c>
      <c r="G59" s="44" t="s">
        <v>510</v>
      </c>
      <c r="H59" s="72" t="s">
        <v>625</v>
      </c>
      <c r="I59" s="43">
        <v>0.12765957446808501</v>
      </c>
      <c r="J59" s="74" t="s">
        <v>673</v>
      </c>
      <c r="K59" s="72"/>
      <c r="L59" s="119">
        <v>3.6745203069000762E-3</v>
      </c>
      <c r="M59" s="72" t="s">
        <v>142</v>
      </c>
      <c r="N59" s="148">
        <v>3.8061405734585133E-3</v>
      </c>
      <c r="O59" s="149">
        <v>3.3684210526315791E-3</v>
      </c>
      <c r="P59" s="148">
        <v>4.0559724193875478E-3</v>
      </c>
      <c r="Q59" s="148">
        <v>3.9184952978056423E-3</v>
      </c>
      <c r="R59" s="148">
        <v>5.3346265761396701E-3</v>
      </c>
      <c r="S59" s="148">
        <v>0</v>
      </c>
      <c r="T59" s="148">
        <v>3.1631269769543608E-3</v>
      </c>
      <c r="U59" s="148">
        <v>3.231419338801889E-3</v>
      </c>
      <c r="V59" s="148">
        <v>3.0434782608695652E-3</v>
      </c>
      <c r="W59" s="148">
        <v>3.8830516217450892E-3</v>
      </c>
      <c r="X59" s="148">
        <v>4.807692307692308E-3</v>
      </c>
      <c r="Y59" s="148">
        <v>2.9620853080568718E-3</v>
      </c>
      <c r="Z59" s="148">
        <v>3.4644889878742884E-3</v>
      </c>
      <c r="AA59" s="148">
        <v>3.6563071297989031E-3</v>
      </c>
      <c r="AB59" s="148">
        <v>3.8977912516240795E-3</v>
      </c>
      <c r="AC59" s="148">
        <v>5.7236304170073587E-3</v>
      </c>
      <c r="AD59" s="148">
        <v>3.2727272727272726E-3</v>
      </c>
      <c r="AE59" s="148">
        <v>4.329004329004329E-3</v>
      </c>
      <c r="AF59" s="148">
        <v>3.6266924564796904E-3</v>
      </c>
      <c r="AG59" s="148">
        <v>2.1590500179920835E-3</v>
      </c>
      <c r="AH59" s="148">
        <v>4.4414834554741284E-3</v>
      </c>
      <c r="AI59" s="148">
        <v>3.4353529044347281E-3</v>
      </c>
      <c r="AJ59" s="148">
        <v>2.2593764121102574E-3</v>
      </c>
      <c r="AK59" s="148">
        <v>2.0837279787838604E-3</v>
      </c>
      <c r="AL59" s="148">
        <v>2.1547080370609784E-3</v>
      </c>
      <c r="AM59" s="148">
        <v>2.0422055820285907E-3</v>
      </c>
      <c r="AN59" s="148">
        <v>3.5896467031928964E-3</v>
      </c>
      <c r="AO59" s="148">
        <v>4.4466403162055339E-3</v>
      </c>
      <c r="AP59" s="148">
        <v>3.6371416345742404E-3</v>
      </c>
      <c r="AQ59" s="148">
        <v>4.9850448654037887E-3</v>
      </c>
      <c r="AR59" s="148">
        <v>4.662004662004662E-3</v>
      </c>
      <c r="AS59" s="148">
        <v>2.902433578923867E-3</v>
      </c>
      <c r="AT59" s="148">
        <v>2.2341376228775692E-3</v>
      </c>
      <c r="AU59" s="148">
        <v>3.3898305084745762E-3</v>
      </c>
      <c r="AV59" s="148">
        <v>4.9140049140049139E-3</v>
      </c>
      <c r="AW59" s="148">
        <v>3.6122817579771222E-3</v>
      </c>
      <c r="AX59" s="148">
        <v>4.7128129602356404E-3</v>
      </c>
      <c r="AY59" s="148">
        <v>2.6392187912377936E-3</v>
      </c>
      <c r="AZ59" s="148">
        <v>2.3946360153256703E-3</v>
      </c>
      <c r="BA59" s="148">
        <v>3.5872546950833509E-3</v>
      </c>
      <c r="BB59" s="148">
        <v>3.8480038480038481E-3</v>
      </c>
      <c r="BC59" s="148">
        <v>4.1830065359477128E-3</v>
      </c>
      <c r="BD59" s="148">
        <v>1.5394765779634925E-3</v>
      </c>
      <c r="BE59" s="148">
        <v>4.7882136279926331E-3</v>
      </c>
      <c r="BF59" s="148">
        <v>3.8272279934390375E-3</v>
      </c>
      <c r="BG59" s="148">
        <v>2.7117229870671673E-3</v>
      </c>
      <c r="BH59" s="148">
        <v>6.1440677966101698E-3</v>
      </c>
      <c r="BI59" s="148">
        <v>1.5661707126076742E-3</v>
      </c>
      <c r="BJ59" s="148">
        <v>3.3383408446002335E-3</v>
      </c>
      <c r="BK59" s="148">
        <v>3.3452274754683319E-3</v>
      </c>
      <c r="BL59" s="148">
        <v>1.539645881447267E-3</v>
      </c>
      <c r="BM59" s="148">
        <v>4.9220672682526662E-3</v>
      </c>
      <c r="BN59" s="149">
        <v>4.2553191489361703E-3</v>
      </c>
      <c r="BO59" s="250">
        <v>6.1440677966101698E-3</v>
      </c>
      <c r="BP59" s="242">
        <f t="shared" si="6"/>
        <v>0</v>
      </c>
    </row>
    <row r="60" spans="1:68" ht="14.25" x14ac:dyDescent="0.2">
      <c r="A60" s="72" t="s">
        <v>143</v>
      </c>
      <c r="B60" s="94" t="s">
        <v>1223</v>
      </c>
      <c r="C60" s="120">
        <v>33960413</v>
      </c>
      <c r="D60" s="45" t="s">
        <v>69</v>
      </c>
      <c r="E60" s="72" t="s">
        <v>25</v>
      </c>
      <c r="F60" s="45" t="s">
        <v>26</v>
      </c>
      <c r="G60" s="44" t="s">
        <v>510</v>
      </c>
      <c r="H60" s="72" t="s">
        <v>625</v>
      </c>
      <c r="I60" s="43">
        <v>0.197368421052632</v>
      </c>
      <c r="J60" s="74" t="s">
        <v>592</v>
      </c>
      <c r="K60" s="72"/>
      <c r="L60" s="119">
        <v>7.2655058002954638E-4</v>
      </c>
      <c r="M60" s="72" t="s">
        <v>143</v>
      </c>
      <c r="N60" s="148">
        <v>0</v>
      </c>
      <c r="O60" s="149">
        <v>0</v>
      </c>
      <c r="P60" s="148">
        <v>0.50949126803340927</v>
      </c>
      <c r="Q60" s="148">
        <v>0</v>
      </c>
      <c r="R60" s="148">
        <v>2.9069767441860465E-3</v>
      </c>
      <c r="S60" s="148">
        <v>0.52671755725190839</v>
      </c>
      <c r="T60" s="148">
        <v>0.47456213511259382</v>
      </c>
      <c r="U60" s="148">
        <v>0</v>
      </c>
      <c r="V60" s="148">
        <v>9.42507068803016E-4</v>
      </c>
      <c r="W60" s="148">
        <v>0.52902621722846443</v>
      </c>
      <c r="X60" s="148">
        <v>8.4245998315080029E-4</v>
      </c>
      <c r="Y60" s="148">
        <v>8.7950747581354446E-4</v>
      </c>
      <c r="Z60" s="148">
        <v>0.51277372262773724</v>
      </c>
      <c r="AA60" s="148">
        <v>8.2304526748971192E-4</v>
      </c>
      <c r="AB60" s="148">
        <v>8.4033613445378156E-4</v>
      </c>
      <c r="AC60" s="148">
        <v>0</v>
      </c>
      <c r="AD60" s="148">
        <v>0.51261620185922974</v>
      </c>
      <c r="AE60" s="148">
        <v>0.51867572156196939</v>
      </c>
      <c r="AF60" s="148">
        <v>2.9940119760479044E-3</v>
      </c>
      <c r="AG60" s="148">
        <v>0.4815844336344684</v>
      </c>
      <c r="AH60" s="148">
        <v>0</v>
      </c>
      <c r="AI60" s="148">
        <v>2.7372262773722629E-3</v>
      </c>
      <c r="AJ60" s="148">
        <v>3.2441200324412004E-3</v>
      </c>
      <c r="AK60" s="148">
        <v>0.52464788732394363</v>
      </c>
      <c r="AL60" s="148">
        <v>0.53629976580796257</v>
      </c>
      <c r="AM60" s="148">
        <v>0</v>
      </c>
      <c r="AN60" s="148">
        <v>7.158196134574087E-4</v>
      </c>
      <c r="AO60" s="148">
        <v>0.49262295081967211</v>
      </c>
      <c r="AP60" s="148">
        <v>1.488095238095238E-3</v>
      </c>
      <c r="AQ60" s="148">
        <v>0</v>
      </c>
      <c r="AR60" s="148">
        <v>0.5225893459204316</v>
      </c>
      <c r="AS60" s="148">
        <v>7.501875468867217E-4</v>
      </c>
      <c r="AT60" s="148">
        <v>1.4545454545454545E-3</v>
      </c>
      <c r="AU60" s="148">
        <v>0</v>
      </c>
      <c r="AV60" s="148">
        <v>2.9556650246305421E-3</v>
      </c>
      <c r="AW60" s="148">
        <v>2.875629043853343E-3</v>
      </c>
      <c r="AX60" s="148">
        <v>0.508994708994709</v>
      </c>
      <c r="AY60" s="148">
        <v>0.49950932286555444</v>
      </c>
      <c r="AZ60" s="148">
        <v>0</v>
      </c>
      <c r="BA60" s="148">
        <v>0</v>
      </c>
      <c r="BB60" s="148">
        <v>0.49961744452945678</v>
      </c>
      <c r="BC60" s="148">
        <v>0</v>
      </c>
      <c r="BD60" s="148">
        <v>1.6597510373443983E-3</v>
      </c>
      <c r="BE60" s="148">
        <v>2.8885037550548816E-3</v>
      </c>
      <c r="BF60" s="148">
        <v>9.9009900990099011E-4</v>
      </c>
      <c r="BG60" s="148">
        <v>7.4183976261127599E-4</v>
      </c>
      <c r="BH60" s="148">
        <v>0.51621442753143609</v>
      </c>
      <c r="BI60" s="148">
        <v>0.51752336448598135</v>
      </c>
      <c r="BJ60" s="148">
        <v>1.30718954248366E-3</v>
      </c>
      <c r="BK60" s="148">
        <v>0.50691619202603744</v>
      </c>
      <c r="BL60" s="148">
        <v>9.0579710144927537E-4</v>
      </c>
      <c r="BM60" s="148">
        <v>0</v>
      </c>
      <c r="BN60" s="149">
        <v>2.1770682148040637E-3</v>
      </c>
      <c r="BO60" s="250">
        <v>0.53629976580796257</v>
      </c>
      <c r="BP60" s="242">
        <f t="shared" si="6"/>
        <v>18</v>
      </c>
    </row>
    <row r="61" spans="1:68" ht="14.25" x14ac:dyDescent="0.2">
      <c r="A61" s="72" t="s">
        <v>144</v>
      </c>
      <c r="B61" s="94" t="s">
        <v>1223</v>
      </c>
      <c r="C61" s="120">
        <v>54234247</v>
      </c>
      <c r="D61" s="45" t="s">
        <v>69</v>
      </c>
      <c r="E61" s="72" t="s">
        <v>28</v>
      </c>
      <c r="F61" s="45" t="s">
        <v>30</v>
      </c>
      <c r="G61" s="44" t="s">
        <v>510</v>
      </c>
      <c r="H61" s="72" t="s">
        <v>625</v>
      </c>
      <c r="I61" s="43">
        <v>9.1743119266055106E-2</v>
      </c>
      <c r="J61" s="74" t="s">
        <v>665</v>
      </c>
      <c r="K61" s="72"/>
      <c r="L61" s="343">
        <v>1.3034903825372812E-3</v>
      </c>
      <c r="M61" s="72" t="s">
        <v>144</v>
      </c>
      <c r="N61" s="148">
        <v>2.7991602519244225E-3</v>
      </c>
      <c r="O61" s="149">
        <v>5.8173356602675972E-4</v>
      </c>
      <c r="P61" s="148">
        <v>1.4917951268025858E-3</v>
      </c>
      <c r="Q61" s="148">
        <v>1.3689253935660506E-3</v>
      </c>
      <c r="R61" s="148">
        <v>1.7431725740848344E-3</v>
      </c>
      <c r="S61" s="148">
        <v>9.3896713615023476E-3</v>
      </c>
      <c r="T61" s="148">
        <v>5.4704595185995622E-4</v>
      </c>
      <c r="U61" s="148">
        <v>1.215066828675577E-3</v>
      </c>
      <c r="V61" s="148">
        <v>0</v>
      </c>
      <c r="W61" s="148">
        <v>1.7103762827822121E-3</v>
      </c>
      <c r="X61" s="148">
        <v>1.6565433462175593E-3</v>
      </c>
      <c r="Y61" s="148">
        <v>2.4539877300613498E-3</v>
      </c>
      <c r="Z61" s="148">
        <v>0</v>
      </c>
      <c r="AA61" s="148">
        <v>1.8039687312086591E-3</v>
      </c>
      <c r="AB61" s="148">
        <v>6.1766522544780733E-4</v>
      </c>
      <c r="AC61" s="148">
        <v>6.1766522544780733E-4</v>
      </c>
      <c r="AD61" s="148">
        <v>8.9928057553956839E-4</v>
      </c>
      <c r="AE61" s="148">
        <v>2.2002200220022001E-3</v>
      </c>
      <c r="AF61" s="148">
        <v>1.288659793814433E-3</v>
      </c>
      <c r="AG61" s="148">
        <v>4.9164208456243857E-4</v>
      </c>
      <c r="AH61" s="148">
        <v>2.2026431718061676E-3</v>
      </c>
      <c r="AI61" s="148">
        <v>2.8538812785388126E-3</v>
      </c>
      <c r="AJ61" s="148">
        <v>1.092896174863388E-3</v>
      </c>
      <c r="AK61" s="148">
        <v>5.2938062466913714E-4</v>
      </c>
      <c r="AL61" s="148">
        <v>1.5243902439024391E-3</v>
      </c>
      <c r="AM61" s="148">
        <v>1.1037527593818985E-3</v>
      </c>
      <c r="AN61" s="148">
        <v>1.0341261633919339E-3</v>
      </c>
      <c r="AO61" s="148">
        <v>5.4764512595837896E-4</v>
      </c>
      <c r="AP61" s="148">
        <v>1.0330578512396695E-3</v>
      </c>
      <c r="AQ61" s="148">
        <v>1.7261219792865361E-3</v>
      </c>
      <c r="AR61" s="148">
        <v>3.695150115473441E-3</v>
      </c>
      <c r="AS61" s="148">
        <v>3.6883356385431073E-3</v>
      </c>
      <c r="AT61" s="148">
        <v>1.3940520446096654E-3</v>
      </c>
      <c r="AU61" s="148">
        <v>1.5831134564643799E-3</v>
      </c>
      <c r="AV61" s="148">
        <v>2.7991602519244225E-3</v>
      </c>
      <c r="AW61" s="148">
        <v>1.4822134387351778E-3</v>
      </c>
      <c r="AX61" s="148">
        <v>7.6804915514592934E-4</v>
      </c>
      <c r="AY61" s="148">
        <v>1.3297872340425532E-3</v>
      </c>
      <c r="AZ61" s="148">
        <v>2.5786487880350697E-3</v>
      </c>
      <c r="BA61" s="148">
        <v>5.6915196357427435E-4</v>
      </c>
      <c r="BB61" s="148">
        <v>1.6519823788546256E-3</v>
      </c>
      <c r="BC61" s="148">
        <v>1.8404907975460123E-3</v>
      </c>
      <c r="BD61" s="148">
        <v>2.2675736961451248E-3</v>
      </c>
      <c r="BE61" s="148">
        <v>1.2573344509639564E-3</v>
      </c>
      <c r="BF61" s="148">
        <v>6.4516129032258064E-4</v>
      </c>
      <c r="BG61" s="148">
        <v>1.7231476163124641E-3</v>
      </c>
      <c r="BH61" s="148">
        <v>1.5625000000000001E-3</v>
      </c>
      <c r="BI61" s="148">
        <v>8.8417329796640137E-4</v>
      </c>
      <c r="BJ61" s="148">
        <v>1.488095238095238E-3</v>
      </c>
      <c r="BK61" s="148">
        <v>1.1037527593818985E-3</v>
      </c>
      <c r="BL61" s="148">
        <v>1.7814726840855108E-3</v>
      </c>
      <c r="BM61" s="148">
        <v>2.6737967914438501E-3</v>
      </c>
      <c r="BN61" s="149">
        <v>9.945300845350571E-4</v>
      </c>
      <c r="BO61" s="250">
        <v>9.3896713615023476E-3</v>
      </c>
      <c r="BP61" s="242">
        <f t="shared" si="6"/>
        <v>0</v>
      </c>
    </row>
    <row r="62" spans="1:68" ht="14.25" x14ac:dyDescent="0.2">
      <c r="A62" s="72" t="s">
        <v>145</v>
      </c>
      <c r="B62" s="94" t="s">
        <v>1223</v>
      </c>
      <c r="C62" s="120">
        <v>65972739</v>
      </c>
      <c r="D62" s="45" t="s">
        <v>69</v>
      </c>
      <c r="E62" s="72" t="s">
        <v>25</v>
      </c>
      <c r="F62" s="45" t="s">
        <v>26</v>
      </c>
      <c r="G62" s="44" t="s">
        <v>510</v>
      </c>
      <c r="H62" s="72" t="s">
        <v>625</v>
      </c>
      <c r="I62" s="43">
        <v>5.3763440860215103E-2</v>
      </c>
      <c r="J62" s="74" t="s">
        <v>670</v>
      </c>
      <c r="K62" s="72"/>
      <c r="L62" s="343">
        <v>8.6709943521361111E-4</v>
      </c>
      <c r="M62" s="72" t="s">
        <v>145</v>
      </c>
      <c r="N62" s="148">
        <v>8.6994345367551109E-4</v>
      </c>
      <c r="O62" s="149">
        <v>1.4040014040014039E-3</v>
      </c>
      <c r="P62" s="148">
        <v>1.9913707268503153E-3</v>
      </c>
      <c r="Q62" s="148">
        <v>3.7505860290670419E-3</v>
      </c>
      <c r="R62" s="148">
        <v>7.5244544770504136E-4</v>
      </c>
      <c r="S62" s="148">
        <v>0</v>
      </c>
      <c r="T62" s="148">
        <v>1.1632415664986429E-3</v>
      </c>
      <c r="U62" s="148">
        <v>4.1806020066889631E-4</v>
      </c>
      <c r="V62" s="148">
        <v>3.677822728944465E-4</v>
      </c>
      <c r="W62" s="148">
        <v>1.9223375624759708E-3</v>
      </c>
      <c r="X62" s="148">
        <v>0</v>
      </c>
      <c r="Y62" s="148">
        <v>2.9958058717795088E-4</v>
      </c>
      <c r="Z62" s="148">
        <v>8.9847259658580418E-4</v>
      </c>
      <c r="AA62" s="148">
        <v>0.50555170020818874</v>
      </c>
      <c r="AB62" s="148">
        <v>0.5112077617932419</v>
      </c>
      <c r="AC62" s="148">
        <v>1.774937877174299E-3</v>
      </c>
      <c r="AD62" s="148">
        <v>1.2953367875647669E-3</v>
      </c>
      <c r="AE62" s="148">
        <v>1.4936519790888724E-3</v>
      </c>
      <c r="AF62" s="148">
        <v>7.5187969924812035E-4</v>
      </c>
      <c r="AG62" s="148">
        <v>1.2033694344163659E-3</v>
      </c>
      <c r="AH62" s="148">
        <v>7.7190274025472794E-4</v>
      </c>
      <c r="AI62" s="148">
        <v>1.5313935681470138E-3</v>
      </c>
      <c r="AJ62" s="148">
        <v>1.4919806042521448E-3</v>
      </c>
      <c r="AK62" s="148">
        <v>9.6092248558616276E-4</v>
      </c>
      <c r="AL62" s="148">
        <v>3.6140224069389231E-4</v>
      </c>
      <c r="AM62" s="148">
        <v>0.49101123595505619</v>
      </c>
      <c r="AN62" s="148">
        <v>1.0402219140083217E-3</v>
      </c>
      <c r="AO62" s="148">
        <v>9.1701054562127462E-4</v>
      </c>
      <c r="AP62" s="148">
        <v>0.50657229524772496</v>
      </c>
      <c r="AQ62" s="148">
        <v>1.2437810945273632E-3</v>
      </c>
      <c r="AR62" s="148">
        <v>1.688048615800135E-3</v>
      </c>
      <c r="AS62" s="148">
        <v>1.055594651653765E-3</v>
      </c>
      <c r="AT62" s="148">
        <v>0.50457102672292542</v>
      </c>
      <c r="AU62" s="148">
        <v>7.5216246709289205E-4</v>
      </c>
      <c r="AV62" s="148">
        <v>3.7470725995316159E-3</v>
      </c>
      <c r="AW62" s="148">
        <v>6.4998375040623989E-4</v>
      </c>
      <c r="AX62" s="148">
        <v>2.4975024975024975E-3</v>
      </c>
      <c r="AY62" s="148">
        <v>2.2123893805309734E-3</v>
      </c>
      <c r="AZ62" s="148">
        <v>8.3056478405315617E-4</v>
      </c>
      <c r="BA62" s="148">
        <v>9.8457499179520846E-4</v>
      </c>
      <c r="BB62" s="148">
        <v>2.1682567215958368E-3</v>
      </c>
      <c r="BC62" s="148">
        <v>0.48608226007478189</v>
      </c>
      <c r="BD62" s="148">
        <v>0.49327856609410009</v>
      </c>
      <c r="BE62" s="148">
        <v>1.6286644951140066E-3</v>
      </c>
      <c r="BF62" s="148">
        <v>1.312910284463895E-3</v>
      </c>
      <c r="BG62" s="148">
        <v>0.49751066856330012</v>
      </c>
      <c r="BH62" s="148">
        <v>1.869158878504673E-3</v>
      </c>
      <c r="BI62" s="148">
        <v>1.9946808510638296E-3</v>
      </c>
      <c r="BJ62" s="148">
        <v>1.6802016241949033E-3</v>
      </c>
      <c r="BK62" s="148">
        <v>1.5923566878980893E-3</v>
      </c>
      <c r="BL62" s="148">
        <v>4.2863266180882982E-4</v>
      </c>
      <c r="BM62" s="148">
        <v>1.405152224824356E-3</v>
      </c>
      <c r="BN62" s="149">
        <v>1.1194029850746269E-3</v>
      </c>
      <c r="BO62" s="250">
        <v>0.5112077617932419</v>
      </c>
      <c r="BP62" s="242">
        <f t="shared" si="6"/>
        <v>8</v>
      </c>
    </row>
    <row r="63" spans="1:68" ht="14.25" x14ac:dyDescent="0.2">
      <c r="A63" s="72" t="s">
        <v>146</v>
      </c>
      <c r="B63" s="94" t="s">
        <v>1223</v>
      </c>
      <c r="C63" s="120">
        <v>69459480</v>
      </c>
      <c r="D63" s="45" t="s">
        <v>69</v>
      </c>
      <c r="E63" s="72" t="s">
        <v>26</v>
      </c>
      <c r="F63" s="45" t="s">
        <v>30</v>
      </c>
      <c r="G63" s="44" t="s">
        <v>510</v>
      </c>
      <c r="H63" s="72" t="s">
        <v>625</v>
      </c>
      <c r="I63" s="43">
        <v>9.3220338983050793E-2</v>
      </c>
      <c r="J63" s="74" t="s">
        <v>671</v>
      </c>
      <c r="K63" s="72"/>
      <c r="L63" s="343">
        <v>3.0472051828985545E-4</v>
      </c>
      <c r="M63" s="72" t="s">
        <v>146</v>
      </c>
      <c r="N63" s="148">
        <v>0</v>
      </c>
      <c r="O63" s="149">
        <v>0</v>
      </c>
      <c r="P63" s="148">
        <v>3.4940600978336826E-4</v>
      </c>
      <c r="Q63" s="148">
        <v>0</v>
      </c>
      <c r="R63" s="148">
        <v>0</v>
      </c>
      <c r="S63" s="148">
        <v>0</v>
      </c>
      <c r="T63" s="148">
        <v>4.086636697997548E-4</v>
      </c>
      <c r="U63" s="148">
        <v>0</v>
      </c>
      <c r="V63" s="148">
        <v>0</v>
      </c>
      <c r="W63" s="148">
        <v>0</v>
      </c>
      <c r="X63" s="148">
        <v>7.9840319361277441E-4</v>
      </c>
      <c r="Y63" s="148">
        <v>0</v>
      </c>
      <c r="Z63" s="148">
        <v>0</v>
      </c>
      <c r="AA63" s="148">
        <v>0</v>
      </c>
      <c r="AB63" s="148">
        <v>4.0338846308995562E-4</v>
      </c>
      <c r="AC63" s="148">
        <v>7.6016723679209425E-4</v>
      </c>
      <c r="AD63" s="148">
        <v>0</v>
      </c>
      <c r="AE63" s="148">
        <v>0</v>
      </c>
      <c r="AF63" s="148">
        <v>0</v>
      </c>
      <c r="AG63" s="148">
        <v>0</v>
      </c>
      <c r="AH63" s="148">
        <v>4.0933278755628325E-4</v>
      </c>
      <c r="AI63" s="148">
        <v>5.2548607461902258E-4</v>
      </c>
      <c r="AJ63" s="148">
        <v>3.7893141341417203E-4</v>
      </c>
      <c r="AK63" s="148">
        <v>0</v>
      </c>
      <c r="AL63" s="148">
        <v>0</v>
      </c>
      <c r="AM63" s="148">
        <v>4.1631973355537054E-4</v>
      </c>
      <c r="AN63" s="148">
        <v>0</v>
      </c>
      <c r="AO63" s="148">
        <v>8.1933633756657109E-4</v>
      </c>
      <c r="AP63" s="148">
        <v>0</v>
      </c>
      <c r="AQ63" s="148">
        <v>0</v>
      </c>
      <c r="AR63" s="148">
        <v>3.2927230819888045E-4</v>
      </c>
      <c r="AS63" s="148">
        <v>0</v>
      </c>
      <c r="AT63" s="148">
        <v>7.4266617155588561E-4</v>
      </c>
      <c r="AU63" s="148">
        <v>0</v>
      </c>
      <c r="AV63" s="148">
        <v>4.8614487117160912E-4</v>
      </c>
      <c r="AW63" s="148">
        <v>3.2268473701193933E-4</v>
      </c>
      <c r="AX63" s="148">
        <v>0</v>
      </c>
      <c r="AY63" s="148">
        <v>0</v>
      </c>
      <c r="AZ63" s="148">
        <v>0</v>
      </c>
      <c r="BA63" s="148">
        <v>3.4566194262011752E-4</v>
      </c>
      <c r="BB63" s="148">
        <v>3.8284839203675346E-4</v>
      </c>
      <c r="BC63" s="148">
        <v>9.46969696969697E-4</v>
      </c>
      <c r="BD63" s="148">
        <v>0</v>
      </c>
      <c r="BE63" s="148">
        <v>0</v>
      </c>
      <c r="BF63" s="148">
        <v>0</v>
      </c>
      <c r="BG63" s="148">
        <v>0</v>
      </c>
      <c r="BH63" s="148">
        <v>3.4002040122407346E-4</v>
      </c>
      <c r="BI63" s="148">
        <v>7.2674418604651162E-4</v>
      </c>
      <c r="BJ63" s="148">
        <v>9.0388671286532093E-4</v>
      </c>
      <c r="BK63" s="148">
        <v>3.7878787878787879E-4</v>
      </c>
      <c r="BL63" s="148">
        <v>0</v>
      </c>
      <c r="BM63" s="148">
        <v>0</v>
      </c>
      <c r="BN63" s="149">
        <v>1.0080645161290322E-3</v>
      </c>
      <c r="BO63" s="250">
        <v>1.0080645161290322E-3</v>
      </c>
      <c r="BP63" s="242">
        <f t="shared" si="6"/>
        <v>0</v>
      </c>
    </row>
    <row r="64" spans="1:68" ht="14.25" x14ac:dyDescent="0.2">
      <c r="A64" s="72" t="s">
        <v>147</v>
      </c>
      <c r="B64" s="94" t="s">
        <v>1223</v>
      </c>
      <c r="C64" s="120">
        <v>96812294</v>
      </c>
      <c r="D64" s="45" t="s">
        <v>69</v>
      </c>
      <c r="E64" s="72" t="s">
        <v>25</v>
      </c>
      <c r="F64" s="45" t="s">
        <v>30</v>
      </c>
      <c r="G64" s="44" t="s">
        <v>510</v>
      </c>
      <c r="H64" s="72" t="s">
        <v>625</v>
      </c>
      <c r="I64" s="43">
        <v>4.71698113207547E-2</v>
      </c>
      <c r="J64" s="74" t="s">
        <v>671</v>
      </c>
      <c r="K64" s="72"/>
      <c r="L64" s="343">
        <v>7.1533015642587391E-4</v>
      </c>
      <c r="M64" s="72" t="s">
        <v>147</v>
      </c>
      <c r="N64" s="148">
        <v>5.3908355795148253E-4</v>
      </c>
      <c r="O64" s="149">
        <v>2.1682567215958368E-3</v>
      </c>
      <c r="P64" s="148">
        <v>7.6335877862595419E-4</v>
      </c>
      <c r="Q64" s="148">
        <v>5.5803571428571425E-4</v>
      </c>
      <c r="R64" s="148">
        <v>9.6385542168674694E-4</v>
      </c>
      <c r="S64" s="148">
        <v>0</v>
      </c>
      <c r="T64" s="148">
        <v>1.869158878504673E-3</v>
      </c>
      <c r="U64" s="148">
        <v>4.71253534401508E-4</v>
      </c>
      <c r="V64" s="148">
        <v>4.8851978505129456E-4</v>
      </c>
      <c r="W64" s="148">
        <v>9.225092250922509E-4</v>
      </c>
      <c r="X64" s="148">
        <v>3.9261876717707107E-4</v>
      </c>
      <c r="Y64" s="148">
        <v>8.7912087912087912E-4</v>
      </c>
      <c r="Z64" s="148">
        <v>1.0504201680672268E-3</v>
      </c>
      <c r="AA64" s="148">
        <v>0</v>
      </c>
      <c r="AB64" s="148">
        <v>8.960573476702509E-4</v>
      </c>
      <c r="AC64" s="148">
        <v>8.658008658008658E-4</v>
      </c>
      <c r="AD64" s="148">
        <v>6.939625260235947E-4</v>
      </c>
      <c r="AE64" s="148">
        <v>4.4802867383512545E-4</v>
      </c>
      <c r="AF64" s="148">
        <v>2.004008016032064E-3</v>
      </c>
      <c r="AG64" s="148">
        <v>6.7613252197430695E-4</v>
      </c>
      <c r="AH64" s="148">
        <v>2.5115110925073253E-3</v>
      </c>
      <c r="AI64" s="148">
        <v>1.6556291390728477E-3</v>
      </c>
      <c r="AJ64" s="148">
        <v>4.1911148365465214E-4</v>
      </c>
      <c r="AK64" s="148">
        <v>3.6616623947272064E-4</v>
      </c>
      <c r="AL64" s="148">
        <v>1.2295081967213116E-3</v>
      </c>
      <c r="AM64" s="148">
        <v>1.3345195729537367E-3</v>
      </c>
      <c r="AN64" s="148">
        <v>0</v>
      </c>
      <c r="AO64" s="148">
        <v>1.7452006980802793E-3</v>
      </c>
      <c r="AP64" s="148">
        <v>3.8314176245210729E-4</v>
      </c>
      <c r="AQ64" s="148">
        <v>1.4278914802475012E-3</v>
      </c>
      <c r="AR64" s="148">
        <v>3.6088054853843375E-4</v>
      </c>
      <c r="AS64" s="148">
        <v>1.9880715705765406E-3</v>
      </c>
      <c r="AT64" s="148">
        <v>1.2224938875305623E-3</v>
      </c>
      <c r="AU64" s="148">
        <v>4.2918454935622315E-4</v>
      </c>
      <c r="AV64" s="148">
        <v>2.2136137244050912E-3</v>
      </c>
      <c r="AW64" s="148">
        <v>1.4992503748125937E-3</v>
      </c>
      <c r="AX64" s="148">
        <v>1.1318619128466328E-3</v>
      </c>
      <c r="AY64" s="148">
        <v>5.1203277009728623E-4</v>
      </c>
      <c r="AZ64" s="148">
        <v>4.4523597506678539E-4</v>
      </c>
      <c r="BA64" s="148">
        <v>0</v>
      </c>
      <c r="BB64" s="148">
        <v>4.4563279857397502E-4</v>
      </c>
      <c r="BC64" s="148">
        <v>9.9502487562189048E-4</v>
      </c>
      <c r="BD64" s="148">
        <v>4.3859649122807018E-4</v>
      </c>
      <c r="BE64" s="148">
        <v>3.1969309462915604E-4</v>
      </c>
      <c r="BF64" s="148">
        <v>9.4607379375591296E-4</v>
      </c>
      <c r="BG64" s="148">
        <v>1.2175324675324675E-3</v>
      </c>
      <c r="BH64" s="148">
        <v>3.6589828027808267E-4</v>
      </c>
      <c r="BI64" s="148">
        <v>0</v>
      </c>
      <c r="BJ64" s="148">
        <v>7.2886297376093293E-4</v>
      </c>
      <c r="BK64" s="148">
        <v>0</v>
      </c>
      <c r="BL64" s="148">
        <v>1.4499758337361043E-3</v>
      </c>
      <c r="BM64" s="148">
        <v>5.2137643378519292E-4</v>
      </c>
      <c r="BN64" s="149">
        <v>0</v>
      </c>
      <c r="BO64" s="250">
        <v>2.5115110925073253E-3</v>
      </c>
      <c r="BP64" s="242">
        <f t="shared" si="6"/>
        <v>0</v>
      </c>
    </row>
    <row r="65" spans="1:68" ht="14.25" x14ac:dyDescent="0.2">
      <c r="A65" s="72" t="s">
        <v>148</v>
      </c>
      <c r="B65" s="94" t="s">
        <v>1223</v>
      </c>
      <c r="C65" s="120">
        <v>133438457</v>
      </c>
      <c r="D65" s="45" t="s">
        <v>69</v>
      </c>
      <c r="E65" s="72" t="s">
        <v>25</v>
      </c>
      <c r="F65" s="45" t="s">
        <v>26</v>
      </c>
      <c r="G65" s="44" t="s">
        <v>510</v>
      </c>
      <c r="H65" s="72" t="s">
        <v>625</v>
      </c>
      <c r="I65" s="43">
        <v>0.390625</v>
      </c>
      <c r="J65" s="74" t="s">
        <v>596</v>
      </c>
      <c r="K65" s="72"/>
      <c r="L65" s="343">
        <v>1.0924173384741207E-3</v>
      </c>
      <c r="M65" s="72" t="s">
        <v>148</v>
      </c>
      <c r="N65" s="148">
        <v>1.4749262536873156E-3</v>
      </c>
      <c r="O65" s="149">
        <v>0</v>
      </c>
      <c r="P65" s="148">
        <v>0.49535123966942146</v>
      </c>
      <c r="Q65" s="148">
        <v>2.1691973969631237E-3</v>
      </c>
      <c r="R65" s="148">
        <v>1.29366106080207E-3</v>
      </c>
      <c r="S65" s="148">
        <v>0</v>
      </c>
      <c r="T65" s="148">
        <v>0.50949574328749181</v>
      </c>
      <c r="U65" s="148">
        <v>4.062288422477996E-3</v>
      </c>
      <c r="V65" s="148">
        <v>0.49440298507462688</v>
      </c>
      <c r="W65" s="148">
        <v>6.0864272671941571E-4</v>
      </c>
      <c r="X65" s="148">
        <v>1.6465422612513721E-3</v>
      </c>
      <c r="Y65" s="148">
        <v>0.50728862973760935</v>
      </c>
      <c r="Z65" s="148">
        <v>6.2111801242236027E-4</v>
      </c>
      <c r="AA65" s="148">
        <v>1.6968325791855204E-3</v>
      </c>
      <c r="AB65" s="148">
        <v>1.1933174224343676E-3</v>
      </c>
      <c r="AC65" s="148">
        <v>0.52622950819672132</v>
      </c>
      <c r="AD65" s="148">
        <v>0.50049554013875119</v>
      </c>
      <c r="AE65" s="148">
        <v>0.48257211538461536</v>
      </c>
      <c r="AF65" s="148">
        <v>1.7636684303350969E-3</v>
      </c>
      <c r="AG65" s="148">
        <v>1.9656019656019656E-3</v>
      </c>
      <c r="AH65" s="148">
        <v>1.2048192771084338E-3</v>
      </c>
      <c r="AI65" s="148">
        <v>1.5797788309636651E-3</v>
      </c>
      <c r="AJ65" s="148">
        <v>5.1308363263211901E-4</v>
      </c>
      <c r="AK65" s="148">
        <v>0.49529633113828786</v>
      </c>
      <c r="AL65" s="148">
        <v>5.1124744376278123E-4</v>
      </c>
      <c r="AM65" s="148">
        <v>1.1682242990654205E-3</v>
      </c>
      <c r="AN65" s="148">
        <v>0.52407152682255842</v>
      </c>
      <c r="AO65" s="148">
        <v>0.50367855121675154</v>
      </c>
      <c r="AP65" s="148">
        <v>0</v>
      </c>
      <c r="AQ65" s="148">
        <v>0</v>
      </c>
      <c r="AR65" s="148">
        <v>4.7281323877068556E-4</v>
      </c>
      <c r="AS65" s="148">
        <v>1.4940239043824701E-3</v>
      </c>
      <c r="AT65" s="148">
        <v>5.3966540744738263E-4</v>
      </c>
      <c r="AU65" s="148">
        <v>0</v>
      </c>
      <c r="AV65" s="148">
        <v>0.51130163678877627</v>
      </c>
      <c r="AW65" s="148">
        <v>0.46810551558753</v>
      </c>
      <c r="AX65" s="148">
        <v>9.1743119266055051E-4</v>
      </c>
      <c r="AY65" s="148">
        <v>0</v>
      </c>
      <c r="AZ65" s="148">
        <v>0.52205471803461756</v>
      </c>
      <c r="BA65" s="148">
        <v>1.0272213662044171E-3</v>
      </c>
      <c r="BB65" s="148">
        <v>2.7716186252771621E-3</v>
      </c>
      <c r="BC65" s="148">
        <v>6.5445026178010475E-4</v>
      </c>
      <c r="BD65" s="148">
        <v>5.3792361484669173E-4</v>
      </c>
      <c r="BE65" s="148">
        <v>1.2903225806451613E-3</v>
      </c>
      <c r="BF65" s="148">
        <v>0.51362126245847173</v>
      </c>
      <c r="BG65" s="148">
        <v>1.567398119122257E-3</v>
      </c>
      <c r="BH65" s="148">
        <v>0.50731477111845213</v>
      </c>
      <c r="BI65" s="148">
        <v>1.1098779134295228E-3</v>
      </c>
      <c r="BJ65" s="148">
        <v>0.51600175361683476</v>
      </c>
      <c r="BK65" s="148">
        <v>0.50583657587548636</v>
      </c>
      <c r="BL65" s="148">
        <v>0.48336358136721114</v>
      </c>
      <c r="BM65" s="148">
        <v>1.2961762799740765E-3</v>
      </c>
      <c r="BN65" s="149">
        <v>0.50917203767972241</v>
      </c>
      <c r="BO65" s="250">
        <v>0.52622950819672132</v>
      </c>
      <c r="BP65" s="242">
        <f t="shared" si="6"/>
        <v>19</v>
      </c>
    </row>
    <row r="66" spans="1:68" ht="14.25" x14ac:dyDescent="0.2">
      <c r="A66" s="72" t="s">
        <v>149</v>
      </c>
      <c r="B66" s="94" t="s">
        <v>1224</v>
      </c>
      <c r="C66" s="120">
        <v>99684612</v>
      </c>
      <c r="D66" s="45" t="s">
        <v>69</v>
      </c>
      <c r="E66" s="72" t="s">
        <v>28</v>
      </c>
      <c r="F66" s="45" t="s">
        <v>26</v>
      </c>
      <c r="G66" s="44" t="s">
        <v>510</v>
      </c>
      <c r="H66" s="72" t="s">
        <v>625</v>
      </c>
      <c r="I66" s="43">
        <v>4.5454545454545497E-2</v>
      </c>
      <c r="J66" s="74" t="s">
        <v>623</v>
      </c>
      <c r="K66" s="72"/>
      <c r="L66" s="343">
        <v>4.30088888648145E-3</v>
      </c>
      <c r="M66" s="72" t="s">
        <v>149</v>
      </c>
      <c r="N66" s="148">
        <v>6.1370610296624618E-3</v>
      </c>
      <c r="O66" s="149">
        <v>8.1395348837209301E-3</v>
      </c>
      <c r="P66" s="148">
        <v>6.0851926977687626E-3</v>
      </c>
      <c r="Q66" s="148">
        <v>7.9396585946804286E-3</v>
      </c>
      <c r="R66" s="148">
        <v>7.2078907435508344E-3</v>
      </c>
      <c r="S66" s="148">
        <v>6.8493150684931503E-3</v>
      </c>
      <c r="T66" s="148">
        <v>5.8750773036487323E-3</v>
      </c>
      <c r="U66" s="148">
        <v>9.6367679762787255E-3</v>
      </c>
      <c r="V66" s="148">
        <v>2.6272577996715929E-3</v>
      </c>
      <c r="W66" s="148">
        <v>5.2787858792477729E-3</v>
      </c>
      <c r="X66" s="148">
        <v>7.5583305948077554E-3</v>
      </c>
      <c r="Y66" s="148">
        <v>6.301919220853624E-3</v>
      </c>
      <c r="Z66" s="148">
        <v>5.9599829714772241E-3</v>
      </c>
      <c r="AA66" s="148">
        <v>4.4143613890523835E-3</v>
      </c>
      <c r="AB66" s="148">
        <v>3.9239360096589198E-3</v>
      </c>
      <c r="AC66" s="148">
        <v>2.8826751225136927E-3</v>
      </c>
      <c r="AD66" s="148">
        <v>5.4644808743169399E-3</v>
      </c>
      <c r="AE66" s="148">
        <v>7.6605774896876845E-3</v>
      </c>
      <c r="AF66" s="148">
        <v>6.184895833333333E-3</v>
      </c>
      <c r="AG66" s="148">
        <v>6.6019417475728153E-3</v>
      </c>
      <c r="AH66" s="148">
        <v>9.7854723372224305E-3</v>
      </c>
      <c r="AI66" s="148">
        <v>6.6326530612244895E-3</v>
      </c>
      <c r="AJ66" s="148">
        <v>6.3813813813813815E-3</v>
      </c>
      <c r="AK66" s="148">
        <v>3.7582211086752272E-3</v>
      </c>
      <c r="AL66" s="148">
        <v>7.9537237888647871E-3</v>
      </c>
      <c r="AM66" s="148">
        <v>6.5359477124183009E-3</v>
      </c>
      <c r="AN66" s="148">
        <v>5.0727088265133582E-3</v>
      </c>
      <c r="AO66" s="148">
        <v>4.3407487791644059E-3</v>
      </c>
      <c r="AP66" s="148">
        <v>8.7301587301587304E-3</v>
      </c>
      <c r="AQ66" s="148">
        <v>4.0469445568595708E-3</v>
      </c>
      <c r="AR66" s="148">
        <v>7.7233042310275351E-3</v>
      </c>
      <c r="AS66" s="148">
        <v>2.9711375212224107E-3</v>
      </c>
      <c r="AT66" s="148">
        <v>7.0921985815602835E-3</v>
      </c>
      <c r="AU66" s="148">
        <v>5.6671818650180323E-3</v>
      </c>
      <c r="AV66" s="148">
        <v>2.9469548133595285E-3</v>
      </c>
      <c r="AW66" s="148">
        <v>4.6354825115887061E-3</v>
      </c>
      <c r="AX66" s="148">
        <v>3.2392410920869968E-3</v>
      </c>
      <c r="AY66" s="148">
        <v>7.6611086074808476E-3</v>
      </c>
      <c r="AZ66" s="148">
        <v>5.9008654602675063E-3</v>
      </c>
      <c r="BA66" s="148">
        <v>8.0567193038994529E-3</v>
      </c>
      <c r="BB66" s="148">
        <v>2.2391401701746527E-3</v>
      </c>
      <c r="BC66" s="148">
        <v>3.3670033670033669E-3</v>
      </c>
      <c r="BD66" s="148">
        <v>5.4200542005420054E-3</v>
      </c>
      <c r="BE66" s="148">
        <v>4.46162998215348E-3</v>
      </c>
      <c r="BF66" s="148">
        <v>5.5350553505535052E-3</v>
      </c>
      <c r="BG66" s="148">
        <v>6.3335679099225895E-3</v>
      </c>
      <c r="BH66" s="148">
        <v>1.768172888015717E-2</v>
      </c>
      <c r="BI66" s="148">
        <v>4.6357615894039739E-3</v>
      </c>
      <c r="BJ66" s="148">
        <v>4.10958904109589E-3</v>
      </c>
      <c r="BK66" s="148">
        <v>8.7536473530637759E-3</v>
      </c>
      <c r="BL66" s="148">
        <v>6.4516129032258064E-3</v>
      </c>
      <c r="BM66" s="148">
        <v>6.2439961575408258E-3</v>
      </c>
      <c r="BN66" s="149">
        <v>4.5063498566161406E-3</v>
      </c>
      <c r="BO66" s="250">
        <v>1.768172888015717E-2</v>
      </c>
      <c r="BP66" s="242">
        <f t="shared" si="6"/>
        <v>0</v>
      </c>
    </row>
    <row r="67" spans="1:68" ht="14.25" x14ac:dyDescent="0.2">
      <c r="A67" s="72" t="s">
        <v>150</v>
      </c>
      <c r="B67" s="94" t="s">
        <v>1239</v>
      </c>
      <c r="C67" s="120">
        <v>28171943</v>
      </c>
      <c r="D67" s="45" t="s">
        <v>69</v>
      </c>
      <c r="E67" s="72" t="s">
        <v>28</v>
      </c>
      <c r="F67" s="45" t="s">
        <v>30</v>
      </c>
      <c r="G67" s="44" t="s">
        <v>510</v>
      </c>
      <c r="H67" s="72" t="s">
        <v>625</v>
      </c>
      <c r="I67" s="43">
        <v>0.109756097560976</v>
      </c>
      <c r="J67" s="74" t="s">
        <v>590</v>
      </c>
      <c r="K67" s="72"/>
      <c r="L67" s="343">
        <v>1.3107548832591502E-3</v>
      </c>
      <c r="M67" s="72" t="s">
        <v>150</v>
      </c>
      <c r="N67" s="148">
        <v>1.3550135501355014E-3</v>
      </c>
      <c r="O67" s="149">
        <v>1.0582010582010583E-3</v>
      </c>
      <c r="P67" s="148">
        <v>0.50295540032240726</v>
      </c>
      <c r="Q67" s="148">
        <v>2.0905923344947735E-3</v>
      </c>
      <c r="R67" s="148">
        <v>1.358695652173913E-3</v>
      </c>
      <c r="S67" s="148">
        <v>0</v>
      </c>
      <c r="T67" s="148">
        <v>1.1607661056297156E-3</v>
      </c>
      <c r="U67" s="148">
        <v>0.49459459459459459</v>
      </c>
      <c r="V67" s="148">
        <v>0</v>
      </c>
      <c r="W67" s="148">
        <v>2.0689655172413794E-3</v>
      </c>
      <c r="X67" s="148">
        <v>5.8616647127784287E-4</v>
      </c>
      <c r="Y67" s="148">
        <v>0.49838882921589689</v>
      </c>
      <c r="Z67" s="148">
        <v>0.53493613824192332</v>
      </c>
      <c r="AA67" s="148">
        <v>0</v>
      </c>
      <c r="AB67" s="148">
        <v>1.2804097311139564E-3</v>
      </c>
      <c r="AC67" s="148">
        <v>0.50583864118895971</v>
      </c>
      <c r="AD67" s="148">
        <v>2.6338893766461808E-3</v>
      </c>
      <c r="AE67" s="148">
        <v>2.2522522522522522E-3</v>
      </c>
      <c r="AF67" s="148">
        <v>1.6930022573363431E-3</v>
      </c>
      <c r="AG67" s="148">
        <v>0.51359084406294708</v>
      </c>
      <c r="AH67" s="148">
        <v>0.49965823650034175</v>
      </c>
      <c r="AI67" s="148">
        <v>1.8365472910927456E-3</v>
      </c>
      <c r="AJ67" s="148">
        <v>1.5432098765432098E-3</v>
      </c>
      <c r="AK67" s="148">
        <v>2.3487962419260129E-3</v>
      </c>
      <c r="AL67" s="148">
        <v>0.50565770862800563</v>
      </c>
      <c r="AM67" s="148">
        <v>2.0604395604395605E-3</v>
      </c>
      <c r="AN67" s="148">
        <v>0.48856707317073172</v>
      </c>
      <c r="AO67" s="148">
        <v>0</v>
      </c>
      <c r="AP67" s="148">
        <v>3.3305578684429643E-3</v>
      </c>
      <c r="AQ67" s="148">
        <v>1.7985611510791368E-3</v>
      </c>
      <c r="AR67" s="148">
        <v>0.50591016548463352</v>
      </c>
      <c r="AS67" s="148">
        <v>0</v>
      </c>
      <c r="AT67" s="148">
        <v>3.3802816901408453E-3</v>
      </c>
      <c r="AU67" s="148">
        <v>1.4619883040935672E-3</v>
      </c>
      <c r="AV67" s="148">
        <v>0.49292929292929294</v>
      </c>
      <c r="AW67" s="148">
        <v>0.49896907216494846</v>
      </c>
      <c r="AX67" s="148">
        <v>0.50894854586129756</v>
      </c>
      <c r="AY67" s="148">
        <v>2.5041736227045075E-3</v>
      </c>
      <c r="AZ67" s="148">
        <v>0</v>
      </c>
      <c r="BA67" s="148">
        <v>6.3331222292590248E-4</v>
      </c>
      <c r="BB67" s="148">
        <v>0.5126382306477093</v>
      </c>
      <c r="BC67" s="148">
        <v>1.5015015015015015E-3</v>
      </c>
      <c r="BD67" s="148">
        <v>2.3474178403755869E-3</v>
      </c>
      <c r="BE67" s="148">
        <v>1.0136847440446021E-3</v>
      </c>
      <c r="BF67" s="148">
        <v>2.6408450704225352E-3</v>
      </c>
      <c r="BG67" s="148">
        <v>2.6075619295958278E-3</v>
      </c>
      <c r="BH67" s="148">
        <v>0</v>
      </c>
      <c r="BI67" s="148">
        <v>1.1587485515643105E-3</v>
      </c>
      <c r="BJ67" s="148">
        <v>3.2509752925877762E-3</v>
      </c>
      <c r="BK67" s="148">
        <v>1.6638935108153079E-3</v>
      </c>
      <c r="BL67" s="148">
        <v>2.403846153846154E-3</v>
      </c>
      <c r="BM67" s="148">
        <v>0.49911347517730498</v>
      </c>
      <c r="BN67" s="149">
        <v>1.9493177387914229E-3</v>
      </c>
      <c r="BO67" s="250">
        <v>0.53493613824192332</v>
      </c>
      <c r="BP67" s="242">
        <f t="shared" si="6"/>
        <v>15</v>
      </c>
    </row>
    <row r="68" spans="1:68" ht="14.25" x14ac:dyDescent="0.2">
      <c r="A68" s="72" t="s">
        <v>151</v>
      </c>
      <c r="B68" s="94" t="s">
        <v>1239</v>
      </c>
      <c r="C68" s="120">
        <v>89164333</v>
      </c>
      <c r="D68" s="45" t="s">
        <v>69</v>
      </c>
      <c r="E68" s="72" t="s">
        <v>25</v>
      </c>
      <c r="F68" s="45" t="s">
        <v>26</v>
      </c>
      <c r="G68" s="44" t="s">
        <v>510</v>
      </c>
      <c r="H68" s="72" t="s">
        <v>625</v>
      </c>
      <c r="I68" s="43">
        <v>9.8765432098765399E-2</v>
      </c>
      <c r="J68" s="74" t="s">
        <v>673</v>
      </c>
      <c r="K68" s="72"/>
      <c r="L68" s="343">
        <v>1.2778464028623759E-3</v>
      </c>
      <c r="M68" s="72" t="s">
        <v>151</v>
      </c>
      <c r="N68" s="148">
        <v>0</v>
      </c>
      <c r="O68" s="149">
        <v>1.2746972594008922E-3</v>
      </c>
      <c r="P68" s="148">
        <v>1.1028398125172319E-3</v>
      </c>
      <c r="Q68" s="148">
        <v>1.924557351809084E-3</v>
      </c>
      <c r="R68" s="148">
        <v>3.2267527134056907E-3</v>
      </c>
      <c r="S68" s="148">
        <v>7.6628352490421458E-4</v>
      </c>
      <c r="T68" s="148">
        <v>1.2698412698412698E-3</v>
      </c>
      <c r="U68" s="148">
        <v>1.2403100775193799E-3</v>
      </c>
      <c r="V68" s="148">
        <v>6.4474532559638943E-4</v>
      </c>
      <c r="W68" s="148">
        <v>1.7053206002728514E-3</v>
      </c>
      <c r="X68" s="148">
        <v>0</v>
      </c>
      <c r="Y68" s="148">
        <v>9.1352009744214368E-4</v>
      </c>
      <c r="Z68" s="148">
        <v>4.3535045711797995E-4</v>
      </c>
      <c r="AA68" s="148">
        <v>1.9357336430507162E-3</v>
      </c>
      <c r="AB68" s="148">
        <v>3.3370411568409346E-3</v>
      </c>
      <c r="AC68" s="148">
        <v>3.0231776956667787E-3</v>
      </c>
      <c r="AD68" s="148">
        <v>0</v>
      </c>
      <c r="AE68" s="148">
        <v>1.4723203769140165E-3</v>
      </c>
      <c r="AF68" s="148">
        <v>2.0639834881320948E-3</v>
      </c>
      <c r="AG68" s="148">
        <v>3.6603221083455345E-4</v>
      </c>
      <c r="AH68" s="148">
        <v>1.0775862068965517E-3</v>
      </c>
      <c r="AI68" s="148">
        <v>2.0627062706270625E-3</v>
      </c>
      <c r="AJ68" s="148">
        <v>1.3397642015005359E-3</v>
      </c>
      <c r="AK68" s="148">
        <v>6.2578222778473093E-4</v>
      </c>
      <c r="AL68" s="148">
        <v>6.3512226103524931E-4</v>
      </c>
      <c r="AM68" s="148">
        <v>1.0666666666666667E-3</v>
      </c>
      <c r="AN68" s="148">
        <v>3.590664272890485E-4</v>
      </c>
      <c r="AO68" s="148">
        <v>1.5683814303638645E-3</v>
      </c>
      <c r="AP68" s="148">
        <v>0</v>
      </c>
      <c r="AQ68" s="148">
        <v>2.232142857142857E-3</v>
      </c>
      <c r="AR68" s="148">
        <v>1.4114326040931546E-3</v>
      </c>
      <c r="AS68" s="148">
        <v>6.3351282863477985E-4</v>
      </c>
      <c r="AT68" s="148">
        <v>8.1168831168831174E-4</v>
      </c>
      <c r="AU68" s="148">
        <v>6.0240963855421692E-4</v>
      </c>
      <c r="AV68" s="148">
        <v>1.6207455429497568E-3</v>
      </c>
      <c r="AW68" s="148">
        <v>3.1210986267166043E-4</v>
      </c>
      <c r="AX68" s="148">
        <v>3.326996197718631E-3</v>
      </c>
      <c r="AY68" s="148">
        <v>0</v>
      </c>
      <c r="AZ68" s="148">
        <v>1.3134851138353765E-3</v>
      </c>
      <c r="BA68" s="148">
        <v>1.3636363636363637E-3</v>
      </c>
      <c r="BB68" s="148">
        <v>3.6536353671903543E-4</v>
      </c>
      <c r="BC68" s="148">
        <v>3.6036036036036037E-4</v>
      </c>
      <c r="BD68" s="148">
        <v>3.3738191632928474E-4</v>
      </c>
      <c r="BE68" s="148">
        <v>1.7128175849272054E-3</v>
      </c>
      <c r="BF68" s="148">
        <v>1.4204545454545455E-3</v>
      </c>
      <c r="BG68" s="148">
        <v>1.0309278350515464E-3</v>
      </c>
      <c r="BH68" s="148">
        <v>1.3599274705349048E-3</v>
      </c>
      <c r="BI68" s="148">
        <v>2.056555269922879E-3</v>
      </c>
      <c r="BJ68" s="148">
        <v>1.17096018735363E-3</v>
      </c>
      <c r="BK68" s="148">
        <v>4.0666937779585197E-4</v>
      </c>
      <c r="BL68" s="148">
        <v>7.1149057274991104E-4</v>
      </c>
      <c r="BM68" s="148">
        <v>1.1402508551881414E-3</v>
      </c>
      <c r="BN68" s="149">
        <v>7.4626865671641792E-4</v>
      </c>
      <c r="BO68" s="250">
        <v>3.3370411568409346E-3</v>
      </c>
      <c r="BP68" s="242">
        <f t="shared" si="6"/>
        <v>0</v>
      </c>
    </row>
    <row r="69" spans="1:68" ht="14.25" x14ac:dyDescent="0.2">
      <c r="A69" s="72" t="s">
        <v>152</v>
      </c>
      <c r="B69" s="94" t="s">
        <v>1236</v>
      </c>
      <c r="C69" s="120">
        <v>41684566</v>
      </c>
      <c r="D69" s="45" t="s">
        <v>69</v>
      </c>
      <c r="E69" s="72" t="s">
        <v>30</v>
      </c>
      <c r="F69" s="45" t="s">
        <v>28</v>
      </c>
      <c r="G69" s="44" t="s">
        <v>510</v>
      </c>
      <c r="H69" s="72" t="s">
        <v>625</v>
      </c>
      <c r="I69" s="43">
        <v>0.18292682926829301</v>
      </c>
      <c r="J69" s="74" t="s">
        <v>675</v>
      </c>
      <c r="K69" s="72"/>
      <c r="L69" s="343">
        <v>5.638865883099262E-3</v>
      </c>
      <c r="M69" s="72" t="s">
        <v>152</v>
      </c>
      <c r="N69" s="148">
        <v>9.1575091575091579E-3</v>
      </c>
      <c r="O69" s="149">
        <v>5.5788005578800556E-3</v>
      </c>
      <c r="P69" s="148">
        <v>1.4167650531286895E-2</v>
      </c>
      <c r="Q69" s="148">
        <v>0.52592592592592591</v>
      </c>
      <c r="R69" s="148">
        <v>0.51207243460764584</v>
      </c>
      <c r="S69" s="148">
        <v>4.0322580645161289E-2</v>
      </c>
      <c r="T69" s="148">
        <v>1.3374485596707819E-2</v>
      </c>
      <c r="U69" s="148">
        <v>9.74025974025974E-3</v>
      </c>
      <c r="V69" s="148">
        <v>6.2827225130890054E-3</v>
      </c>
      <c r="W69" s="148">
        <v>1.3398294762484775E-2</v>
      </c>
      <c r="X69" s="148">
        <v>0.49932157394843962</v>
      </c>
      <c r="Y69" s="148">
        <v>4.7505938242280287E-3</v>
      </c>
      <c r="Z69" s="148">
        <v>1.1061946902654867E-2</v>
      </c>
      <c r="AA69" s="148">
        <v>0.51886792452830188</v>
      </c>
      <c r="AB69" s="148">
        <v>1.4446227929373997E-2</v>
      </c>
      <c r="AC69" s="148">
        <v>4.1841004184100415E-3</v>
      </c>
      <c r="AD69" s="148">
        <v>6.1349693251533744E-3</v>
      </c>
      <c r="AE69" s="148">
        <v>4.6893317702227429E-3</v>
      </c>
      <c r="AF69" s="148">
        <v>0.47499999999999998</v>
      </c>
      <c r="AG69" s="148">
        <v>1.2219959266802444E-2</v>
      </c>
      <c r="AH69" s="148">
        <v>1.0869565217391304E-2</v>
      </c>
      <c r="AI69" s="148">
        <v>0.4650112866817156</v>
      </c>
      <c r="AJ69" s="148">
        <v>1.1842105263157895E-2</v>
      </c>
      <c r="AK69" s="148">
        <v>1.0802469135802469E-2</v>
      </c>
      <c r="AL69" s="148">
        <v>9.9715099715099714E-3</v>
      </c>
      <c r="AM69" s="148">
        <v>8.4745762711864406E-3</v>
      </c>
      <c r="AN69" s="148">
        <v>6.7681895093062603E-3</v>
      </c>
      <c r="AO69" s="148">
        <v>1.1864406779661017E-2</v>
      </c>
      <c r="AP69" s="148">
        <v>7.2332730560578659E-3</v>
      </c>
      <c r="AQ69" s="148">
        <v>1.4678899082568808E-2</v>
      </c>
      <c r="AR69" s="148">
        <v>8.5959885386819486E-3</v>
      </c>
      <c r="AS69" s="148">
        <v>0.50761421319796951</v>
      </c>
      <c r="AT69" s="148">
        <v>2.3640661938534278E-3</v>
      </c>
      <c r="AU69" s="148">
        <v>0.4974025974025974</v>
      </c>
      <c r="AV69" s="148">
        <v>1.893939393939394E-2</v>
      </c>
      <c r="AW69" s="148">
        <v>4.8465266558966073E-3</v>
      </c>
      <c r="AX69" s="148">
        <v>8.8888888888888889E-3</v>
      </c>
      <c r="AY69" s="148">
        <v>2.3752969121140144E-3</v>
      </c>
      <c r="AZ69" s="148">
        <v>9.0497737556561094E-3</v>
      </c>
      <c r="BA69" s="148">
        <v>5.9880239520958087E-3</v>
      </c>
      <c r="BB69" s="148">
        <v>7.3800738007380072E-3</v>
      </c>
      <c r="BC69" s="148">
        <v>0.51465798045602607</v>
      </c>
      <c r="BD69" s="148">
        <v>8.8183421516754845E-3</v>
      </c>
      <c r="BE69" s="148">
        <v>1.3495276653171389E-3</v>
      </c>
      <c r="BF69" s="148">
        <v>0</v>
      </c>
      <c r="BG69" s="148">
        <v>0.5124282982791587</v>
      </c>
      <c r="BH69" s="148">
        <v>0</v>
      </c>
      <c r="BI69" s="148">
        <v>8.8235294117647058E-3</v>
      </c>
      <c r="BJ69" s="148">
        <v>7.1174377224199285E-3</v>
      </c>
      <c r="BK69" s="148">
        <v>5.2539404553415062E-3</v>
      </c>
      <c r="BL69" s="148">
        <v>5.6710775047258983E-3</v>
      </c>
      <c r="BM69" s="148">
        <v>4.0000000000000001E-3</v>
      </c>
      <c r="BN69" s="149">
        <v>1.62748643761302E-2</v>
      </c>
      <c r="BO69" s="250">
        <v>0.52592592592592591</v>
      </c>
      <c r="BP69" s="242">
        <f t="shared" si="6"/>
        <v>10</v>
      </c>
    </row>
    <row r="70" spans="1:68" ht="14.25" x14ac:dyDescent="0.2">
      <c r="A70" s="72" t="s">
        <v>153</v>
      </c>
      <c r="B70" s="94" t="s">
        <v>1236</v>
      </c>
      <c r="C70" s="120">
        <v>53296152</v>
      </c>
      <c r="D70" s="45" t="s">
        <v>69</v>
      </c>
      <c r="E70" s="72" t="s">
        <v>30</v>
      </c>
      <c r="F70" s="45" t="s">
        <v>28</v>
      </c>
      <c r="G70" s="44" t="s">
        <v>510</v>
      </c>
      <c r="H70" s="72" t="s">
        <v>625</v>
      </c>
      <c r="I70" s="43">
        <v>4.49438202247191E-2</v>
      </c>
      <c r="J70" s="74" t="s">
        <v>623</v>
      </c>
      <c r="K70" s="72"/>
      <c r="L70" s="343">
        <v>1.8381584993942433E-3</v>
      </c>
      <c r="M70" s="72" t="s">
        <v>153</v>
      </c>
      <c r="N70" s="148">
        <v>0</v>
      </c>
      <c r="O70" s="149">
        <v>7.4074074074074077E-3</v>
      </c>
      <c r="P70" s="148">
        <v>1.5174506828528073E-3</v>
      </c>
      <c r="Q70" s="148">
        <v>6.7264573991031393E-3</v>
      </c>
      <c r="R70" s="148">
        <v>5.1020408163265302E-3</v>
      </c>
      <c r="S70" s="148">
        <v>0</v>
      </c>
      <c r="T70" s="148">
        <v>4.8231511254019296E-3</v>
      </c>
      <c r="U70" s="148">
        <v>0</v>
      </c>
      <c r="V70" s="148">
        <v>0</v>
      </c>
      <c r="W70" s="148">
        <v>1.6556291390728477E-3</v>
      </c>
      <c r="X70" s="148">
        <v>1.6260162601626016E-3</v>
      </c>
      <c r="Y70" s="148">
        <v>1.6025641025641025E-3</v>
      </c>
      <c r="Z70" s="148">
        <v>2.631578947368421E-3</v>
      </c>
      <c r="AA70" s="148">
        <v>4.3763676148796497E-3</v>
      </c>
      <c r="AB70" s="148">
        <v>1.996007984031936E-3</v>
      </c>
      <c r="AC70" s="148">
        <v>4.7281323877068557E-3</v>
      </c>
      <c r="AD70" s="148">
        <v>2.8248587570621469E-3</v>
      </c>
      <c r="AE70" s="148">
        <v>1.9157088122605363E-3</v>
      </c>
      <c r="AF70" s="148">
        <v>6.6666666666666671E-3</v>
      </c>
      <c r="AG70" s="148">
        <v>1.9305019305019305E-3</v>
      </c>
      <c r="AH70" s="148">
        <v>2.0242914979757085E-3</v>
      </c>
      <c r="AI70" s="148">
        <v>1.9455252918287938E-3</v>
      </c>
      <c r="AJ70" s="148">
        <v>2.0746887966804979E-3</v>
      </c>
      <c r="AK70" s="148">
        <v>7.5614366729678641E-3</v>
      </c>
      <c r="AL70" s="148">
        <v>2.070393374741201E-3</v>
      </c>
      <c r="AM70" s="148">
        <v>1.9305019305019305E-3</v>
      </c>
      <c r="AN70" s="148">
        <v>1.8656716417910447E-3</v>
      </c>
      <c r="AO70" s="148">
        <v>4.0000000000000001E-3</v>
      </c>
      <c r="AP70" s="148">
        <v>1.8450184501845018E-3</v>
      </c>
      <c r="AQ70" s="148">
        <v>3.9603960396039604E-3</v>
      </c>
      <c r="AR70" s="148">
        <v>1.7543859649122807E-3</v>
      </c>
      <c r="AS70" s="148">
        <v>0</v>
      </c>
      <c r="AT70" s="148">
        <v>3.1496062992125984E-3</v>
      </c>
      <c r="AU70" s="148">
        <v>7.5329566854990581E-3</v>
      </c>
      <c r="AV70" s="148">
        <v>2.1691973969631237E-3</v>
      </c>
      <c r="AW70" s="148">
        <v>1.639344262295082E-3</v>
      </c>
      <c r="AX70" s="148">
        <v>5.076142131979695E-3</v>
      </c>
      <c r="AY70" s="148">
        <v>4.4444444444444444E-3</v>
      </c>
      <c r="AZ70" s="148">
        <v>2.1276595744680851E-3</v>
      </c>
      <c r="BA70" s="148">
        <v>8.1466395112016286E-3</v>
      </c>
      <c r="BB70" s="148">
        <v>8.3160083160083165E-3</v>
      </c>
      <c r="BC70" s="148">
        <v>2.1505376344086021E-3</v>
      </c>
      <c r="BD70" s="148">
        <v>0</v>
      </c>
      <c r="BE70" s="148">
        <v>4.830917874396135E-3</v>
      </c>
      <c r="BF70" s="148">
        <v>2.1645021645021645E-3</v>
      </c>
      <c r="BG70" s="148">
        <v>2.1645021645021645E-3</v>
      </c>
      <c r="BH70" s="148">
        <v>0</v>
      </c>
      <c r="BI70" s="148">
        <v>0</v>
      </c>
      <c r="BJ70" s="148">
        <v>0</v>
      </c>
      <c r="BK70" s="148">
        <v>0</v>
      </c>
      <c r="BL70" s="148">
        <v>0</v>
      </c>
      <c r="BM70" s="148">
        <v>2.5706940874035988E-3</v>
      </c>
      <c r="BN70" s="149">
        <v>0</v>
      </c>
      <c r="BO70" s="250">
        <v>8.3160083160083165E-3</v>
      </c>
      <c r="BP70" s="242">
        <f t="shared" si="6"/>
        <v>0</v>
      </c>
    </row>
    <row r="71" spans="1:68" ht="14.25" x14ac:dyDescent="0.2">
      <c r="A71" s="72" t="s">
        <v>154</v>
      </c>
      <c r="B71" s="94" t="s">
        <v>1236</v>
      </c>
      <c r="C71" s="120">
        <v>94623337</v>
      </c>
      <c r="D71" s="45" t="s">
        <v>69</v>
      </c>
      <c r="E71" s="72" t="s">
        <v>26</v>
      </c>
      <c r="F71" s="45" t="s">
        <v>25</v>
      </c>
      <c r="G71" s="44" t="s">
        <v>510</v>
      </c>
      <c r="H71" s="72" t="s">
        <v>625</v>
      </c>
      <c r="I71" s="43">
        <v>5.7692307692307702E-2</v>
      </c>
      <c r="J71" s="74" t="s">
        <v>676</v>
      </c>
      <c r="K71" s="72"/>
      <c r="L71" s="343">
        <v>2.5176363433265453E-3</v>
      </c>
      <c r="M71" s="72" t="s">
        <v>154</v>
      </c>
      <c r="N71" s="148">
        <v>1.7740981667652277E-3</v>
      </c>
      <c r="O71" s="149">
        <v>2.0693222969477496E-3</v>
      </c>
      <c r="P71" s="148">
        <v>4.9661399548532733E-3</v>
      </c>
      <c r="Q71" s="148">
        <v>1.2658227848101266E-3</v>
      </c>
      <c r="R71" s="148">
        <v>2.8735632183908046E-3</v>
      </c>
      <c r="S71" s="148">
        <v>0</v>
      </c>
      <c r="T71" s="148">
        <v>2.4366471734892786E-3</v>
      </c>
      <c r="U71" s="148">
        <v>2.7917364600781687E-3</v>
      </c>
      <c r="V71" s="148">
        <v>3.183023872679045E-3</v>
      </c>
      <c r="W71" s="148">
        <v>2.2844089091947459E-3</v>
      </c>
      <c r="X71" s="148">
        <v>3.856749311294766E-3</v>
      </c>
      <c r="Y71" s="148">
        <v>1.786511835640911E-3</v>
      </c>
      <c r="Z71" s="148">
        <v>1.0256410256410256E-3</v>
      </c>
      <c r="AA71" s="148">
        <v>4.4563279857397502E-4</v>
      </c>
      <c r="AB71" s="148">
        <v>1.4492753623188406E-3</v>
      </c>
      <c r="AC71" s="148">
        <v>4.7244094488188976E-3</v>
      </c>
      <c r="AD71" s="148">
        <v>2.352941176470588E-3</v>
      </c>
      <c r="AE71" s="148">
        <v>2.4715768660405341E-3</v>
      </c>
      <c r="AF71" s="148">
        <v>1.4910536779324055E-3</v>
      </c>
      <c r="AG71" s="148">
        <v>2.6236881559220391E-3</v>
      </c>
      <c r="AH71" s="148">
        <v>2.6304252520824201E-3</v>
      </c>
      <c r="AI71" s="148">
        <v>2.0811654526534861E-3</v>
      </c>
      <c r="AJ71" s="148">
        <v>3.4705007436787306E-3</v>
      </c>
      <c r="AK71" s="148">
        <v>1.3812154696132596E-3</v>
      </c>
      <c r="AL71" s="148">
        <v>3.4379028792436614E-3</v>
      </c>
      <c r="AM71" s="148">
        <v>1.9417475728155339E-3</v>
      </c>
      <c r="AN71" s="148">
        <v>3.0850594975760249E-3</v>
      </c>
      <c r="AO71" s="148">
        <v>1.6233766233766235E-3</v>
      </c>
      <c r="AP71" s="148">
        <v>3.0769230769230769E-3</v>
      </c>
      <c r="AQ71" s="148">
        <v>1.0695187165775401E-3</v>
      </c>
      <c r="AR71" s="148">
        <v>2.1523891519586742E-3</v>
      </c>
      <c r="AS71" s="148">
        <v>2.9863481228668944E-3</v>
      </c>
      <c r="AT71" s="148">
        <v>1.7043033659991478E-3</v>
      </c>
      <c r="AU71" s="148">
        <v>8.9007565643079659E-4</v>
      </c>
      <c r="AV71" s="148">
        <v>1.8359853121175031E-3</v>
      </c>
      <c r="AW71" s="148">
        <v>1.244296972210701E-3</v>
      </c>
      <c r="AX71" s="148">
        <v>5.4466230936819177E-4</v>
      </c>
      <c r="AY71" s="148">
        <v>2.012072434607646E-3</v>
      </c>
      <c r="AZ71" s="148">
        <v>1.454898157129001E-3</v>
      </c>
      <c r="BA71" s="148">
        <v>1.7219113215669393E-3</v>
      </c>
      <c r="BB71" s="148">
        <v>1.8814675446848542E-3</v>
      </c>
      <c r="BC71" s="148">
        <v>2.5614754098360654E-3</v>
      </c>
      <c r="BD71" s="148">
        <v>1.9212295869356388E-3</v>
      </c>
      <c r="BE71" s="148">
        <v>1.5879317189360857E-3</v>
      </c>
      <c r="BF71" s="148">
        <v>1.5991471215351812E-3</v>
      </c>
      <c r="BG71" s="148">
        <v>4.1647385469689956E-3</v>
      </c>
      <c r="BH71" s="148">
        <v>8.6542622241453913E-4</v>
      </c>
      <c r="BI71" s="148">
        <v>3.3875338753387536E-3</v>
      </c>
      <c r="BJ71" s="148">
        <v>2.2805017103762829E-3</v>
      </c>
      <c r="BK71" s="148">
        <v>1.9455252918287938E-3</v>
      </c>
      <c r="BL71" s="148">
        <v>1.0411244143675169E-3</v>
      </c>
      <c r="BM71" s="148">
        <v>2.3752969121140144E-3</v>
      </c>
      <c r="BN71" s="149">
        <v>1.7064846416382253E-3</v>
      </c>
      <c r="BO71" s="250">
        <v>4.9661399548532733E-3</v>
      </c>
      <c r="BP71" s="242">
        <f t="shared" si="6"/>
        <v>0</v>
      </c>
    </row>
    <row r="72" spans="1:68" s="4" customFormat="1" ht="14.25" x14ac:dyDescent="0.2">
      <c r="A72" s="72" t="s">
        <v>155</v>
      </c>
      <c r="B72" s="94" t="s">
        <v>1236</v>
      </c>
      <c r="C72" s="120">
        <v>109983714</v>
      </c>
      <c r="D72" s="45" t="s">
        <v>69</v>
      </c>
      <c r="E72" s="72" t="s">
        <v>26</v>
      </c>
      <c r="F72" s="72" t="s">
        <v>30</v>
      </c>
      <c r="G72" s="44" t="s">
        <v>510</v>
      </c>
      <c r="H72" s="72" t="s">
        <v>625</v>
      </c>
      <c r="I72" s="119">
        <v>0.34615384615384615</v>
      </c>
      <c r="J72" s="74" t="s">
        <v>596</v>
      </c>
      <c r="K72" s="72"/>
      <c r="L72" s="343">
        <v>4.3627577103352611E-4</v>
      </c>
      <c r="M72" s="72" t="s">
        <v>155</v>
      </c>
      <c r="N72" s="231">
        <v>6.5487884741322858E-4</v>
      </c>
      <c r="O72" s="232">
        <v>0</v>
      </c>
      <c r="P72" s="231">
        <v>0.47610208816705302</v>
      </c>
      <c r="Q72" s="231">
        <v>1.2224938875305623E-3</v>
      </c>
      <c r="R72" s="231">
        <v>2.0050125313283208E-3</v>
      </c>
      <c r="S72" s="231">
        <v>0.43434343434343436</v>
      </c>
      <c r="T72" s="231">
        <v>1.1730205278592375E-3</v>
      </c>
      <c r="U72" s="231">
        <v>0.48148148148148145</v>
      </c>
      <c r="V72" s="231">
        <v>5.5928411633109618E-4</v>
      </c>
      <c r="W72" s="231">
        <v>0.49</v>
      </c>
      <c r="X72" s="231">
        <v>5.4083288263926451E-4</v>
      </c>
      <c r="Y72" s="231">
        <v>5.4436581382689172E-4</v>
      </c>
      <c r="Z72" s="231">
        <v>0</v>
      </c>
      <c r="AA72" s="231">
        <v>1.1248593925759281E-3</v>
      </c>
      <c r="AB72" s="231">
        <v>4.2016806722689074E-3</v>
      </c>
      <c r="AC72" s="231">
        <v>0.49101479915433405</v>
      </c>
      <c r="AD72" s="231">
        <v>9.0171325518485117E-4</v>
      </c>
      <c r="AE72" s="231">
        <v>0.50641354540790151</v>
      </c>
      <c r="AF72" s="231">
        <v>2.0639834881320948E-3</v>
      </c>
      <c r="AG72" s="231">
        <v>0.48527528809218951</v>
      </c>
      <c r="AH72" s="231">
        <v>1.7094017094017094E-3</v>
      </c>
      <c r="AI72" s="231">
        <v>0</v>
      </c>
      <c r="AJ72" s="231">
        <v>1.4457831325301205E-3</v>
      </c>
      <c r="AK72" s="231">
        <v>0.50088183421516752</v>
      </c>
      <c r="AL72" s="231">
        <v>2.0010005002501249E-3</v>
      </c>
      <c r="AM72" s="231">
        <v>0</v>
      </c>
      <c r="AN72" s="231">
        <v>0.49241146711635753</v>
      </c>
      <c r="AO72" s="231">
        <v>0</v>
      </c>
      <c r="AP72" s="231">
        <v>9.025270758122744E-4</v>
      </c>
      <c r="AQ72" s="231">
        <v>2.2284122562674096E-3</v>
      </c>
      <c r="AR72" s="231">
        <v>8.3612040133779263E-4</v>
      </c>
      <c r="AS72" s="231">
        <v>9.5602294455066918E-4</v>
      </c>
      <c r="AT72" s="231">
        <v>1.4238253440911248E-3</v>
      </c>
      <c r="AU72" s="231">
        <v>3.205128205128205E-3</v>
      </c>
      <c r="AV72" s="231">
        <v>0.49104859335038364</v>
      </c>
      <c r="AW72" s="231">
        <v>0.5</v>
      </c>
      <c r="AX72" s="231">
        <v>8.2918739635157548E-4</v>
      </c>
      <c r="AY72" s="231">
        <v>0.49109589041095891</v>
      </c>
      <c r="AZ72" s="231">
        <v>0.52564780539397149</v>
      </c>
      <c r="BA72" s="231">
        <v>0.47979563399907105</v>
      </c>
      <c r="BB72" s="231">
        <v>0.5025380710659898</v>
      </c>
      <c r="BC72" s="231">
        <v>1.1876484560570072E-3</v>
      </c>
      <c r="BD72" s="231">
        <v>1.9569471624266144E-3</v>
      </c>
      <c r="BE72" s="231">
        <v>3.9001560062402497E-4</v>
      </c>
      <c r="BF72" s="231">
        <v>0.48950617283950615</v>
      </c>
      <c r="BG72" s="231">
        <v>1.9627085377821392E-3</v>
      </c>
      <c r="BH72" s="231">
        <v>0.49260523321956767</v>
      </c>
      <c r="BI72" s="231">
        <v>2.185792349726776E-3</v>
      </c>
      <c r="BJ72" s="231">
        <v>0.49260421335723892</v>
      </c>
      <c r="BK72" s="231">
        <v>5.1572975760701394E-4</v>
      </c>
      <c r="BL72" s="231">
        <v>5.5096418732782364E-4</v>
      </c>
      <c r="BM72" s="231">
        <v>0.485459940652819</v>
      </c>
      <c r="BN72" s="232">
        <v>0.4879089615931721</v>
      </c>
      <c r="BO72" s="250">
        <v>0.52564780539397149</v>
      </c>
      <c r="BP72" s="242">
        <f t="shared" si="6"/>
        <v>20</v>
      </c>
    </row>
    <row r="73" spans="1:68" s="4" customFormat="1" ht="14.25" x14ac:dyDescent="0.2">
      <c r="A73" s="72" t="s">
        <v>156</v>
      </c>
      <c r="B73" s="94" t="s">
        <v>1236</v>
      </c>
      <c r="C73" s="120">
        <v>109983714</v>
      </c>
      <c r="D73" s="45" t="s">
        <v>69</v>
      </c>
      <c r="E73" s="72" t="s">
        <v>26</v>
      </c>
      <c r="F73" s="72" t="s">
        <v>25</v>
      </c>
      <c r="G73" s="44" t="s">
        <v>510</v>
      </c>
      <c r="H73" s="72" t="s">
        <v>625</v>
      </c>
      <c r="I73" s="119">
        <f>13/104</f>
        <v>0.125</v>
      </c>
      <c r="J73" s="74" t="s">
        <v>675</v>
      </c>
      <c r="K73" s="72"/>
      <c r="L73" s="343">
        <v>4.6703880617050553E-3</v>
      </c>
      <c r="M73" s="72" t="s">
        <v>156</v>
      </c>
      <c r="N73" s="231">
        <v>8.4470435347628325E-3</v>
      </c>
      <c r="O73" s="232">
        <v>2.5947067981318111E-3</v>
      </c>
      <c r="P73" s="231">
        <v>1.0517090271691499E-2</v>
      </c>
      <c r="Q73" s="231">
        <v>0.5</v>
      </c>
      <c r="R73" s="231">
        <v>5.4945054945054949E-3</v>
      </c>
      <c r="S73" s="231">
        <v>1.7543859649122806E-2</v>
      </c>
      <c r="T73" s="231">
        <v>5.2570093457943922E-3</v>
      </c>
      <c r="U73" s="231">
        <v>8.130081300813009E-3</v>
      </c>
      <c r="V73" s="231">
        <v>3.9018952062430325E-3</v>
      </c>
      <c r="W73" s="231">
        <v>1.0775862068965518E-2</v>
      </c>
      <c r="X73" s="231">
        <v>5.9171597633136093E-3</v>
      </c>
      <c r="Y73" s="231">
        <v>4.3383947939262474E-3</v>
      </c>
      <c r="Z73" s="231">
        <v>6.957621758380772E-3</v>
      </c>
      <c r="AA73" s="231">
        <v>0.53629242819843337</v>
      </c>
      <c r="AB73" s="231">
        <v>0.49973614775725594</v>
      </c>
      <c r="AC73" s="231">
        <v>1.1293634496919919E-2</v>
      </c>
      <c r="AD73" s="231">
        <v>4.4923629829290209E-3</v>
      </c>
      <c r="AE73" s="231">
        <v>7.2239422084623322E-3</v>
      </c>
      <c r="AF73" s="231">
        <v>5.1440329218106996E-3</v>
      </c>
      <c r="AG73" s="231">
        <v>1.7915309446254073E-2</v>
      </c>
      <c r="AH73" s="231">
        <v>5.6753688989784334E-3</v>
      </c>
      <c r="AI73" s="231">
        <v>0.51199451679232355</v>
      </c>
      <c r="AJ73" s="231">
        <v>4.324843825084094E-3</v>
      </c>
      <c r="AK73" s="231">
        <v>7.8878177037686233E-3</v>
      </c>
      <c r="AL73" s="231">
        <v>4.9875311720698253E-3</v>
      </c>
      <c r="AM73" s="231">
        <v>0.50112359550561802</v>
      </c>
      <c r="AN73" s="231">
        <v>9.0534979423868307E-3</v>
      </c>
      <c r="AO73" s="231">
        <v>4.2803638309256284E-3</v>
      </c>
      <c r="AP73" s="231">
        <v>4.9438202247191008E-3</v>
      </c>
      <c r="AQ73" s="231">
        <v>6.6555740432612314E-3</v>
      </c>
      <c r="AR73" s="231">
        <v>2.0876826722338203E-3</v>
      </c>
      <c r="AS73" s="231">
        <v>5.708848715509039E-3</v>
      </c>
      <c r="AT73" s="231">
        <v>5.2009456264775411E-3</v>
      </c>
      <c r="AU73" s="231">
        <v>0.50739176346356918</v>
      </c>
      <c r="AV73" s="231">
        <v>1.3630731102850062E-2</v>
      </c>
      <c r="AW73" s="231">
        <v>5.2264808362369342E-3</v>
      </c>
      <c r="AX73" s="231">
        <v>5.7755775577557752E-3</v>
      </c>
      <c r="AY73" s="231">
        <v>1.0652463382157125E-2</v>
      </c>
      <c r="AZ73" s="231">
        <v>7.743362831858407E-3</v>
      </c>
      <c r="BA73" s="231">
        <v>1.0600706713780919E-2</v>
      </c>
      <c r="BB73" s="231">
        <v>1.3091641490433032E-2</v>
      </c>
      <c r="BC73" s="231">
        <v>0.52025099828864807</v>
      </c>
      <c r="BD73" s="231">
        <v>0.50413223140495866</v>
      </c>
      <c r="BE73" s="231">
        <v>4.2735042735042739E-3</v>
      </c>
      <c r="BF73" s="231">
        <v>1.076555023923445E-2</v>
      </c>
      <c r="BG73" s="231">
        <v>0.51525262154432794</v>
      </c>
      <c r="BH73" s="231">
        <v>8.1541882876204601E-3</v>
      </c>
      <c r="BI73" s="231">
        <v>1.0834236186348862E-2</v>
      </c>
      <c r="BJ73" s="231">
        <v>1.048951048951049E-2</v>
      </c>
      <c r="BK73" s="231">
        <v>4.6224961479198771E-3</v>
      </c>
      <c r="BL73" s="231">
        <v>4.936917169500823E-3</v>
      </c>
      <c r="BM73" s="231">
        <v>1.3651877133105802E-2</v>
      </c>
      <c r="BN73" s="232">
        <v>3.6900369003690036E-3</v>
      </c>
      <c r="BO73" s="250">
        <v>0.53629242819843337</v>
      </c>
      <c r="BP73" s="242">
        <f t="shared" si="6"/>
        <v>9</v>
      </c>
    </row>
    <row r="74" spans="1:68" ht="14.25" x14ac:dyDescent="0.2">
      <c r="A74" s="72" t="s">
        <v>157</v>
      </c>
      <c r="B74" s="94" t="s">
        <v>1225</v>
      </c>
      <c r="C74" s="120">
        <v>101367929</v>
      </c>
      <c r="D74" s="45" t="s">
        <v>69</v>
      </c>
      <c r="E74" s="72" t="s">
        <v>25</v>
      </c>
      <c r="F74" s="45" t="s">
        <v>26</v>
      </c>
      <c r="G74" s="44" t="s">
        <v>510</v>
      </c>
      <c r="H74" s="72" t="s">
        <v>625</v>
      </c>
      <c r="I74" s="43">
        <v>9.5238095238095205E-2</v>
      </c>
      <c r="J74" s="74" t="s">
        <v>665</v>
      </c>
      <c r="K74" s="72"/>
      <c r="L74" s="343">
        <v>2.4971338964513024E-3</v>
      </c>
      <c r="M74" s="72" t="s">
        <v>157</v>
      </c>
      <c r="N74" s="148">
        <v>0</v>
      </c>
      <c r="O74" s="149">
        <v>1.1001100110011001E-3</v>
      </c>
      <c r="P74" s="148">
        <v>1.0509721492380452E-3</v>
      </c>
      <c r="Q74" s="148">
        <v>0</v>
      </c>
      <c r="R74" s="148">
        <v>0</v>
      </c>
      <c r="S74" s="148">
        <v>0</v>
      </c>
      <c r="T74" s="148">
        <v>1.4245014245014246E-3</v>
      </c>
      <c r="U74" s="148">
        <v>1.4609203798392988E-3</v>
      </c>
      <c r="V74" s="148">
        <v>2.5445292620865142E-3</v>
      </c>
      <c r="W74" s="148">
        <v>6.6533599467731206E-4</v>
      </c>
      <c r="X74" s="148">
        <v>1.1855364552459987E-3</v>
      </c>
      <c r="Y74" s="148">
        <v>0</v>
      </c>
      <c r="Z74" s="148">
        <v>0</v>
      </c>
      <c r="AA74" s="148">
        <v>1.1607661056297156E-3</v>
      </c>
      <c r="AB74" s="148">
        <v>1.8094089264173703E-3</v>
      </c>
      <c r="AC74" s="148">
        <v>6.485084306095979E-4</v>
      </c>
      <c r="AD74" s="148">
        <v>0</v>
      </c>
      <c r="AE74" s="148">
        <v>0</v>
      </c>
      <c r="AF74" s="148">
        <v>1.7985611510791368E-3</v>
      </c>
      <c r="AG74" s="148">
        <v>1.0610079575596816E-3</v>
      </c>
      <c r="AH74" s="148">
        <v>2.0283975659229209E-3</v>
      </c>
      <c r="AI74" s="148">
        <v>1.2706480304955528E-3</v>
      </c>
      <c r="AJ74" s="148">
        <v>1.1129660545353367E-3</v>
      </c>
      <c r="AK74" s="148">
        <v>5.9206631142687976E-4</v>
      </c>
      <c r="AL74" s="148">
        <v>0</v>
      </c>
      <c r="AM74" s="148">
        <v>6.3734862970044612E-4</v>
      </c>
      <c r="AN74" s="148">
        <v>5.455537370430987E-4</v>
      </c>
      <c r="AO74" s="148">
        <v>5.5432372505543237E-4</v>
      </c>
      <c r="AP74" s="148">
        <v>0</v>
      </c>
      <c r="AQ74" s="148">
        <v>0</v>
      </c>
      <c r="AR74" s="148">
        <v>1.0840108401084011E-3</v>
      </c>
      <c r="AS74" s="148">
        <v>1.841620626151013E-3</v>
      </c>
      <c r="AT74" s="148">
        <v>5.3533190578158461E-4</v>
      </c>
      <c r="AU74" s="148">
        <v>6.0386473429951688E-4</v>
      </c>
      <c r="AV74" s="148">
        <v>7.3800738007380072E-4</v>
      </c>
      <c r="AW74" s="148">
        <v>1.1098779134295228E-3</v>
      </c>
      <c r="AX74" s="148">
        <v>1.7889087656529517E-3</v>
      </c>
      <c r="AY74" s="148">
        <v>1.5698587127158557E-3</v>
      </c>
      <c r="AZ74" s="148">
        <v>5.7110222729868647E-4</v>
      </c>
      <c r="BA74" s="148">
        <v>0</v>
      </c>
      <c r="BB74" s="148">
        <v>5.5157198014340876E-4</v>
      </c>
      <c r="BC74" s="148">
        <v>0</v>
      </c>
      <c r="BD74" s="148">
        <v>0</v>
      </c>
      <c r="BE74" s="148">
        <v>0</v>
      </c>
      <c r="BF74" s="148">
        <v>6.7249495628782783E-4</v>
      </c>
      <c r="BG74" s="148">
        <v>1.0976948408342481E-3</v>
      </c>
      <c r="BH74" s="148">
        <v>9.7181729834791054E-4</v>
      </c>
      <c r="BI74" s="148">
        <v>2.2598870056497176E-3</v>
      </c>
      <c r="BJ74" s="148">
        <v>0</v>
      </c>
      <c r="BK74" s="148">
        <v>0</v>
      </c>
      <c r="BL74" s="148">
        <v>0</v>
      </c>
      <c r="BM74" s="148">
        <v>0</v>
      </c>
      <c r="BN74" s="149">
        <v>1.594048884165781E-3</v>
      </c>
      <c r="BO74" s="250">
        <v>2.5445292620865142E-3</v>
      </c>
      <c r="BP74" s="242">
        <f t="shared" si="6"/>
        <v>0</v>
      </c>
    </row>
    <row r="75" spans="1:68" ht="14.25" x14ac:dyDescent="0.2">
      <c r="A75" s="72" t="s">
        <v>158</v>
      </c>
      <c r="B75" s="105" t="s">
        <v>1240</v>
      </c>
      <c r="C75" s="121">
        <v>104607828</v>
      </c>
      <c r="D75" s="94" t="s">
        <v>69</v>
      </c>
      <c r="E75" s="72" t="s">
        <v>25</v>
      </c>
      <c r="F75" s="20" t="s">
        <v>28</v>
      </c>
      <c r="G75" s="44" t="s">
        <v>510</v>
      </c>
      <c r="H75" s="72" t="s">
        <v>625</v>
      </c>
      <c r="I75" s="43">
        <v>0.158730158730159</v>
      </c>
      <c r="J75" s="74" t="s">
        <v>592</v>
      </c>
      <c r="K75" s="72"/>
      <c r="L75" s="343">
        <v>1.0596962204168139E-3</v>
      </c>
      <c r="M75" s="72" t="s">
        <v>158</v>
      </c>
      <c r="N75" s="148">
        <v>4.3572984749455342E-3</v>
      </c>
      <c r="O75" s="149">
        <v>4.1322314049586778E-3</v>
      </c>
      <c r="P75" s="148">
        <v>0.47093023255813954</v>
      </c>
      <c r="Q75" s="148">
        <v>0</v>
      </c>
      <c r="R75" s="148">
        <v>4.2918454935622317E-3</v>
      </c>
      <c r="S75" s="148">
        <v>0.52631578947368418</v>
      </c>
      <c r="T75" s="148">
        <v>0.51798561151079137</v>
      </c>
      <c r="U75" s="148">
        <v>0.4472843450479233</v>
      </c>
      <c r="V75" s="148">
        <v>5.8139534883720929E-3</v>
      </c>
      <c r="W75" s="148">
        <v>0</v>
      </c>
      <c r="X75" s="148">
        <v>1.0810810810810811E-2</v>
      </c>
      <c r="Y75" s="148">
        <v>0.48508946322067592</v>
      </c>
      <c r="Z75" s="148">
        <v>0.51372549019607838</v>
      </c>
      <c r="AA75" s="148">
        <v>3.8314176245210726E-3</v>
      </c>
      <c r="AB75" s="148">
        <v>0</v>
      </c>
      <c r="AC75" s="148">
        <v>0.50593824228028506</v>
      </c>
      <c r="AD75" s="148">
        <v>0.50643776824034337</v>
      </c>
      <c r="AE75" s="148">
        <v>0.50136239782016345</v>
      </c>
      <c r="AF75" s="148">
        <v>3.5460992907801418E-3</v>
      </c>
      <c r="AG75" s="148">
        <v>0.52994011976047906</v>
      </c>
      <c r="AH75" s="148">
        <v>0.54103343465045595</v>
      </c>
      <c r="AI75" s="148">
        <v>4.329004329004329E-3</v>
      </c>
      <c r="AJ75" s="148">
        <v>3.205128205128205E-3</v>
      </c>
      <c r="AK75" s="148">
        <v>0.48687350835322196</v>
      </c>
      <c r="AL75" s="148">
        <v>2.7932960893854749E-3</v>
      </c>
      <c r="AM75" s="148">
        <v>0</v>
      </c>
      <c r="AN75" s="148">
        <v>3.0864197530864196E-3</v>
      </c>
      <c r="AO75" s="148">
        <v>0.51546391752577314</v>
      </c>
      <c r="AP75" s="148">
        <v>0</v>
      </c>
      <c r="AQ75" s="148">
        <v>0</v>
      </c>
      <c r="AR75" s="148">
        <v>0.50177935943060503</v>
      </c>
      <c r="AS75" s="148">
        <v>0</v>
      </c>
      <c r="AT75" s="148">
        <v>2.7322404371584699E-3</v>
      </c>
      <c r="AU75" s="148">
        <v>7.6335877862595417E-3</v>
      </c>
      <c r="AV75" s="148">
        <v>6.9444444444444441E-3</v>
      </c>
      <c r="AW75" s="148">
        <v>1.1494252873563218E-2</v>
      </c>
      <c r="AX75" s="148">
        <v>0.53500000000000003</v>
      </c>
      <c r="AY75" s="148">
        <v>0</v>
      </c>
      <c r="AZ75" s="148">
        <v>0</v>
      </c>
      <c r="BA75" s="148">
        <v>0</v>
      </c>
      <c r="BB75" s="148">
        <v>0.48943661971830987</v>
      </c>
      <c r="BC75" s="148">
        <v>8.9285714285714281E-3</v>
      </c>
      <c r="BD75" s="148">
        <v>2.8571428571428571E-3</v>
      </c>
      <c r="BE75" s="148">
        <v>5.8708414872798431E-3</v>
      </c>
      <c r="BF75" s="148">
        <v>0</v>
      </c>
      <c r="BG75" s="148">
        <v>0</v>
      </c>
      <c r="BH75" s="148">
        <v>0.51779935275080902</v>
      </c>
      <c r="BI75" s="148">
        <v>5.8139534883720929E-3</v>
      </c>
      <c r="BJ75" s="148">
        <v>2.1598272138228943E-3</v>
      </c>
      <c r="BK75" s="148">
        <v>2.9850746268656717E-3</v>
      </c>
      <c r="BL75" s="148">
        <v>0.47272727272727272</v>
      </c>
      <c r="BM75" s="148">
        <v>0.45812807881773399</v>
      </c>
      <c r="BN75" s="149">
        <v>3.1645569620253164E-3</v>
      </c>
      <c r="BO75" s="250">
        <v>0.54103343465045595</v>
      </c>
      <c r="BP75" s="242">
        <f t="shared" si="6"/>
        <v>19</v>
      </c>
    </row>
    <row r="76" spans="1:68" ht="14.25" x14ac:dyDescent="0.2">
      <c r="A76" s="72" t="s">
        <v>159</v>
      </c>
      <c r="B76" s="105" t="s">
        <v>1229</v>
      </c>
      <c r="C76" s="121">
        <v>48081740</v>
      </c>
      <c r="D76" s="94" t="s">
        <v>69</v>
      </c>
      <c r="E76" s="72" t="s">
        <v>26</v>
      </c>
      <c r="F76" s="20" t="s">
        <v>30</v>
      </c>
      <c r="G76" s="44" t="s">
        <v>510</v>
      </c>
      <c r="H76" s="72" t="s">
        <v>625</v>
      </c>
      <c r="I76" s="43">
        <v>5.7692307692307702E-2</v>
      </c>
      <c r="J76" s="74" t="s">
        <v>670</v>
      </c>
      <c r="K76" s="72"/>
      <c r="L76" s="343">
        <v>3.6481806803576337E-4</v>
      </c>
      <c r="M76" s="72" t="s">
        <v>159</v>
      </c>
      <c r="N76" s="148">
        <v>5.5865921787709492E-4</v>
      </c>
      <c r="O76" s="149">
        <v>9.9058940069341253E-4</v>
      </c>
      <c r="P76" s="148">
        <v>4.4682752457551384E-4</v>
      </c>
      <c r="Q76" s="148">
        <v>0</v>
      </c>
      <c r="R76" s="148">
        <v>0.47657841140529533</v>
      </c>
      <c r="S76" s="148">
        <v>0</v>
      </c>
      <c r="T76" s="148">
        <v>0</v>
      </c>
      <c r="U76" s="148">
        <v>1.1448196908986834E-3</v>
      </c>
      <c r="V76" s="148">
        <v>1.0604453870625664E-3</v>
      </c>
      <c r="W76" s="148">
        <v>5.2966101694915254E-4</v>
      </c>
      <c r="X76" s="148">
        <v>0.4878803506962352</v>
      </c>
      <c r="Y76" s="148">
        <v>5.3134962805526033E-4</v>
      </c>
      <c r="Z76" s="148">
        <v>1.1926058437686344E-3</v>
      </c>
      <c r="AA76" s="148">
        <v>9.3632958801498128E-4</v>
      </c>
      <c r="AB76" s="148">
        <v>0.50624399615754079</v>
      </c>
      <c r="AC76" s="148">
        <v>5.2328623757195189E-4</v>
      </c>
      <c r="AD76" s="148">
        <v>8.8967971530249106E-4</v>
      </c>
      <c r="AE76" s="148">
        <v>0</v>
      </c>
      <c r="AF76" s="148">
        <v>0.51155927201180518</v>
      </c>
      <c r="AG76" s="148">
        <v>3.8387715930902113E-4</v>
      </c>
      <c r="AH76" s="148">
        <v>1.4285714285714286E-3</v>
      </c>
      <c r="AI76" s="148">
        <v>0</v>
      </c>
      <c r="AJ76" s="148">
        <v>8.9686098654708521E-4</v>
      </c>
      <c r="AK76" s="148">
        <v>8.9445438282647585E-4</v>
      </c>
      <c r="AL76" s="148">
        <v>4.6641791044776119E-4</v>
      </c>
      <c r="AM76" s="148">
        <v>0.49621785173978822</v>
      </c>
      <c r="AN76" s="148">
        <v>4.2176296921130323E-4</v>
      </c>
      <c r="AO76" s="148">
        <v>0</v>
      </c>
      <c r="AP76" s="148">
        <v>0</v>
      </c>
      <c r="AQ76" s="148">
        <v>1.0147133434804667E-3</v>
      </c>
      <c r="AR76" s="148">
        <v>1.2931034482758621E-3</v>
      </c>
      <c r="AS76" s="148">
        <v>0.46392229417206293</v>
      </c>
      <c r="AT76" s="148">
        <v>0.50088028169014087</v>
      </c>
      <c r="AU76" s="148">
        <v>0.5066100094428706</v>
      </c>
      <c r="AV76" s="148">
        <v>6.0827250608272508E-4</v>
      </c>
      <c r="AW76" s="148">
        <v>8.6692674469007367E-4</v>
      </c>
      <c r="AX76" s="148">
        <v>1.3157894736842105E-3</v>
      </c>
      <c r="AY76" s="148">
        <v>6.0096153846153849E-4</v>
      </c>
      <c r="AZ76" s="148">
        <v>9.4384143463898068E-4</v>
      </c>
      <c r="BA76" s="148">
        <v>1.0456605088881143E-3</v>
      </c>
      <c r="BB76" s="148">
        <v>2.5627883136852894E-3</v>
      </c>
      <c r="BC76" s="148">
        <v>1.0030090270812437E-3</v>
      </c>
      <c r="BD76" s="148">
        <v>4.880429477794046E-4</v>
      </c>
      <c r="BE76" s="148">
        <v>3.8714672861014324E-4</v>
      </c>
      <c r="BF76" s="148">
        <v>5.7471264367816091E-4</v>
      </c>
      <c r="BG76" s="148">
        <v>1.358695652173913E-3</v>
      </c>
      <c r="BH76" s="148">
        <v>4.0355125100887811E-4</v>
      </c>
      <c r="BI76" s="148">
        <v>8.2304526748971192E-4</v>
      </c>
      <c r="BJ76" s="148">
        <v>7.6190476190476193E-4</v>
      </c>
      <c r="BK76" s="148">
        <v>0</v>
      </c>
      <c r="BL76" s="148">
        <v>1.5408320493066256E-3</v>
      </c>
      <c r="BM76" s="148">
        <v>2.1108179419525065E-3</v>
      </c>
      <c r="BN76" s="149">
        <v>2.1070375052675938E-3</v>
      </c>
      <c r="BO76" s="250">
        <v>0.51155927201180518</v>
      </c>
      <c r="BP76" s="242">
        <f t="shared" si="6"/>
        <v>8</v>
      </c>
    </row>
    <row r="77" spans="1:68" ht="14.25" x14ac:dyDescent="0.2">
      <c r="A77" s="72" t="s">
        <v>160</v>
      </c>
      <c r="B77" s="105" t="s">
        <v>1229</v>
      </c>
      <c r="C77" s="121">
        <v>48503783</v>
      </c>
      <c r="D77" s="94" t="s">
        <v>69</v>
      </c>
      <c r="E77" s="72" t="s">
        <v>30</v>
      </c>
      <c r="F77" s="20" t="s">
        <v>28</v>
      </c>
      <c r="G77" s="44" t="s">
        <v>510</v>
      </c>
      <c r="H77" s="72" t="s">
        <v>625</v>
      </c>
      <c r="I77" s="43">
        <v>6.6666666666666693E-2</v>
      </c>
      <c r="J77" s="74" t="s">
        <v>626</v>
      </c>
      <c r="K77" s="72"/>
      <c r="L77" s="343">
        <v>3.4262188635453077E-3</v>
      </c>
      <c r="M77" s="72" t="s">
        <v>160</v>
      </c>
      <c r="N77" s="148">
        <v>4.2604990870359098E-3</v>
      </c>
      <c r="O77" s="149">
        <v>3.952569169960474E-3</v>
      </c>
      <c r="P77" s="148">
        <v>8.2440230832646333E-4</v>
      </c>
      <c r="Q77" s="148">
        <v>2.4645717806531116E-3</v>
      </c>
      <c r="R77" s="148">
        <v>0.49670552458185502</v>
      </c>
      <c r="S77" s="148">
        <v>4.0650406504065045E-3</v>
      </c>
      <c r="T77" s="148">
        <v>4.7192071731949033E-3</v>
      </c>
      <c r="U77" s="148">
        <v>4.4620723847297967E-3</v>
      </c>
      <c r="V77" s="148">
        <v>1.5682174594877157E-3</v>
      </c>
      <c r="W77" s="148">
        <v>2.4764735017335313E-3</v>
      </c>
      <c r="X77" s="148">
        <v>1.8604651162790699E-3</v>
      </c>
      <c r="Y77" s="148">
        <v>2.8639618138424821E-3</v>
      </c>
      <c r="Z77" s="148">
        <v>3.9325842696629216E-3</v>
      </c>
      <c r="AA77" s="148">
        <v>4.3816942551119769E-3</v>
      </c>
      <c r="AB77" s="148">
        <v>5.1150895140664957E-4</v>
      </c>
      <c r="AC77" s="148">
        <v>3.5805626598465474E-3</v>
      </c>
      <c r="AD77" s="148">
        <v>4.1322314049586778E-3</v>
      </c>
      <c r="AE77" s="148">
        <v>1.4124293785310734E-3</v>
      </c>
      <c r="AF77" s="148">
        <v>0.48390557939914164</v>
      </c>
      <c r="AG77" s="148">
        <v>2.1542438604049978E-3</v>
      </c>
      <c r="AH77" s="148">
        <v>3.780718336483932E-3</v>
      </c>
      <c r="AI77" s="148">
        <v>3.7505860290670419E-3</v>
      </c>
      <c r="AJ77" s="148">
        <v>3.4296913277804997E-3</v>
      </c>
      <c r="AK77" s="148">
        <v>3.5587188612099642E-3</v>
      </c>
      <c r="AL77" s="148">
        <v>1.2422360248447205E-3</v>
      </c>
      <c r="AM77" s="148">
        <v>2.6441036488630354E-3</v>
      </c>
      <c r="AN77" s="148">
        <v>4.0671072699542451E-3</v>
      </c>
      <c r="AO77" s="148">
        <v>1.6207455429497568E-3</v>
      </c>
      <c r="AP77" s="148">
        <v>3.7611659614480487E-3</v>
      </c>
      <c r="AQ77" s="148">
        <v>2.0502306509482316E-3</v>
      </c>
      <c r="AR77" s="148">
        <v>1.6694490818030051E-3</v>
      </c>
      <c r="AS77" s="148">
        <v>0.50356693243810324</v>
      </c>
      <c r="AT77" s="148">
        <v>2.3400936037441498E-3</v>
      </c>
      <c r="AU77" s="148">
        <v>1.9493177387914229E-3</v>
      </c>
      <c r="AV77" s="148">
        <v>3.0229746070133011E-3</v>
      </c>
      <c r="AW77" s="148">
        <v>2.3674242424242425E-3</v>
      </c>
      <c r="AX77" s="148">
        <v>1.3840830449826989E-3</v>
      </c>
      <c r="AY77" s="148">
        <v>4.7704233750745376E-3</v>
      </c>
      <c r="AZ77" s="148">
        <v>3.711558854718982E-3</v>
      </c>
      <c r="BA77" s="148">
        <v>3.2786885245901639E-3</v>
      </c>
      <c r="BB77" s="148">
        <v>3.1905195989061076E-3</v>
      </c>
      <c r="BC77" s="148">
        <v>1.7321016166281756E-3</v>
      </c>
      <c r="BD77" s="148">
        <v>2.5432349949135302E-3</v>
      </c>
      <c r="BE77" s="148">
        <v>2.9081844619858743E-3</v>
      </c>
      <c r="BF77" s="148">
        <v>6.3182079264790351E-3</v>
      </c>
      <c r="BG77" s="148">
        <v>3.9643211100099107E-3</v>
      </c>
      <c r="BH77" s="148">
        <v>2.911208151382824E-3</v>
      </c>
      <c r="BI77" s="148">
        <v>1.76522506619594E-3</v>
      </c>
      <c r="BJ77" s="148">
        <v>4.9827520122652357E-3</v>
      </c>
      <c r="BK77" s="148">
        <v>2.5329280648429585E-3</v>
      </c>
      <c r="BL77" s="148">
        <v>4.0462427745664737E-3</v>
      </c>
      <c r="BM77" s="148">
        <v>4.7309284447072742E-3</v>
      </c>
      <c r="BN77" s="149">
        <v>9.2421441774491681E-4</v>
      </c>
      <c r="BO77" s="250">
        <v>0.50356693243810324</v>
      </c>
      <c r="BP77" s="242">
        <f t="shared" si="6"/>
        <v>3</v>
      </c>
    </row>
    <row r="78" spans="1:68" ht="14.25" x14ac:dyDescent="0.2">
      <c r="A78" s="72" t="s">
        <v>161</v>
      </c>
      <c r="B78" s="105" t="s">
        <v>1229</v>
      </c>
      <c r="C78" s="121">
        <v>82363212</v>
      </c>
      <c r="D78" s="94" t="s">
        <v>69</v>
      </c>
      <c r="E78" s="72" t="s">
        <v>25</v>
      </c>
      <c r="F78" s="20" t="s">
        <v>30</v>
      </c>
      <c r="G78" s="44" t="s">
        <v>510</v>
      </c>
      <c r="H78" s="72" t="s">
        <v>625</v>
      </c>
      <c r="I78" s="43">
        <v>3.9603960396039598E-2</v>
      </c>
      <c r="J78" s="74" t="s">
        <v>623</v>
      </c>
      <c r="K78" s="72"/>
      <c r="L78" s="343">
        <v>7.7445822809539089E-4</v>
      </c>
      <c r="M78" s="72" t="s">
        <v>161</v>
      </c>
      <c r="N78" s="148">
        <v>1.1668611435239206E-3</v>
      </c>
      <c r="O78" s="149">
        <v>2.4838549428713363E-3</v>
      </c>
      <c r="P78" s="148">
        <v>2.779064381658175E-3</v>
      </c>
      <c r="Q78" s="148">
        <v>1.7953321364452424E-3</v>
      </c>
      <c r="R78" s="148">
        <v>5.8548009367681499E-4</v>
      </c>
      <c r="S78" s="148">
        <v>2.23463687150838E-2</v>
      </c>
      <c r="T78" s="148">
        <v>2.3242300987797791E-3</v>
      </c>
      <c r="U78" s="148">
        <v>2.9850746268656717E-3</v>
      </c>
      <c r="V78" s="148">
        <v>1.0982976386600769E-3</v>
      </c>
      <c r="W78" s="148">
        <v>1.0917030567685589E-3</v>
      </c>
      <c r="X78" s="148">
        <v>2.1715526601520088E-3</v>
      </c>
      <c r="Y78" s="148">
        <v>1.6629711751662971E-3</v>
      </c>
      <c r="Z78" s="148">
        <v>5.7372346528973038E-3</v>
      </c>
      <c r="AA78" s="148">
        <v>2.4449877750611247E-3</v>
      </c>
      <c r="AB78" s="148">
        <v>1.4713094654242277E-3</v>
      </c>
      <c r="AC78" s="148">
        <v>1.0899182561307902E-3</v>
      </c>
      <c r="AD78" s="148">
        <v>1.8132366273798731E-3</v>
      </c>
      <c r="AE78" s="148">
        <v>2.4330900243309003E-3</v>
      </c>
      <c r="AF78" s="148">
        <v>2.5432349949135302E-3</v>
      </c>
      <c r="AG78" s="148">
        <v>2.05761316872428E-3</v>
      </c>
      <c r="AH78" s="148">
        <v>3.9880358923230306E-3</v>
      </c>
      <c r="AI78" s="148">
        <v>5.0505050505050509E-3</v>
      </c>
      <c r="AJ78" s="148">
        <v>1.4204545454545455E-3</v>
      </c>
      <c r="AK78" s="148">
        <v>2.8612303290414878E-3</v>
      </c>
      <c r="AL78" s="148">
        <v>9.8231827111984276E-4</v>
      </c>
      <c r="AM78" s="148">
        <v>3.1088082901554403E-3</v>
      </c>
      <c r="AN78" s="148">
        <v>4.4583147570218456E-4</v>
      </c>
      <c r="AO78" s="148">
        <v>9.4831673779042201E-4</v>
      </c>
      <c r="AP78" s="148">
        <v>1.3123359580052493E-3</v>
      </c>
      <c r="AQ78" s="148">
        <v>1.5839493136219642E-3</v>
      </c>
      <c r="AR78" s="148">
        <v>1.3837638376383763E-3</v>
      </c>
      <c r="AS78" s="148">
        <v>9.9108027750247768E-4</v>
      </c>
      <c r="AT78" s="148">
        <v>1.7889087656529517E-3</v>
      </c>
      <c r="AU78" s="148">
        <v>1.0357327809425167E-3</v>
      </c>
      <c r="AV78" s="148">
        <v>5.9594755661501785E-3</v>
      </c>
      <c r="AW78" s="148">
        <v>1.2953367875647669E-3</v>
      </c>
      <c r="AX78" s="148">
        <v>3.5790980672870437E-3</v>
      </c>
      <c r="AY78" s="148">
        <v>0</v>
      </c>
      <c r="AZ78" s="148">
        <v>1.00150225338007E-3</v>
      </c>
      <c r="BA78" s="148">
        <v>1.4695077149155032E-3</v>
      </c>
      <c r="BB78" s="148">
        <v>1.9029495718363464E-3</v>
      </c>
      <c r="BC78" s="148">
        <v>2.170374389582203E-3</v>
      </c>
      <c r="BD78" s="148">
        <v>9.9403578528827028E-4</v>
      </c>
      <c r="BE78" s="148">
        <v>1.3562386980108499E-3</v>
      </c>
      <c r="BF78" s="148">
        <v>1.1675423234092236E-3</v>
      </c>
      <c r="BG78" s="148">
        <v>9.5147478591817321E-4</v>
      </c>
      <c r="BH78" s="148">
        <v>1.4374700527072352E-3</v>
      </c>
      <c r="BI78" s="148">
        <v>3.9123630672926448E-3</v>
      </c>
      <c r="BJ78" s="148">
        <v>1.2043356081894822E-3</v>
      </c>
      <c r="BK78" s="148">
        <v>5.0403225806451612E-4</v>
      </c>
      <c r="BL78" s="148">
        <v>1.4677103718199608E-3</v>
      </c>
      <c r="BM78" s="148">
        <v>2.6795284030010718E-3</v>
      </c>
      <c r="BN78" s="149">
        <v>2.9658922392486408E-3</v>
      </c>
      <c r="BO78" s="250">
        <v>2.23463687150838E-2</v>
      </c>
      <c r="BP78" s="242">
        <f t="shared" si="6"/>
        <v>0</v>
      </c>
    </row>
    <row r="79" spans="1:68" ht="14.25" x14ac:dyDescent="0.2">
      <c r="A79" s="72" t="s">
        <v>162</v>
      </c>
      <c r="B79" s="105" t="s">
        <v>1229</v>
      </c>
      <c r="C79" s="121">
        <v>86043856</v>
      </c>
      <c r="D79" s="94" t="s">
        <v>69</v>
      </c>
      <c r="E79" s="72" t="s">
        <v>26</v>
      </c>
      <c r="F79" s="20" t="s">
        <v>25</v>
      </c>
      <c r="G79" s="44" t="s">
        <v>510</v>
      </c>
      <c r="H79" s="72" t="s">
        <v>625</v>
      </c>
      <c r="I79" s="43">
        <v>6.7307692307692304E-2</v>
      </c>
      <c r="J79" s="74" t="s">
        <v>671</v>
      </c>
      <c r="K79" s="72"/>
      <c r="L79" s="343">
        <v>4.6483022969764582E-3</v>
      </c>
      <c r="M79" s="72" t="s">
        <v>162</v>
      </c>
      <c r="N79" s="148">
        <v>7.2202166064981952E-3</v>
      </c>
      <c r="O79" s="149">
        <v>8.3790811904073965E-3</v>
      </c>
      <c r="P79" s="148">
        <v>7.0717653221581984E-3</v>
      </c>
      <c r="Q79" s="148">
        <v>6.3056379821958457E-3</v>
      </c>
      <c r="R79" s="148">
        <v>8.0213903743315516E-3</v>
      </c>
      <c r="S79" s="148">
        <v>5.434782608695652E-3</v>
      </c>
      <c r="T79" s="148">
        <v>7.575757575757576E-3</v>
      </c>
      <c r="U79" s="148">
        <v>3.098106712564544E-3</v>
      </c>
      <c r="V79" s="148">
        <v>3.5587188612099642E-3</v>
      </c>
      <c r="W79" s="148">
        <v>8.2263902599539317E-3</v>
      </c>
      <c r="X79" s="148">
        <v>3.3907883582933031E-3</v>
      </c>
      <c r="Y79" s="148">
        <v>6.9666182873730047E-3</v>
      </c>
      <c r="Z79" s="148">
        <v>4.1436464088397788E-3</v>
      </c>
      <c r="AA79" s="148">
        <v>2.6565464895635673E-3</v>
      </c>
      <c r="AB79" s="148">
        <v>5.3742802303262957E-3</v>
      </c>
      <c r="AC79" s="148">
        <v>5.4945054945054949E-3</v>
      </c>
      <c r="AD79" s="148">
        <v>1.9203072491598655E-3</v>
      </c>
      <c r="AE79" s="148">
        <v>2.7277686852154939E-3</v>
      </c>
      <c r="AF79" s="148">
        <v>4.6709129511677281E-3</v>
      </c>
      <c r="AG79" s="148">
        <v>2.7397260273972603E-3</v>
      </c>
      <c r="AH79" s="148">
        <v>8.1196581196581203E-3</v>
      </c>
      <c r="AI79" s="148">
        <v>1.1600928074245939E-3</v>
      </c>
      <c r="AJ79" s="148">
        <v>3.782368344486471E-3</v>
      </c>
      <c r="AK79" s="148">
        <v>7.4415308291991495E-3</v>
      </c>
      <c r="AL79" s="148">
        <v>5.837912087912088E-3</v>
      </c>
      <c r="AM79" s="148">
        <v>5.0505050505050509E-3</v>
      </c>
      <c r="AN79" s="148">
        <v>1.2510425354462051E-3</v>
      </c>
      <c r="AO79" s="148">
        <v>4.9226441631504926E-3</v>
      </c>
      <c r="AP79" s="148">
        <v>6.3875088715400997E-3</v>
      </c>
      <c r="AQ79" s="148">
        <v>5.5248618784530384E-3</v>
      </c>
      <c r="AR79" s="148">
        <v>7.1455434373824747E-3</v>
      </c>
      <c r="AS79" s="148">
        <v>6.8740955137481909E-3</v>
      </c>
      <c r="AT79" s="148">
        <v>5.5975370836831798E-3</v>
      </c>
      <c r="AU79" s="148">
        <v>6.8728522336769758E-3</v>
      </c>
      <c r="AV79" s="148">
        <v>7.3606729758149319E-3</v>
      </c>
      <c r="AW79" s="148">
        <v>5.7383320581484319E-3</v>
      </c>
      <c r="AX79" s="148">
        <v>3.8436899423446511E-3</v>
      </c>
      <c r="AY79" s="148">
        <v>3.1826861871419479E-3</v>
      </c>
      <c r="AZ79" s="148">
        <v>2.6678523788350376E-3</v>
      </c>
      <c r="BA79" s="148">
        <v>6.9075451647183849E-3</v>
      </c>
      <c r="BB79" s="148">
        <v>5.6155507559395249E-3</v>
      </c>
      <c r="BC79" s="148">
        <v>6.2522986392055903E-3</v>
      </c>
      <c r="BD79" s="148">
        <v>3.4831069313827935E-3</v>
      </c>
      <c r="BE79" s="148">
        <v>5.5555555555555558E-3</v>
      </c>
      <c r="BF79" s="148">
        <v>8.673469387755102E-3</v>
      </c>
      <c r="BG79" s="148">
        <v>2.897500905469033E-3</v>
      </c>
      <c r="BH79" s="148">
        <v>6.3965884861407248E-3</v>
      </c>
      <c r="BI79" s="148">
        <v>7.874015748031496E-3</v>
      </c>
      <c r="BJ79" s="148">
        <v>4.7412090082971162E-3</v>
      </c>
      <c r="BK79" s="148">
        <v>3.9929015084294583E-3</v>
      </c>
      <c r="BL79" s="148">
        <v>8.7183958151700082E-3</v>
      </c>
      <c r="BM79" s="148">
        <v>2.6166593981683385E-3</v>
      </c>
      <c r="BN79" s="149">
        <v>6.6070734551107657E-3</v>
      </c>
      <c r="BO79" s="250">
        <v>8.7183958151700082E-3</v>
      </c>
      <c r="BP79" s="242">
        <f t="shared" si="6"/>
        <v>0</v>
      </c>
    </row>
    <row r="80" spans="1:68" ht="14.25" x14ac:dyDescent="0.2">
      <c r="A80" s="72" t="s">
        <v>163</v>
      </c>
      <c r="B80" s="105" t="s">
        <v>1238</v>
      </c>
      <c r="C80" s="121">
        <v>63058987</v>
      </c>
      <c r="D80" s="94" t="s">
        <v>69</v>
      </c>
      <c r="E80" s="72" t="s">
        <v>28</v>
      </c>
      <c r="F80" s="20" t="s">
        <v>30</v>
      </c>
      <c r="G80" s="44" t="s">
        <v>510</v>
      </c>
      <c r="H80" s="72" t="s">
        <v>625</v>
      </c>
      <c r="I80" s="43">
        <v>5.31914893617021E-2</v>
      </c>
      <c r="J80" s="74" t="s">
        <v>670</v>
      </c>
      <c r="K80" s="72"/>
      <c r="L80" s="343">
        <v>1.8812644564379338E-3</v>
      </c>
      <c r="M80" s="72" t="s">
        <v>163</v>
      </c>
      <c r="N80" s="148">
        <v>1.5360983102918587E-3</v>
      </c>
      <c r="O80" s="149">
        <v>1.3157894736842105E-3</v>
      </c>
      <c r="P80" s="148">
        <v>0</v>
      </c>
      <c r="Q80" s="148">
        <v>5.4844606946983544E-3</v>
      </c>
      <c r="R80" s="148">
        <v>4.2372881355932203E-3</v>
      </c>
      <c r="S80" s="148">
        <v>2.3255813953488372E-2</v>
      </c>
      <c r="T80" s="148">
        <v>0</v>
      </c>
      <c r="U80" s="148">
        <v>3.3388981636060101E-3</v>
      </c>
      <c r="V80" s="148">
        <v>2.6595744680851063E-3</v>
      </c>
      <c r="W80" s="148">
        <v>1.3333333333333333E-3</v>
      </c>
      <c r="X80" s="148">
        <v>0</v>
      </c>
      <c r="Y80" s="148">
        <v>0</v>
      </c>
      <c r="Z80" s="148">
        <v>3.9840637450199202E-3</v>
      </c>
      <c r="AA80" s="148">
        <v>1.4285714285714286E-3</v>
      </c>
      <c r="AB80" s="148">
        <v>3.0257186081694403E-3</v>
      </c>
      <c r="AC80" s="148">
        <v>1.8248175182481751E-3</v>
      </c>
      <c r="AD80" s="148">
        <v>7.0671378091872791E-3</v>
      </c>
      <c r="AE80" s="148">
        <v>0</v>
      </c>
      <c r="AF80" s="148">
        <v>3.0257186081694403E-3</v>
      </c>
      <c r="AG80" s="148">
        <v>1.4285714285714286E-3</v>
      </c>
      <c r="AH80" s="148">
        <v>3.3783783783783786E-3</v>
      </c>
      <c r="AI80" s="148">
        <v>0.46495726495726497</v>
      </c>
      <c r="AJ80" s="148">
        <v>1.3605442176870747E-3</v>
      </c>
      <c r="AK80" s="148">
        <v>1.4641288433382138E-3</v>
      </c>
      <c r="AL80" s="148">
        <v>0</v>
      </c>
      <c r="AM80" s="148">
        <v>0.52166377816291165</v>
      </c>
      <c r="AN80" s="148">
        <v>3.9421813403416554E-3</v>
      </c>
      <c r="AO80" s="148">
        <v>0</v>
      </c>
      <c r="AP80" s="148">
        <v>0.49647887323943662</v>
      </c>
      <c r="AQ80" s="148">
        <v>0</v>
      </c>
      <c r="AR80" s="148">
        <v>0</v>
      </c>
      <c r="AS80" s="148">
        <v>0.49896480331262938</v>
      </c>
      <c r="AT80" s="148">
        <v>1.7301038062283738E-3</v>
      </c>
      <c r="AU80" s="148">
        <v>0.53516295025728988</v>
      </c>
      <c r="AV80" s="148">
        <v>0</v>
      </c>
      <c r="AW80" s="148">
        <v>1.5151515151515152E-3</v>
      </c>
      <c r="AX80" s="148">
        <v>2.3255813953488372E-3</v>
      </c>
      <c r="AY80" s="148">
        <v>2.3809523809523812E-3</v>
      </c>
      <c r="AZ80" s="148">
        <v>1.5873015873015873E-3</v>
      </c>
      <c r="BA80" s="148">
        <v>0</v>
      </c>
      <c r="BB80" s="148">
        <v>4.5180722891566263E-3</v>
      </c>
      <c r="BC80" s="148">
        <v>0.46823956442831216</v>
      </c>
      <c r="BD80" s="148">
        <v>3.1847133757961785E-3</v>
      </c>
      <c r="BE80" s="148">
        <v>0.48959778085991679</v>
      </c>
      <c r="BF80" s="148">
        <v>0</v>
      </c>
      <c r="BG80" s="148">
        <v>2.828854314002829E-3</v>
      </c>
      <c r="BH80" s="148">
        <v>2.3809523809523812E-3</v>
      </c>
      <c r="BI80" s="148">
        <v>3.1152647975077881E-3</v>
      </c>
      <c r="BJ80" s="148">
        <v>1.0460251046025104E-3</v>
      </c>
      <c r="BK80" s="148">
        <v>0</v>
      </c>
      <c r="BL80" s="148">
        <v>2.9455081001472753E-3</v>
      </c>
      <c r="BM80" s="148">
        <v>1.7793594306049821E-3</v>
      </c>
      <c r="BN80" s="149">
        <v>2.8612303290414878E-3</v>
      </c>
      <c r="BO80" s="250">
        <v>0.53516295025728988</v>
      </c>
      <c r="BP80" s="242">
        <f t="shared" si="6"/>
        <v>7</v>
      </c>
    </row>
    <row r="81" spans="1:68" ht="14.25" x14ac:dyDescent="0.2">
      <c r="A81" s="72" t="s">
        <v>164</v>
      </c>
      <c r="B81" s="105" t="s">
        <v>1234</v>
      </c>
      <c r="C81" s="121">
        <v>29487549</v>
      </c>
      <c r="D81" s="94" t="s">
        <v>69</v>
      </c>
      <c r="E81" s="72" t="s">
        <v>30</v>
      </c>
      <c r="F81" s="20" t="s">
        <v>26</v>
      </c>
      <c r="G81" s="44" t="s">
        <v>510</v>
      </c>
      <c r="H81" s="72" t="s">
        <v>625</v>
      </c>
      <c r="I81" s="43">
        <v>0.16504854368932001</v>
      </c>
      <c r="J81" s="74" t="s">
        <v>677</v>
      </c>
      <c r="K81" s="72"/>
      <c r="L81" s="119">
        <v>5.2669379937754371E-4</v>
      </c>
      <c r="M81" s="72" t="s">
        <v>164</v>
      </c>
      <c r="N81" s="148">
        <v>0</v>
      </c>
      <c r="O81" s="149">
        <v>1.2269938650306749E-3</v>
      </c>
      <c r="P81" s="148">
        <v>0</v>
      </c>
      <c r="Q81" s="148">
        <v>0</v>
      </c>
      <c r="R81" s="148">
        <v>1.5243902439024391E-3</v>
      </c>
      <c r="S81" s="148">
        <v>0</v>
      </c>
      <c r="T81" s="148">
        <v>0</v>
      </c>
      <c r="U81" s="148">
        <v>1.3947001394700139E-3</v>
      </c>
      <c r="V81" s="148">
        <v>0</v>
      </c>
      <c r="W81" s="148">
        <v>0</v>
      </c>
      <c r="X81" s="148">
        <v>0</v>
      </c>
      <c r="Y81" s="148">
        <v>0</v>
      </c>
      <c r="Z81" s="148">
        <v>0</v>
      </c>
      <c r="AA81" s="148">
        <v>0</v>
      </c>
      <c r="AB81" s="148">
        <v>0</v>
      </c>
      <c r="AC81" s="148">
        <v>1.3106159895150721E-3</v>
      </c>
      <c r="AD81" s="148">
        <v>0</v>
      </c>
      <c r="AE81" s="148">
        <v>0</v>
      </c>
      <c r="AF81" s="148">
        <v>0</v>
      </c>
      <c r="AG81" s="148">
        <v>0</v>
      </c>
      <c r="AH81" s="148">
        <v>0</v>
      </c>
      <c r="AI81" s="148">
        <v>0</v>
      </c>
      <c r="AJ81" s="148">
        <v>0</v>
      </c>
      <c r="AK81" s="148">
        <v>0</v>
      </c>
      <c r="AL81" s="148">
        <v>1.4144271570014145E-3</v>
      </c>
      <c r="AM81" s="148">
        <v>0</v>
      </c>
      <c r="AN81" s="148">
        <v>0</v>
      </c>
      <c r="AO81" s="148">
        <v>0</v>
      </c>
      <c r="AP81" s="148">
        <v>0</v>
      </c>
      <c r="AQ81" s="148">
        <v>0</v>
      </c>
      <c r="AR81" s="148">
        <v>0</v>
      </c>
      <c r="AS81" s="148">
        <v>0</v>
      </c>
      <c r="AT81" s="148">
        <v>0</v>
      </c>
      <c r="AU81" s="148">
        <v>0</v>
      </c>
      <c r="AV81" s="148">
        <v>0</v>
      </c>
      <c r="AW81" s="148">
        <v>0</v>
      </c>
      <c r="AX81" s="148">
        <v>0</v>
      </c>
      <c r="AY81" s="148">
        <v>0</v>
      </c>
      <c r="AZ81" s="148">
        <v>0</v>
      </c>
      <c r="BA81" s="148">
        <v>0</v>
      </c>
      <c r="BB81" s="148">
        <v>0</v>
      </c>
      <c r="BC81" s="148">
        <v>0</v>
      </c>
      <c r="BD81" s="148">
        <v>0</v>
      </c>
      <c r="BE81" s="148">
        <v>0</v>
      </c>
      <c r="BF81" s="148">
        <v>0</v>
      </c>
      <c r="BG81" s="148">
        <v>1.1560693641618498E-3</v>
      </c>
      <c r="BH81" s="148">
        <v>1.2195121951219512E-3</v>
      </c>
      <c r="BI81" s="148">
        <v>0</v>
      </c>
      <c r="BJ81" s="148">
        <v>9.8814229249011851E-4</v>
      </c>
      <c r="BK81" s="148">
        <v>0</v>
      </c>
      <c r="BL81" s="148">
        <v>0</v>
      </c>
      <c r="BM81" s="148">
        <v>0</v>
      </c>
      <c r="BN81" s="149">
        <v>0</v>
      </c>
      <c r="BO81" s="250">
        <v>1.5243902439024391E-3</v>
      </c>
      <c r="BP81" s="242">
        <f t="shared" si="6"/>
        <v>0</v>
      </c>
    </row>
    <row r="82" spans="1:68" ht="14.25" x14ac:dyDescent="0.2">
      <c r="A82" s="72" t="s">
        <v>165</v>
      </c>
      <c r="B82" s="105" t="s">
        <v>1234</v>
      </c>
      <c r="C82" s="121">
        <v>86468203</v>
      </c>
      <c r="D82" s="94" t="s">
        <v>69</v>
      </c>
      <c r="E82" s="72" t="s">
        <v>25</v>
      </c>
      <c r="F82" s="20" t="s">
        <v>26</v>
      </c>
      <c r="G82" s="44" t="s">
        <v>510</v>
      </c>
      <c r="H82" s="72" t="s">
        <v>625</v>
      </c>
      <c r="I82" s="43">
        <v>0.18548387096774199</v>
      </c>
      <c r="J82" s="74" t="s">
        <v>665</v>
      </c>
      <c r="K82" s="72"/>
      <c r="L82" s="119">
        <v>1.1087550067218272E-3</v>
      </c>
      <c r="M82" s="72" t="s">
        <v>165</v>
      </c>
      <c r="N82" s="148">
        <v>1.455604075691412E-3</v>
      </c>
      <c r="O82" s="149">
        <v>0</v>
      </c>
      <c r="P82" s="148">
        <v>9.6292729898892631E-4</v>
      </c>
      <c r="Q82" s="148">
        <v>6.5530799475753605E-4</v>
      </c>
      <c r="R82" s="148">
        <v>2.0997375328083989E-3</v>
      </c>
      <c r="S82" s="148">
        <v>0</v>
      </c>
      <c r="T82" s="148">
        <v>1.4940239043824701E-3</v>
      </c>
      <c r="U82" s="148">
        <v>1.1441647597254005E-3</v>
      </c>
      <c r="V82" s="148">
        <v>0</v>
      </c>
      <c r="W82" s="148">
        <v>0</v>
      </c>
      <c r="X82" s="148">
        <v>5.5803571428571425E-4</v>
      </c>
      <c r="Y82" s="148">
        <v>5.717552887364208E-4</v>
      </c>
      <c r="Z82" s="148">
        <v>2.6064291920069507E-3</v>
      </c>
      <c r="AA82" s="148">
        <v>2.9542097488921715E-3</v>
      </c>
      <c r="AB82" s="148">
        <v>2.2205773501110288E-3</v>
      </c>
      <c r="AC82" s="148">
        <v>1.6402405686167304E-3</v>
      </c>
      <c r="AD82" s="148">
        <v>0</v>
      </c>
      <c r="AE82" s="148">
        <v>5.099439061703213E-4</v>
      </c>
      <c r="AF82" s="148">
        <v>6.7750677506775068E-4</v>
      </c>
      <c r="AG82" s="148">
        <v>2.5359256128486898E-3</v>
      </c>
      <c r="AH82" s="148">
        <v>0</v>
      </c>
      <c r="AI82" s="148">
        <v>2.6785714285714286E-3</v>
      </c>
      <c r="AJ82" s="148">
        <v>9.813542688910696E-4</v>
      </c>
      <c r="AK82" s="148">
        <v>6.0024009603841532E-4</v>
      </c>
      <c r="AL82" s="148">
        <v>2.368265245707519E-3</v>
      </c>
      <c r="AM82" s="148">
        <v>4.96031746031746E-4</v>
      </c>
      <c r="AN82" s="148">
        <v>0</v>
      </c>
      <c r="AO82" s="148">
        <v>5.3821313240043052E-4</v>
      </c>
      <c r="AP82" s="148">
        <v>6.2344139650872816E-4</v>
      </c>
      <c r="AQ82" s="148">
        <v>7.2202166064981946E-4</v>
      </c>
      <c r="AR82" s="148">
        <v>1.2903225806451613E-3</v>
      </c>
      <c r="AS82" s="148">
        <v>5.7438253877082138E-4</v>
      </c>
      <c r="AT82" s="148">
        <v>4.6992481203007516E-4</v>
      </c>
      <c r="AU82" s="148">
        <v>1.1600928074245939E-3</v>
      </c>
      <c r="AV82" s="148">
        <v>8.8183421516754845E-4</v>
      </c>
      <c r="AW82" s="148">
        <v>6.2735257214554575E-4</v>
      </c>
      <c r="AX82" s="148">
        <v>1.004016064257028E-3</v>
      </c>
      <c r="AY82" s="148">
        <v>0</v>
      </c>
      <c r="AZ82" s="148">
        <v>8.4961767204757861E-4</v>
      </c>
      <c r="BA82" s="148">
        <v>8.8967971530249106E-4</v>
      </c>
      <c r="BB82" s="148">
        <v>7.4349442379182155E-4</v>
      </c>
      <c r="BC82" s="148">
        <v>6.1124694376528117E-4</v>
      </c>
      <c r="BD82" s="148">
        <v>6.2421972534332086E-4</v>
      </c>
      <c r="BE82" s="148">
        <v>5.2603892688058915E-4</v>
      </c>
      <c r="BF82" s="148">
        <v>9.099181073703367E-4</v>
      </c>
      <c r="BG82" s="148">
        <v>0</v>
      </c>
      <c r="BH82" s="148">
        <v>1.7094017094017094E-3</v>
      </c>
      <c r="BI82" s="148">
        <v>0</v>
      </c>
      <c r="BJ82" s="148">
        <v>0</v>
      </c>
      <c r="BK82" s="148">
        <v>7.4460163812360388E-4</v>
      </c>
      <c r="BL82" s="148">
        <v>6.8259385665529011E-4</v>
      </c>
      <c r="BM82" s="148">
        <v>1.4124293785310734E-3</v>
      </c>
      <c r="BN82" s="149">
        <v>7.0126227208976155E-4</v>
      </c>
      <c r="BO82" s="250">
        <v>2.9542097488921715E-3</v>
      </c>
      <c r="BP82" s="242">
        <f t="shared" si="6"/>
        <v>0</v>
      </c>
    </row>
    <row r="83" spans="1:68" ht="14.25" x14ac:dyDescent="0.2">
      <c r="A83" s="72" t="s">
        <v>166</v>
      </c>
      <c r="B83" s="105" t="s">
        <v>1235</v>
      </c>
      <c r="C83" s="121">
        <v>96593359</v>
      </c>
      <c r="D83" s="94" t="s">
        <v>69</v>
      </c>
      <c r="E83" s="72" t="s">
        <v>28</v>
      </c>
      <c r="F83" s="20" t="s">
        <v>30</v>
      </c>
      <c r="G83" s="44" t="s">
        <v>510</v>
      </c>
      <c r="H83" s="72" t="s">
        <v>625</v>
      </c>
      <c r="I83" s="43">
        <v>8.7499999999999994E-2</v>
      </c>
      <c r="J83" s="74" t="s">
        <v>673</v>
      </c>
      <c r="K83" s="72"/>
      <c r="L83" s="119">
        <v>1.3545042585330223E-3</v>
      </c>
      <c r="M83" s="72" t="s">
        <v>166</v>
      </c>
      <c r="N83" s="148">
        <v>2.8964518464880519E-3</v>
      </c>
      <c r="O83" s="149">
        <v>1.2254901960784314E-3</v>
      </c>
      <c r="P83" s="148">
        <v>1.1092623405435386E-3</v>
      </c>
      <c r="Q83" s="148">
        <v>1.4214641080312722E-3</v>
      </c>
      <c r="R83" s="148">
        <v>2.0689655172413794E-3</v>
      </c>
      <c r="S83" s="148">
        <v>0</v>
      </c>
      <c r="T83" s="148">
        <v>6.9637883008356546E-4</v>
      </c>
      <c r="U83" s="148">
        <v>1.4705882352941176E-3</v>
      </c>
      <c r="V83" s="148">
        <v>1.953125E-3</v>
      </c>
      <c r="W83" s="148">
        <v>2.0338983050847458E-3</v>
      </c>
      <c r="X83" s="148">
        <v>1.9854401058901389E-3</v>
      </c>
      <c r="Y83" s="148">
        <v>2.5624599615631004E-3</v>
      </c>
      <c r="Z83" s="148">
        <v>3.4602076124567475E-3</v>
      </c>
      <c r="AA83" s="148">
        <v>2.2197558268590455E-3</v>
      </c>
      <c r="AB83" s="148">
        <v>6.1124694376528117E-4</v>
      </c>
      <c r="AC83" s="148">
        <v>1.3003901170351106E-3</v>
      </c>
      <c r="AD83" s="148">
        <v>0</v>
      </c>
      <c r="AE83" s="148">
        <v>1.7533606078316774E-3</v>
      </c>
      <c r="AF83" s="148">
        <v>1.397624039133473E-3</v>
      </c>
      <c r="AG83" s="148">
        <v>2.5627883136852894E-3</v>
      </c>
      <c r="AH83" s="148">
        <v>1.3550135501355014E-3</v>
      </c>
      <c r="AI83" s="148">
        <v>2.0533880903490761E-3</v>
      </c>
      <c r="AJ83" s="148">
        <v>1.7084282460136675E-3</v>
      </c>
      <c r="AK83" s="148">
        <v>1.1098779134295228E-3</v>
      </c>
      <c r="AL83" s="148">
        <v>1.6348773841961854E-3</v>
      </c>
      <c r="AM83" s="148">
        <v>1.2391573729863693E-3</v>
      </c>
      <c r="AN83" s="148">
        <v>1.0368066355624676E-3</v>
      </c>
      <c r="AO83" s="148">
        <v>2.2087244616234127E-3</v>
      </c>
      <c r="AP83" s="148">
        <v>5.2301255230125519E-4</v>
      </c>
      <c r="AQ83" s="148">
        <v>1.9505851755526658E-3</v>
      </c>
      <c r="AR83" s="148">
        <v>3.7293553542887587E-3</v>
      </c>
      <c r="AS83" s="148">
        <v>1.7584994138335288E-3</v>
      </c>
      <c r="AT83" s="148">
        <v>1.0989010989010989E-3</v>
      </c>
      <c r="AU83" s="148">
        <v>5.6148231330713087E-4</v>
      </c>
      <c r="AV83" s="148">
        <v>1.6077170418006431E-3</v>
      </c>
      <c r="AW83" s="148">
        <v>1.0116337885685382E-3</v>
      </c>
      <c r="AX83" s="148">
        <v>9.1743119266055051E-4</v>
      </c>
      <c r="AY83" s="148">
        <v>0</v>
      </c>
      <c r="AZ83" s="148">
        <v>3.6518563603164943E-3</v>
      </c>
      <c r="BA83" s="148">
        <v>2.2311468094600626E-3</v>
      </c>
      <c r="BB83" s="148">
        <v>3.0788177339901479E-3</v>
      </c>
      <c r="BC83" s="148">
        <v>1.2674271229404308E-3</v>
      </c>
      <c r="BD83" s="148">
        <v>2.2962112514351321E-3</v>
      </c>
      <c r="BE83" s="148">
        <v>9.8231827111984276E-4</v>
      </c>
      <c r="BF83" s="148">
        <v>0</v>
      </c>
      <c r="BG83" s="148">
        <v>1.1757789535567313E-3</v>
      </c>
      <c r="BH83" s="148">
        <v>2.1978021978021978E-3</v>
      </c>
      <c r="BI83" s="148">
        <v>0</v>
      </c>
      <c r="BJ83" s="148">
        <v>1.5E-3</v>
      </c>
      <c r="BK83" s="148">
        <v>1.195457262402869E-3</v>
      </c>
      <c r="BL83" s="148">
        <v>1.8963337547408343E-3</v>
      </c>
      <c r="BM83" s="148">
        <v>1.2099213551119178E-3</v>
      </c>
      <c r="BN83" s="149">
        <v>1.6474464579901153E-3</v>
      </c>
      <c r="BO83" s="250">
        <v>3.7293553542887587E-3</v>
      </c>
      <c r="BP83" s="242">
        <f t="shared" si="6"/>
        <v>0</v>
      </c>
    </row>
    <row r="84" spans="1:68" ht="14.25" x14ac:dyDescent="0.2">
      <c r="A84" s="72" t="s">
        <v>167</v>
      </c>
      <c r="B84" s="105" t="s">
        <v>1241</v>
      </c>
      <c r="C84" s="121">
        <v>19461459</v>
      </c>
      <c r="D84" s="94" t="s">
        <v>69</v>
      </c>
      <c r="E84" s="72" t="s">
        <v>25</v>
      </c>
      <c r="F84" s="20" t="s">
        <v>26</v>
      </c>
      <c r="G84" s="44" t="s">
        <v>510</v>
      </c>
      <c r="H84" s="72" t="s">
        <v>625</v>
      </c>
      <c r="I84" s="43">
        <v>5.31914893617021E-2</v>
      </c>
      <c r="J84" s="74" t="s">
        <v>671</v>
      </c>
      <c r="K84" s="72"/>
      <c r="L84" s="119">
        <v>5.0454086781029264E-4</v>
      </c>
      <c r="M84" s="72" t="s">
        <v>167</v>
      </c>
      <c r="N84" s="148">
        <v>0</v>
      </c>
      <c r="O84" s="149">
        <v>0</v>
      </c>
      <c r="P84" s="148">
        <v>0</v>
      </c>
      <c r="Q84" s="148">
        <v>0</v>
      </c>
      <c r="R84" s="148">
        <v>0</v>
      </c>
      <c r="S84" s="148">
        <v>0</v>
      </c>
      <c r="T84" s="148">
        <v>7.9176563737133805E-4</v>
      </c>
      <c r="U84" s="148">
        <v>2.4390243902439024E-3</v>
      </c>
      <c r="V84" s="148">
        <v>9.5877277085330771E-4</v>
      </c>
      <c r="W84" s="148">
        <v>8.4961767204757861E-4</v>
      </c>
      <c r="X84" s="148">
        <v>7.911392405063291E-4</v>
      </c>
      <c r="Y84" s="148">
        <v>0</v>
      </c>
      <c r="Z84" s="148">
        <v>1.0729613733905579E-3</v>
      </c>
      <c r="AA84" s="148">
        <v>0</v>
      </c>
      <c r="AB84" s="148">
        <v>0</v>
      </c>
      <c r="AC84" s="148">
        <v>0</v>
      </c>
      <c r="AD84" s="148">
        <v>1.0183299389002036E-3</v>
      </c>
      <c r="AE84" s="148">
        <v>0</v>
      </c>
      <c r="AF84" s="148">
        <v>0</v>
      </c>
      <c r="AG84" s="148">
        <v>0</v>
      </c>
      <c r="AH84" s="148">
        <v>1.5491866769945779E-3</v>
      </c>
      <c r="AI84" s="148">
        <v>7.6863950807071484E-4</v>
      </c>
      <c r="AJ84" s="148">
        <v>0</v>
      </c>
      <c r="AK84" s="148">
        <v>0</v>
      </c>
      <c r="AL84" s="148">
        <v>0</v>
      </c>
      <c r="AM84" s="148">
        <v>8.0645161290322581E-4</v>
      </c>
      <c r="AN84" s="148">
        <v>0</v>
      </c>
      <c r="AO84" s="148">
        <v>0</v>
      </c>
      <c r="AP84" s="148">
        <v>0</v>
      </c>
      <c r="AQ84" s="148">
        <v>8.9525514771709937E-4</v>
      </c>
      <c r="AR84" s="148">
        <v>7.8247261345852897E-4</v>
      </c>
      <c r="AS84" s="148">
        <v>7.6103500761035003E-4</v>
      </c>
      <c r="AT84" s="148">
        <v>1.3404825737265416E-3</v>
      </c>
      <c r="AU84" s="148">
        <v>7.9491255961844202E-4</v>
      </c>
      <c r="AV84" s="148">
        <v>9.2936802973977691E-4</v>
      </c>
      <c r="AW84" s="148">
        <v>0</v>
      </c>
      <c r="AX84" s="148">
        <v>1.0277492291880781E-3</v>
      </c>
      <c r="AY84" s="148">
        <v>9.3808630393996248E-4</v>
      </c>
      <c r="AZ84" s="148">
        <v>0</v>
      </c>
      <c r="BA84" s="148">
        <v>0</v>
      </c>
      <c r="BB84" s="148">
        <v>0</v>
      </c>
      <c r="BC84" s="148">
        <v>0</v>
      </c>
      <c r="BD84" s="148">
        <v>1.7482517482517483E-3</v>
      </c>
      <c r="BE84" s="148">
        <v>6.1766522544780733E-4</v>
      </c>
      <c r="BF84" s="148">
        <v>9.7087378640776695E-4</v>
      </c>
      <c r="BG84" s="148">
        <v>0</v>
      </c>
      <c r="BH84" s="148">
        <v>0</v>
      </c>
      <c r="BI84" s="148">
        <v>0</v>
      </c>
      <c r="BJ84" s="148">
        <v>8.0064051240992789E-4</v>
      </c>
      <c r="BK84" s="148">
        <v>8.576329331046312E-4</v>
      </c>
      <c r="BL84" s="148">
        <v>8.9928057553956839E-4</v>
      </c>
      <c r="BM84" s="148">
        <v>0</v>
      </c>
      <c r="BN84" s="149">
        <v>8.0321285140562252E-4</v>
      </c>
      <c r="BO84" s="250">
        <v>2.4390243902439024E-3</v>
      </c>
      <c r="BP84" s="242">
        <f t="shared" si="6"/>
        <v>0</v>
      </c>
    </row>
    <row r="85" spans="1:68" ht="14.25" x14ac:dyDescent="0.2">
      <c r="A85" s="72" t="s">
        <v>168</v>
      </c>
      <c r="B85" s="105" t="s">
        <v>1241</v>
      </c>
      <c r="C85" s="121">
        <v>54646345</v>
      </c>
      <c r="D85" s="94" t="s">
        <v>69</v>
      </c>
      <c r="E85" s="72" t="s">
        <v>26</v>
      </c>
      <c r="F85" s="20" t="s">
        <v>25</v>
      </c>
      <c r="G85" s="44" t="s">
        <v>510</v>
      </c>
      <c r="H85" s="72" t="s">
        <v>625</v>
      </c>
      <c r="I85" s="43">
        <v>5.4545454545454501E-2</v>
      </c>
      <c r="J85" s="74" t="s">
        <v>623</v>
      </c>
      <c r="K85" s="72"/>
      <c r="L85" s="119">
        <v>4.9432823394734106E-3</v>
      </c>
      <c r="M85" s="72" t="s">
        <v>168</v>
      </c>
      <c r="N85" s="148">
        <v>3.1152647975077881E-3</v>
      </c>
      <c r="O85" s="149">
        <v>7.0224719101123594E-3</v>
      </c>
      <c r="P85" s="148">
        <v>4.0000000000000001E-3</v>
      </c>
      <c r="Q85" s="148">
        <v>1.6501650165016502E-3</v>
      </c>
      <c r="R85" s="148">
        <v>2.4232633279483036E-3</v>
      </c>
      <c r="S85" s="148">
        <v>2.1505376344086023E-2</v>
      </c>
      <c r="T85" s="148">
        <v>1.8472906403940886E-3</v>
      </c>
      <c r="U85" s="148">
        <v>4.2949176807444527E-3</v>
      </c>
      <c r="V85" s="148">
        <v>4.2523033309709423E-3</v>
      </c>
      <c r="W85" s="148">
        <v>2.3237800154918666E-3</v>
      </c>
      <c r="X85" s="148">
        <v>3.7688442211055275E-3</v>
      </c>
      <c r="Y85" s="148">
        <v>7.1289695398574207E-3</v>
      </c>
      <c r="Z85" s="148">
        <v>2.9585798816568047E-3</v>
      </c>
      <c r="AA85" s="148">
        <v>1.287001287001287E-3</v>
      </c>
      <c r="AB85" s="148">
        <v>2.5429116338207248E-3</v>
      </c>
      <c r="AC85" s="148">
        <v>3.3422459893048127E-3</v>
      </c>
      <c r="AD85" s="148">
        <v>8.5744908896034297E-3</v>
      </c>
      <c r="AE85" s="148">
        <v>3.470213996529786E-3</v>
      </c>
      <c r="AF85" s="148">
        <v>3.2916392363396972E-3</v>
      </c>
      <c r="AG85" s="148">
        <v>4.0920716112531966E-3</v>
      </c>
      <c r="AH85" s="148">
        <v>3.2912781130005485E-3</v>
      </c>
      <c r="AI85" s="148">
        <v>4.9191848208011242E-3</v>
      </c>
      <c r="AJ85" s="148">
        <v>4.7846889952153108E-3</v>
      </c>
      <c r="AK85" s="148">
        <v>5.6980056980056983E-3</v>
      </c>
      <c r="AL85" s="148">
        <v>4.4617958728388179E-3</v>
      </c>
      <c r="AM85" s="148">
        <v>2.5332488917036099E-3</v>
      </c>
      <c r="AN85" s="148">
        <v>6.6481994459833792E-3</v>
      </c>
      <c r="AO85" s="148">
        <v>1.8315018315018315E-3</v>
      </c>
      <c r="AP85" s="148">
        <v>3.9193729003359464E-3</v>
      </c>
      <c r="AQ85" s="148">
        <v>1.9218449711723255E-3</v>
      </c>
      <c r="AR85" s="148">
        <v>3.9331366764995086E-3</v>
      </c>
      <c r="AS85" s="148">
        <v>3.602676273803397E-3</v>
      </c>
      <c r="AT85" s="148">
        <v>3.1007751937984496E-3</v>
      </c>
      <c r="AU85" s="148">
        <v>4.7086521483225424E-3</v>
      </c>
      <c r="AV85" s="148">
        <v>1.7301038062283738E-3</v>
      </c>
      <c r="AW85" s="148">
        <v>7.423117709437964E-3</v>
      </c>
      <c r="AX85" s="148">
        <v>7.5301204819277112E-4</v>
      </c>
      <c r="AY85" s="148">
        <v>4.464285714285714E-3</v>
      </c>
      <c r="AZ85" s="148">
        <v>3.5545023696682463E-3</v>
      </c>
      <c r="BA85" s="148">
        <v>1.1621150493898896E-3</v>
      </c>
      <c r="BB85" s="148">
        <v>4.7493403693931397E-3</v>
      </c>
      <c r="BC85" s="148">
        <v>3.5778175313059034E-3</v>
      </c>
      <c r="BD85" s="148">
        <v>2.4509803921568627E-3</v>
      </c>
      <c r="BE85" s="148">
        <v>5.8679706601466996E-3</v>
      </c>
      <c r="BF85" s="148">
        <v>2.8228652081863093E-3</v>
      </c>
      <c r="BG85" s="148">
        <v>3.3764772087788407E-3</v>
      </c>
      <c r="BH85" s="148">
        <v>3.458498023715415E-3</v>
      </c>
      <c r="BI85" s="148">
        <v>6.0137457044673543E-3</v>
      </c>
      <c r="BJ85" s="148">
        <v>5.1308363263211901E-4</v>
      </c>
      <c r="BK85" s="148">
        <v>3.3955857385398981E-3</v>
      </c>
      <c r="BL85" s="148">
        <v>5.4907343857240904E-3</v>
      </c>
      <c r="BM85" s="148">
        <v>3.6982248520710057E-3</v>
      </c>
      <c r="BN85" s="149">
        <v>3.3670033670033669E-3</v>
      </c>
      <c r="BO85" s="250">
        <v>2.1505376344086023E-2</v>
      </c>
      <c r="BP85" s="242">
        <f t="shared" si="6"/>
        <v>0</v>
      </c>
    </row>
    <row r="86" spans="1:68" ht="14.25" x14ac:dyDescent="0.2">
      <c r="A86" s="72" t="s">
        <v>169</v>
      </c>
      <c r="B86" s="105" t="s">
        <v>1242</v>
      </c>
      <c r="C86" s="121">
        <v>52141357</v>
      </c>
      <c r="D86" s="94" t="s">
        <v>69</v>
      </c>
      <c r="E86" s="72" t="s">
        <v>26</v>
      </c>
      <c r="F86" s="20" t="s">
        <v>25</v>
      </c>
      <c r="G86" s="44" t="s">
        <v>510</v>
      </c>
      <c r="H86" s="72" t="s">
        <v>625</v>
      </c>
      <c r="I86" s="43">
        <v>4.3956043956044001E-2</v>
      </c>
      <c r="J86" s="74" t="s">
        <v>623</v>
      </c>
      <c r="K86" s="72"/>
      <c r="L86" s="119">
        <v>5.5329758530004436E-3</v>
      </c>
      <c r="M86" s="72" t="s">
        <v>169</v>
      </c>
      <c r="N86" s="148">
        <v>9.5693779904306216E-3</v>
      </c>
      <c r="O86" s="149">
        <v>8.3410565338276187E-3</v>
      </c>
      <c r="P86" s="148">
        <v>1.1652542372881356E-2</v>
      </c>
      <c r="Q86" s="148">
        <v>2.717391304347826E-3</v>
      </c>
      <c r="R86" s="148">
        <v>7.4441687344913151E-3</v>
      </c>
      <c r="S86" s="148">
        <v>2.9100529100529099E-2</v>
      </c>
      <c r="T86" s="148">
        <v>5.6764427625354778E-3</v>
      </c>
      <c r="U86" s="148">
        <v>1.4035087719298246E-2</v>
      </c>
      <c r="V86" s="148">
        <v>4.945598417408506E-3</v>
      </c>
      <c r="W86" s="148">
        <v>8.5784313725490204E-3</v>
      </c>
      <c r="X86" s="148">
        <v>1.2644889357218124E-2</v>
      </c>
      <c r="Y86" s="148">
        <v>4.6189376443418013E-3</v>
      </c>
      <c r="Z86" s="148">
        <v>1.8947368421052633E-2</v>
      </c>
      <c r="AA86" s="148">
        <v>5.6710775047258983E-3</v>
      </c>
      <c r="AB86" s="148">
        <v>0</v>
      </c>
      <c r="AC86" s="148">
        <v>6.2827225130890054E-3</v>
      </c>
      <c r="AD86" s="148">
        <v>1.3313609467455622E-2</v>
      </c>
      <c r="AE86" s="148">
        <v>4.1597337770382693E-3</v>
      </c>
      <c r="AF86" s="148">
        <v>8.0645161290322578E-3</v>
      </c>
      <c r="AG86" s="148">
        <v>3.4843205574912892E-3</v>
      </c>
      <c r="AH86" s="148">
        <v>2.4390243902439024E-3</v>
      </c>
      <c r="AI86" s="148">
        <v>5.9171597633136093E-3</v>
      </c>
      <c r="AJ86" s="148">
        <v>5.5248618784530384E-3</v>
      </c>
      <c r="AK86" s="148">
        <v>2.1231422505307855E-3</v>
      </c>
      <c r="AL86" s="148">
        <v>1.0330578512396695E-2</v>
      </c>
      <c r="AM86" s="148">
        <v>7.874015748031496E-3</v>
      </c>
      <c r="AN86" s="148">
        <v>5.434782608695652E-3</v>
      </c>
      <c r="AO86" s="148">
        <v>0</v>
      </c>
      <c r="AP86" s="148">
        <v>1.3468013468013467E-2</v>
      </c>
      <c r="AQ86" s="148">
        <v>0</v>
      </c>
      <c r="AR86" s="148">
        <v>4.5766590389016018E-3</v>
      </c>
      <c r="AS86" s="148">
        <v>2.3201856148491878E-3</v>
      </c>
      <c r="AT86" s="148">
        <v>0</v>
      </c>
      <c r="AU86" s="148">
        <v>2.6455026455026454E-3</v>
      </c>
      <c r="AV86" s="148">
        <v>5.9880239520958087E-3</v>
      </c>
      <c r="AW86" s="148">
        <v>1.0230179028132993E-2</v>
      </c>
      <c r="AX86" s="148">
        <v>0</v>
      </c>
      <c r="AY86" s="148">
        <v>4.8543689320388345E-3</v>
      </c>
      <c r="AZ86" s="148">
        <v>2.5062656641604009E-3</v>
      </c>
      <c r="BA86" s="148">
        <v>6.7796610169491523E-3</v>
      </c>
      <c r="BB86" s="148">
        <v>0</v>
      </c>
      <c r="BC86" s="148">
        <v>7.6923076923076927E-3</v>
      </c>
      <c r="BD86" s="148">
        <v>8.0808080808080808E-3</v>
      </c>
      <c r="BE86" s="148">
        <v>0</v>
      </c>
      <c r="BF86" s="148">
        <v>1.7167381974248927E-2</v>
      </c>
      <c r="BG86" s="148">
        <v>2.1447721179624665E-2</v>
      </c>
      <c r="BH86" s="148">
        <v>4.9751243781094526E-3</v>
      </c>
      <c r="BI86" s="148">
        <v>0</v>
      </c>
      <c r="BJ86" s="148">
        <v>7.6142131979695434E-3</v>
      </c>
      <c r="BK86" s="148">
        <v>1.4005602240896359E-2</v>
      </c>
      <c r="BL86" s="148">
        <v>0</v>
      </c>
      <c r="BM86" s="148">
        <v>0</v>
      </c>
      <c r="BN86" s="149">
        <v>5.4945054945054949E-3</v>
      </c>
      <c r="BO86" s="250">
        <v>2.9100529100529099E-2</v>
      </c>
      <c r="BP86" s="242">
        <f t="shared" si="6"/>
        <v>0</v>
      </c>
    </row>
    <row r="87" spans="1:68" ht="14.25" x14ac:dyDescent="0.2">
      <c r="A87" s="72" t="s">
        <v>170</v>
      </c>
      <c r="B87" s="94" t="s">
        <v>1225</v>
      </c>
      <c r="C87" s="121">
        <v>31906029</v>
      </c>
      <c r="D87" s="92" t="s">
        <v>171</v>
      </c>
      <c r="E87" s="72" t="s">
        <v>26</v>
      </c>
      <c r="F87" s="72" t="s">
        <v>172</v>
      </c>
      <c r="G87" s="44" t="s">
        <v>510</v>
      </c>
      <c r="H87" s="72" t="s">
        <v>625</v>
      </c>
      <c r="I87" s="43">
        <v>0.11363636363636399</v>
      </c>
      <c r="J87" s="74" t="s">
        <v>673</v>
      </c>
      <c r="K87" s="72" t="s">
        <v>580</v>
      </c>
      <c r="L87" s="119">
        <v>1.167648552949829E-3</v>
      </c>
      <c r="M87" s="72" t="s">
        <v>170</v>
      </c>
      <c r="N87" s="148">
        <v>1.2626262626262627E-3</v>
      </c>
      <c r="O87" s="149">
        <v>5.8685446009389673E-4</v>
      </c>
      <c r="P87" s="148">
        <v>1.4705882352941176E-3</v>
      </c>
      <c r="Q87" s="148">
        <v>1.2642225031605564E-3</v>
      </c>
      <c r="R87" s="148">
        <v>0</v>
      </c>
      <c r="S87" s="148">
        <v>0</v>
      </c>
      <c r="T87" s="148">
        <v>1.2594458438287153E-3</v>
      </c>
      <c r="U87" s="148">
        <v>1.3550135501355014E-3</v>
      </c>
      <c r="V87" s="148">
        <v>1.1940298507462687E-3</v>
      </c>
      <c r="W87" s="148">
        <v>1.7626321974148062E-3</v>
      </c>
      <c r="X87" s="148">
        <v>1.1594202898550724E-3</v>
      </c>
      <c r="Y87" s="148">
        <v>1.750291715285881E-3</v>
      </c>
      <c r="Z87" s="148">
        <v>1.9255455712451862E-3</v>
      </c>
      <c r="AA87" s="148">
        <v>0</v>
      </c>
      <c r="AB87" s="148">
        <v>5.8823529411764701E-4</v>
      </c>
      <c r="AC87" s="148">
        <v>0</v>
      </c>
      <c r="AD87" s="148">
        <v>1.9920318725099601E-3</v>
      </c>
      <c r="AE87" s="148">
        <v>0</v>
      </c>
      <c r="AF87" s="148">
        <v>1.1737089201877935E-3</v>
      </c>
      <c r="AG87" s="148">
        <v>1.3599274705349048E-3</v>
      </c>
      <c r="AH87" s="148">
        <v>1.0476689366160294E-3</v>
      </c>
      <c r="AI87" s="148">
        <v>0</v>
      </c>
      <c r="AJ87" s="148">
        <v>5.0607287449392713E-4</v>
      </c>
      <c r="AK87" s="148">
        <v>5.4466230936819177E-4</v>
      </c>
      <c r="AL87" s="148">
        <v>1.5392508978963571E-3</v>
      </c>
      <c r="AM87" s="148">
        <v>0</v>
      </c>
      <c r="AN87" s="148">
        <v>0</v>
      </c>
      <c r="AO87" s="148">
        <v>0</v>
      </c>
      <c r="AP87" s="148">
        <v>9.7703957010258913E-4</v>
      </c>
      <c r="AQ87" s="148">
        <v>5.6980056980056976E-4</v>
      </c>
      <c r="AR87" s="148">
        <v>2.5316455696202532E-3</v>
      </c>
      <c r="AS87" s="148">
        <v>1.0982976386600769E-3</v>
      </c>
      <c r="AT87" s="148">
        <v>1.0147133434804667E-3</v>
      </c>
      <c r="AU87" s="148">
        <v>0</v>
      </c>
      <c r="AV87" s="148">
        <v>7.2833211944646763E-4</v>
      </c>
      <c r="AW87" s="148">
        <v>1.4058106841611997E-3</v>
      </c>
      <c r="AX87" s="148">
        <v>0</v>
      </c>
      <c r="AY87" s="148">
        <v>0</v>
      </c>
      <c r="AZ87" s="148">
        <v>1.0582010582010583E-3</v>
      </c>
      <c r="BA87" s="148">
        <v>7.9808459696727857E-4</v>
      </c>
      <c r="BB87" s="148">
        <v>2.1063717746182199E-3</v>
      </c>
      <c r="BC87" s="148">
        <v>1.1534025374855825E-3</v>
      </c>
      <c r="BD87" s="148">
        <v>5.2192066805845506E-4</v>
      </c>
      <c r="BE87" s="148">
        <v>4.5787545787545788E-4</v>
      </c>
      <c r="BF87" s="148">
        <v>0</v>
      </c>
      <c r="BG87" s="148">
        <v>2.0865936358894104E-3</v>
      </c>
      <c r="BH87" s="148">
        <v>9.9800399201596798E-4</v>
      </c>
      <c r="BI87" s="148">
        <v>1.5936254980079682E-3</v>
      </c>
      <c r="BJ87" s="148">
        <v>1.8115942028985507E-3</v>
      </c>
      <c r="BK87" s="148">
        <v>1.0940919037199124E-3</v>
      </c>
      <c r="BL87" s="148">
        <v>1.1587485515643105E-3</v>
      </c>
      <c r="BM87" s="148">
        <v>2.359882005899705E-3</v>
      </c>
      <c r="BN87" s="149">
        <v>0</v>
      </c>
      <c r="BO87" s="250">
        <v>2.5316455696202532E-3</v>
      </c>
      <c r="BP87" s="242">
        <f t="shared" si="6"/>
        <v>0</v>
      </c>
    </row>
    <row r="88" spans="1:68" ht="14.25" x14ac:dyDescent="0.2">
      <c r="A88" s="72" t="s">
        <v>173</v>
      </c>
      <c r="B88" s="94" t="s">
        <v>1230</v>
      </c>
      <c r="C88" s="121">
        <v>74485640</v>
      </c>
      <c r="D88" s="94" t="s">
        <v>69</v>
      </c>
      <c r="E88" s="72" t="s">
        <v>25</v>
      </c>
      <c r="F88" s="72" t="s">
        <v>30</v>
      </c>
      <c r="G88" s="44" t="s">
        <v>512</v>
      </c>
      <c r="H88" s="72" t="s">
        <v>625</v>
      </c>
      <c r="I88" s="43">
        <v>6.4516129032258104E-2</v>
      </c>
      <c r="J88" s="74" t="s">
        <v>665</v>
      </c>
      <c r="K88" s="72"/>
      <c r="L88" s="119">
        <v>2.6618752911426101E-4</v>
      </c>
      <c r="M88" s="72" t="s">
        <v>173</v>
      </c>
      <c r="N88" s="148">
        <v>0</v>
      </c>
      <c r="O88" s="149">
        <v>0</v>
      </c>
      <c r="P88" s="148">
        <v>0</v>
      </c>
      <c r="Q88" s="148">
        <v>0</v>
      </c>
      <c r="R88" s="148">
        <v>0</v>
      </c>
      <c r="S88" s="148">
        <v>0</v>
      </c>
      <c r="T88" s="148">
        <v>0</v>
      </c>
      <c r="U88" s="148">
        <v>0</v>
      </c>
      <c r="V88" s="148">
        <v>0</v>
      </c>
      <c r="W88" s="148">
        <v>0</v>
      </c>
      <c r="X88" s="148">
        <v>0</v>
      </c>
      <c r="Y88" s="148">
        <v>0</v>
      </c>
      <c r="Z88" s="148">
        <v>0</v>
      </c>
      <c r="AA88" s="148">
        <v>0</v>
      </c>
      <c r="AB88" s="148">
        <v>0</v>
      </c>
      <c r="AC88" s="148">
        <v>0</v>
      </c>
      <c r="AD88" s="148">
        <v>0</v>
      </c>
      <c r="AE88" s="148">
        <v>0</v>
      </c>
      <c r="AF88" s="148">
        <v>3.0120481927710845E-3</v>
      </c>
      <c r="AG88" s="148">
        <v>0</v>
      </c>
      <c r="AH88" s="148">
        <v>0</v>
      </c>
      <c r="AI88" s="148">
        <v>0</v>
      </c>
      <c r="AJ88" s="148">
        <v>0</v>
      </c>
      <c r="AK88" s="148">
        <v>0</v>
      </c>
      <c r="AL88" s="148">
        <v>0</v>
      </c>
      <c r="AM88" s="148">
        <v>0</v>
      </c>
      <c r="AN88" s="148">
        <v>0</v>
      </c>
      <c r="AO88" s="148">
        <v>0</v>
      </c>
      <c r="AP88" s="148">
        <v>0</v>
      </c>
      <c r="AQ88" s="148">
        <v>0</v>
      </c>
      <c r="AR88" s="148">
        <v>0</v>
      </c>
      <c r="AS88" s="148">
        <v>2.1551724137931034E-3</v>
      </c>
      <c r="AT88" s="148">
        <v>0</v>
      </c>
      <c r="AU88" s="148">
        <v>0</v>
      </c>
      <c r="AV88" s="148">
        <v>0</v>
      </c>
      <c r="AW88" s="148">
        <v>1.8656716417910447E-3</v>
      </c>
      <c r="AX88" s="148">
        <v>0</v>
      </c>
      <c r="AY88" s="148">
        <v>0</v>
      </c>
      <c r="AZ88" s="148">
        <v>0</v>
      </c>
      <c r="BA88" s="148">
        <v>0</v>
      </c>
      <c r="BB88" s="148">
        <v>3.7950664136622392E-3</v>
      </c>
      <c r="BC88" s="148">
        <v>0</v>
      </c>
      <c r="BD88" s="148">
        <v>0</v>
      </c>
      <c r="BE88" s="148">
        <v>0</v>
      </c>
      <c r="BF88" s="148">
        <v>0</v>
      </c>
      <c r="BG88" s="148">
        <v>0</v>
      </c>
      <c r="BH88" s="148">
        <v>0</v>
      </c>
      <c r="BI88" s="148">
        <v>2.3923444976076554E-3</v>
      </c>
      <c r="BJ88" s="148">
        <v>0</v>
      </c>
      <c r="BK88" s="148">
        <v>0</v>
      </c>
      <c r="BL88" s="148">
        <v>0</v>
      </c>
      <c r="BM88" s="148">
        <v>0</v>
      </c>
      <c r="BN88" s="149">
        <v>0</v>
      </c>
      <c r="BO88" s="250">
        <v>3.7950664136622392E-3</v>
      </c>
      <c r="BP88" s="242">
        <f t="shared" si="6"/>
        <v>0</v>
      </c>
    </row>
    <row r="89" spans="1:68" ht="14.25" x14ac:dyDescent="0.2">
      <c r="A89" s="72" t="s">
        <v>174</v>
      </c>
      <c r="B89" s="94" t="s">
        <v>1230</v>
      </c>
      <c r="C89" s="121">
        <v>136328074</v>
      </c>
      <c r="D89" s="94" t="s">
        <v>69</v>
      </c>
      <c r="E89" s="72" t="s">
        <v>28</v>
      </c>
      <c r="F89" s="72" t="s">
        <v>30</v>
      </c>
      <c r="G89" s="44" t="s">
        <v>512</v>
      </c>
      <c r="H89" s="72" t="s">
        <v>625</v>
      </c>
      <c r="I89" s="43">
        <v>0.152941176470588</v>
      </c>
      <c r="J89" s="74" t="s">
        <v>590</v>
      </c>
      <c r="K89" s="72"/>
      <c r="L89" s="119">
        <v>9.9573343310783492E-4</v>
      </c>
      <c r="M89" s="72" t="s">
        <v>174</v>
      </c>
      <c r="N89" s="148">
        <v>0</v>
      </c>
      <c r="O89" s="149">
        <v>0</v>
      </c>
      <c r="P89" s="148">
        <v>1.2674271229404308E-3</v>
      </c>
      <c r="Q89" s="148">
        <v>8.4245998315080029E-4</v>
      </c>
      <c r="R89" s="148">
        <v>1.1968880909634949E-3</v>
      </c>
      <c r="S89" s="148">
        <v>0</v>
      </c>
      <c r="T89" s="148">
        <v>6.3856960408684551E-4</v>
      </c>
      <c r="U89" s="148">
        <v>3.2916392363396972E-3</v>
      </c>
      <c r="V89" s="148">
        <v>0.48581081081081079</v>
      </c>
      <c r="W89" s="148">
        <v>0.48517715112075199</v>
      </c>
      <c r="X89" s="148">
        <v>1.3986013986013986E-3</v>
      </c>
      <c r="Y89" s="148">
        <v>7.5414781297134241E-4</v>
      </c>
      <c r="Z89" s="148">
        <v>0.46415094339622642</v>
      </c>
      <c r="AA89" s="148">
        <v>9.7181729834791054E-4</v>
      </c>
      <c r="AB89" s="148">
        <v>1.0101010101010101E-3</v>
      </c>
      <c r="AC89" s="148">
        <v>0.48686371100164205</v>
      </c>
      <c r="AD89" s="148">
        <v>1.1792452830188679E-3</v>
      </c>
      <c r="AE89" s="148">
        <v>1.3157894736842105E-3</v>
      </c>
      <c r="AF89" s="148">
        <v>0</v>
      </c>
      <c r="AG89" s="148">
        <v>1.1668611435239206E-3</v>
      </c>
      <c r="AH89" s="148">
        <v>2.0790020790020791E-3</v>
      </c>
      <c r="AI89" s="148">
        <v>0</v>
      </c>
      <c r="AJ89" s="148">
        <v>2.1023125437981782E-3</v>
      </c>
      <c r="AK89" s="148">
        <v>0.50479511769834351</v>
      </c>
      <c r="AL89" s="148">
        <v>1.6666666666666668E-3</v>
      </c>
      <c r="AM89" s="148">
        <v>1.5479876160990713E-3</v>
      </c>
      <c r="AN89" s="148">
        <v>0.51167315175097272</v>
      </c>
      <c r="AO89" s="148">
        <v>8.703220191470844E-4</v>
      </c>
      <c r="AP89" s="148">
        <v>9.4876660341555979E-4</v>
      </c>
      <c r="AQ89" s="148">
        <v>1.002004008016032E-3</v>
      </c>
      <c r="AR89" s="148">
        <v>1.7064846416382253E-3</v>
      </c>
      <c r="AS89" s="148">
        <v>3.1176929072486361E-3</v>
      </c>
      <c r="AT89" s="148">
        <v>2.7303754266211604E-3</v>
      </c>
      <c r="AU89" s="148">
        <v>0</v>
      </c>
      <c r="AV89" s="148">
        <v>0.49232585596221962</v>
      </c>
      <c r="AW89" s="148">
        <v>0.49224137931034484</v>
      </c>
      <c r="AX89" s="148">
        <v>1.5974440894568689E-3</v>
      </c>
      <c r="AY89" s="148">
        <v>3.2102728731942215E-3</v>
      </c>
      <c r="AZ89" s="148">
        <v>2.2172949002217295E-3</v>
      </c>
      <c r="BA89" s="148">
        <v>0.47516930022573362</v>
      </c>
      <c r="BB89" s="148">
        <v>9.7087378640776695E-4</v>
      </c>
      <c r="BC89" s="148">
        <v>1.8570102135561746E-3</v>
      </c>
      <c r="BD89" s="148">
        <v>1.7167381974248926E-3</v>
      </c>
      <c r="BE89" s="148">
        <v>0</v>
      </c>
      <c r="BF89" s="148">
        <v>2.6773761713520749E-3</v>
      </c>
      <c r="BG89" s="148">
        <v>1.0050251256281408E-3</v>
      </c>
      <c r="BH89" s="148">
        <v>0.48017148981779206</v>
      </c>
      <c r="BI89" s="148">
        <v>0.4932562620423892</v>
      </c>
      <c r="BJ89" s="148">
        <v>2.8985507246376812E-3</v>
      </c>
      <c r="BK89" s="148">
        <v>0.50731707317073171</v>
      </c>
      <c r="BL89" s="148">
        <v>0.46961325966850831</v>
      </c>
      <c r="BM89" s="148">
        <v>2.0833333333333333E-3</v>
      </c>
      <c r="BN89" s="149">
        <v>0.50327408793264738</v>
      </c>
      <c r="BO89" s="250">
        <v>0.51167315175097272</v>
      </c>
      <c r="BP89" s="242">
        <f t="shared" si="6"/>
        <v>14</v>
      </c>
    </row>
    <row r="90" spans="1:68" ht="14.25" x14ac:dyDescent="0.2">
      <c r="A90" s="72" t="s">
        <v>175</v>
      </c>
      <c r="B90" s="94" t="s">
        <v>1225</v>
      </c>
      <c r="C90" s="121">
        <v>44856767</v>
      </c>
      <c r="D90" s="45" t="s">
        <v>69</v>
      </c>
      <c r="E90" s="72" t="s">
        <v>26</v>
      </c>
      <c r="F90" s="72" t="s">
        <v>30</v>
      </c>
      <c r="G90" s="44" t="s">
        <v>510</v>
      </c>
      <c r="H90" s="72" t="s">
        <v>625</v>
      </c>
      <c r="I90" s="43">
        <v>0.19847328244274801</v>
      </c>
      <c r="J90" s="74" t="s">
        <v>677</v>
      </c>
      <c r="K90" s="72"/>
      <c r="L90" s="119">
        <v>4.4276484821272668E-4</v>
      </c>
      <c r="M90" s="287" t="s">
        <v>175</v>
      </c>
      <c r="N90" s="148">
        <v>6.0642813826561554E-4</v>
      </c>
      <c r="O90" s="151">
        <v>1.0810810810810811E-3</v>
      </c>
      <c r="P90" s="150">
        <v>8.4781687155574396E-4</v>
      </c>
      <c r="Q90" s="150">
        <v>5.6818181818181815E-4</v>
      </c>
      <c r="R90" s="150">
        <v>1.0368066355624676E-3</v>
      </c>
      <c r="S90" s="150">
        <v>0</v>
      </c>
      <c r="T90" s="150">
        <v>4.6948356807511736E-4</v>
      </c>
      <c r="U90" s="150">
        <v>1.4669926650366749E-3</v>
      </c>
      <c r="V90" s="150">
        <v>5.3792361484669173E-4</v>
      </c>
      <c r="W90" s="150">
        <v>4.9261083743842361E-4</v>
      </c>
      <c r="X90" s="150">
        <v>4.7236655644780352E-4</v>
      </c>
      <c r="Y90" s="150">
        <v>0</v>
      </c>
      <c r="Z90" s="150">
        <v>1.1655011655011655E-3</v>
      </c>
      <c r="AA90" s="150">
        <v>5.3879310344827585E-4</v>
      </c>
      <c r="AB90" s="150">
        <v>1.0840108401084011E-3</v>
      </c>
      <c r="AC90" s="150">
        <v>9.9009900990099011E-4</v>
      </c>
      <c r="AD90" s="150">
        <v>2.1929824561403508E-3</v>
      </c>
      <c r="AE90" s="150">
        <v>0</v>
      </c>
      <c r="AF90" s="150">
        <v>5.76036866359447E-4</v>
      </c>
      <c r="AG90" s="150">
        <v>1.3327410039982231E-3</v>
      </c>
      <c r="AH90" s="150">
        <v>4.8473097430925838E-4</v>
      </c>
      <c r="AI90" s="150">
        <v>9.5923261390887292E-4</v>
      </c>
      <c r="AJ90" s="150">
        <v>9.1116173120728934E-4</v>
      </c>
      <c r="AK90" s="150">
        <v>9.225092250922509E-4</v>
      </c>
      <c r="AL90" s="150">
        <v>0</v>
      </c>
      <c r="AM90" s="150">
        <v>9.4029149036201217E-4</v>
      </c>
      <c r="AN90" s="150">
        <v>1.7444395987788923E-3</v>
      </c>
      <c r="AO90" s="150">
        <v>0</v>
      </c>
      <c r="AP90" s="150">
        <v>9.4607379375591296E-4</v>
      </c>
      <c r="AQ90" s="150">
        <v>9.7087378640776695E-4</v>
      </c>
      <c r="AR90" s="150">
        <v>8.5873765564620013E-4</v>
      </c>
      <c r="AS90" s="150">
        <v>0</v>
      </c>
      <c r="AT90" s="150">
        <v>8.0547724526782122E-4</v>
      </c>
      <c r="AU90" s="150">
        <v>4.6317739694302917E-4</v>
      </c>
      <c r="AV90" s="150">
        <v>1.2682308180088776E-3</v>
      </c>
      <c r="AW90" s="150">
        <v>8.6355785837651119E-4</v>
      </c>
      <c r="AX90" s="150">
        <v>6.9108500345542499E-4</v>
      </c>
      <c r="AY90" s="150">
        <v>1.1331444759206798E-3</v>
      </c>
      <c r="AZ90" s="150">
        <v>0</v>
      </c>
      <c r="BA90" s="150">
        <v>0</v>
      </c>
      <c r="BB90" s="150">
        <v>1.4104372355430183E-3</v>
      </c>
      <c r="BC90" s="150">
        <v>1.0598834128245894E-3</v>
      </c>
      <c r="BD90" s="150">
        <v>4.8146364949446316E-4</v>
      </c>
      <c r="BE90" s="150">
        <v>0</v>
      </c>
      <c r="BF90" s="150">
        <v>1.652892561983471E-3</v>
      </c>
      <c r="BG90" s="150">
        <v>0</v>
      </c>
      <c r="BH90" s="150">
        <v>0</v>
      </c>
      <c r="BI90" s="150">
        <v>2.8301886792452828E-3</v>
      </c>
      <c r="BJ90" s="150">
        <v>0</v>
      </c>
      <c r="BK90" s="150">
        <v>4.9480455220188031E-4</v>
      </c>
      <c r="BL90" s="150">
        <v>1.1104941699056081E-3</v>
      </c>
      <c r="BM90" s="150">
        <v>5.5834729201563373E-4</v>
      </c>
      <c r="BN90" s="151">
        <v>8.869179600886918E-4</v>
      </c>
      <c r="BO90" s="251">
        <v>2.8301886792452828E-3</v>
      </c>
      <c r="BP90" s="243">
        <f t="shared" si="6"/>
        <v>0</v>
      </c>
    </row>
    <row r="91" spans="1:68" ht="14.2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68"/>
      <c r="L91" s="22"/>
      <c r="M91" s="310"/>
      <c r="N91" s="310">
        <v>1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</row>
  </sheetData>
  <phoneticPr fontId="2"/>
  <conditionalFormatting sqref="AJ5:AL44 AR45:AS45 N5:T44 V5:AG44 N45:AL45">
    <cfRule type="dataBar" priority="5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{233358FF-2AB9-4E39-A675-5F77D4879A8B}</x14:id>
        </ext>
      </extLst>
    </cfRule>
  </conditionalFormatting>
  <conditionalFormatting sqref="AH5:AI44 U5:U44">
    <cfRule type="dataBar" priority="6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{ABF30F17-BE9A-42A4-9312-D4554275528E}</x14:id>
        </ext>
      </extLst>
    </cfRule>
  </conditionalFormatting>
  <conditionalFormatting sqref="N91:BO91 N51:BN90">
    <cfRule type="dataBar" priority="9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{422BEB92-0618-4990-8719-F3B13F7182EB}</x14:id>
        </ext>
      </extLst>
    </cfRule>
  </conditionalFormatting>
  <conditionalFormatting sqref="N5:AL45 AR45:AX45">
    <cfRule type="dataBar" priority="24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{0D25BEBC-02FF-4223-876F-BE977AF52A22}</x14:id>
        </ext>
      </extLst>
    </cfRule>
  </conditionalFormatting>
  <conditionalFormatting sqref="AM5:AO44 AM45:AQ45">
    <cfRule type="dataBar" priority="2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{5FC2CF6A-EECC-4512-AD53-332E5307804F}</x14:id>
        </ext>
      </extLst>
    </cfRule>
  </conditionalFormatting>
  <conditionalFormatting sqref="AM5:AN45">
    <cfRule type="dataBar" priority="2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{4748A467-3B67-4682-8D9E-8D715C84D604}</x14:id>
        </ext>
      </extLst>
    </cfRule>
  </conditionalFormatting>
  <conditionalFormatting sqref="BP51:BP90">
    <cfRule type="dataBar" priority="1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{F21D821F-20ED-446A-A367-0994EF076C88}</x14:id>
        </ext>
      </extLst>
    </cfRule>
  </conditionalFormatting>
  <conditionalFormatting sqref="BP51:BP91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{7DE3062A-5031-4860-B56F-88E5160A845C}</x14:id>
        </ext>
      </extLst>
    </cfRule>
  </conditionalFormatting>
  <conditionalFormatting sqref="N5:AL44">
    <cfRule type="duplicateValues" dxfId="3" priority="9"/>
  </conditionalFormatting>
  <conditionalFormatting sqref="L5:L44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{478BF738-AB38-48B8-AD92-05CC2D3CE3C2}</x14:id>
        </ext>
      </extLst>
    </cfRule>
  </conditionalFormatting>
  <conditionalFormatting sqref="L5:L44">
    <cfRule type="duplicateValues" dxfId="2" priority="7"/>
  </conditionalFormatting>
  <conditionalFormatting sqref="N5:AO44 N45:AX45">
    <cfRule type="dataBar" priority="80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{A17E25E5-1131-4A98-BA40-E4AA11BEAAD8}</x14:id>
        </ext>
      </extLst>
    </cfRule>
  </conditionalFormatting>
  <conditionalFormatting sqref="L51:L90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{82EED13F-7846-4EC4-ADD4-371C5CE2A0FB}</x14:id>
        </ext>
      </extLst>
    </cfRule>
  </conditionalFormatting>
  <conditionalFormatting sqref="L51:L90">
    <cfRule type="duplicateValues" dxfId="1" priority="5"/>
  </conditionalFormatting>
  <conditionalFormatting sqref="N5:AO45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{D63078EE-077E-467C-9598-BDB9358CC6F8}</x14:id>
        </ext>
      </extLst>
    </cfRule>
  </conditionalFormatting>
  <conditionalFormatting sqref="L5:N45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{3FF78B85-3C68-49CE-88D2-AEE0BBC91C00}</x14:id>
        </ext>
      </extLst>
    </cfRule>
  </conditionalFormatting>
  <conditionalFormatting sqref="L51:N91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{927C6D85-9D50-42B6-827F-6E61B01B2979}</x14:id>
        </ext>
      </extLst>
    </cfRule>
  </conditionalFormatting>
  <conditionalFormatting sqref="AP5:AP44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{CCA8AF49-BF19-4883-9559-F061C874ED6A}</x14:id>
        </ext>
      </extLst>
    </cfRule>
  </conditionalFormatting>
  <pageMargins left="0.25" right="0.25" top="0.75" bottom="0.75" header="0.3" footer="0.3"/>
  <pageSetup paperSize="8" scale="30" orientation="landscape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33358FF-2AB9-4E39-A675-5F77D4879A8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AJ5:AL44 AR45:AS45 N5:T44 V5:AG44 N45:AL45</xm:sqref>
        </x14:conditionalFormatting>
        <x14:conditionalFormatting xmlns:xm="http://schemas.microsoft.com/office/excel/2006/main">
          <x14:cfRule type="dataBar" id="{ABF30F17-BE9A-42A4-9312-D4554275528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AH5:AI44 U5:U44</xm:sqref>
        </x14:conditionalFormatting>
        <x14:conditionalFormatting xmlns:xm="http://schemas.microsoft.com/office/excel/2006/main">
          <x14:cfRule type="dataBar" id="{422BEB92-0618-4990-8719-F3B13F7182E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N91:BO91 N51:BN90</xm:sqref>
        </x14:conditionalFormatting>
        <x14:conditionalFormatting xmlns:xm="http://schemas.microsoft.com/office/excel/2006/main">
          <x14:cfRule type="dataBar" id="{0D25BEBC-02FF-4223-876F-BE977AF52A2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N5:AL45 AR45:AX45</xm:sqref>
        </x14:conditionalFormatting>
        <x14:conditionalFormatting xmlns:xm="http://schemas.microsoft.com/office/excel/2006/main">
          <x14:cfRule type="dataBar" id="{5FC2CF6A-EECC-4512-AD53-332E5307804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AM5:AO44 AM45:AQ45</xm:sqref>
        </x14:conditionalFormatting>
        <x14:conditionalFormatting xmlns:xm="http://schemas.microsoft.com/office/excel/2006/main">
          <x14:cfRule type="dataBar" id="{4748A467-3B67-4682-8D9E-8D715C84D60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AM5:AN45</xm:sqref>
        </x14:conditionalFormatting>
        <x14:conditionalFormatting xmlns:xm="http://schemas.microsoft.com/office/excel/2006/main">
          <x14:cfRule type="dataBar" id="{F21D821F-20ED-446A-A367-0994EF076C8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BP51:BP90</xm:sqref>
        </x14:conditionalFormatting>
        <x14:conditionalFormatting xmlns:xm="http://schemas.microsoft.com/office/excel/2006/main">
          <x14:cfRule type="dataBar" id="{7DE3062A-5031-4860-B56F-88E5160A845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BP51:BP91</xm:sqref>
        </x14:conditionalFormatting>
        <x14:conditionalFormatting xmlns:xm="http://schemas.microsoft.com/office/excel/2006/main">
          <x14:cfRule type="dataBar" id="{478BF738-AB38-48B8-AD92-05CC2D3CE3C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L5:L44</xm:sqref>
        </x14:conditionalFormatting>
        <x14:conditionalFormatting xmlns:xm="http://schemas.microsoft.com/office/excel/2006/main">
          <x14:cfRule type="dataBar" id="{A17E25E5-1131-4A98-BA40-E4AA11BEAAD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N5:AO44 N45:AX45</xm:sqref>
        </x14:conditionalFormatting>
        <x14:conditionalFormatting xmlns:xm="http://schemas.microsoft.com/office/excel/2006/main">
          <x14:cfRule type="dataBar" id="{82EED13F-7846-4EC4-ADD4-371C5CE2A0F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L51:L90</xm:sqref>
        </x14:conditionalFormatting>
        <x14:conditionalFormatting xmlns:xm="http://schemas.microsoft.com/office/excel/2006/main">
          <x14:cfRule type="dataBar" id="{D63078EE-077E-467C-9598-BDB9358CC6F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N5:AO45</xm:sqref>
        </x14:conditionalFormatting>
        <x14:conditionalFormatting xmlns:xm="http://schemas.microsoft.com/office/excel/2006/main">
          <x14:cfRule type="dataBar" id="{3FF78B85-3C68-49CE-88D2-AEE0BBC91C0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L5:N45</xm:sqref>
        </x14:conditionalFormatting>
        <x14:conditionalFormatting xmlns:xm="http://schemas.microsoft.com/office/excel/2006/main">
          <x14:cfRule type="dataBar" id="{927C6D85-9D50-42B6-827F-6E61B01B297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L51:N91</xm:sqref>
        </x14:conditionalFormatting>
        <x14:conditionalFormatting xmlns:xm="http://schemas.microsoft.com/office/excel/2006/main">
          <x14:cfRule type="dataBar" id="{CCA8AF49-BF19-4883-9559-F061C874ED6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AP5:AP44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X83"/>
  <sheetViews>
    <sheetView zoomScale="80" zoomScaleNormal="80" workbookViewId="0">
      <selection activeCell="E46" sqref="E46"/>
    </sheetView>
  </sheetViews>
  <sheetFormatPr defaultRowHeight="13.5" x14ac:dyDescent="0.15"/>
  <cols>
    <col min="1" max="1" width="13.625" customWidth="1"/>
    <col min="3" max="3" width="14" bestFit="1" customWidth="1"/>
    <col min="8" max="8" width="12.125" customWidth="1"/>
    <col min="10" max="10" width="9" style="22"/>
    <col min="11" max="11" width="29.625" customWidth="1"/>
    <col min="12" max="12" width="9.125" bestFit="1" customWidth="1"/>
  </cols>
  <sheetData>
    <row r="1" spans="1:57" s="68" customFormat="1" ht="23.25" x14ac:dyDescent="0.15">
      <c r="A1" s="147" t="s">
        <v>1222</v>
      </c>
    </row>
    <row r="2" spans="1:57" s="68" customFormat="1" x14ac:dyDescent="0.15"/>
    <row r="3" spans="1:57" ht="23.25" x14ac:dyDescent="0.15">
      <c r="A3" s="147" t="s">
        <v>1208</v>
      </c>
      <c r="C3" s="354"/>
      <c r="D3" s="51"/>
      <c r="E3" s="51"/>
      <c r="F3" s="51"/>
      <c r="G3" s="51"/>
      <c r="H3" s="51"/>
      <c r="I3" s="51"/>
      <c r="J3" s="355"/>
      <c r="K3" s="355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ht="42.75" x14ac:dyDescent="0.15">
      <c r="A4" s="132"/>
      <c r="B4" s="156" t="s">
        <v>0</v>
      </c>
      <c r="C4" s="203" t="s">
        <v>1</v>
      </c>
      <c r="D4" s="203"/>
      <c r="E4" s="203" t="s">
        <v>2</v>
      </c>
      <c r="F4" s="203" t="s">
        <v>3</v>
      </c>
      <c r="G4" s="163"/>
      <c r="H4" s="163" t="s">
        <v>586</v>
      </c>
      <c r="I4" s="203" t="s">
        <v>685</v>
      </c>
      <c r="J4" s="163" t="s">
        <v>630</v>
      </c>
      <c r="K4" s="203" t="s">
        <v>684</v>
      </c>
      <c r="L4" s="163" t="s">
        <v>629</v>
      </c>
      <c r="M4" s="146"/>
      <c r="N4" s="146" t="s">
        <v>6</v>
      </c>
      <c r="O4" s="146" t="s">
        <v>7</v>
      </c>
      <c r="P4" s="300" t="s">
        <v>8</v>
      </c>
      <c r="Q4" s="300" t="s">
        <v>9</v>
      </c>
      <c r="R4" s="146" t="s">
        <v>10</v>
      </c>
      <c r="S4" s="300" t="s">
        <v>11</v>
      </c>
      <c r="T4" s="300" t="s">
        <v>132</v>
      </c>
      <c r="U4" s="146" t="s">
        <v>65</v>
      </c>
      <c r="V4" s="300" t="s">
        <v>12</v>
      </c>
      <c r="W4" s="300" t="s">
        <v>13</v>
      </c>
      <c r="X4" s="300" t="s">
        <v>19</v>
      </c>
      <c r="Y4" s="300" t="s">
        <v>14</v>
      </c>
      <c r="Z4" s="146" t="s">
        <v>15</v>
      </c>
      <c r="AA4" s="146" t="s">
        <v>16</v>
      </c>
      <c r="AB4" s="146" t="s">
        <v>17</v>
      </c>
      <c r="AC4" s="300" t="s">
        <v>18</v>
      </c>
      <c r="AD4" s="146" t="s">
        <v>21</v>
      </c>
      <c r="AE4" s="146" t="s">
        <v>66</v>
      </c>
      <c r="AF4" s="146" t="s">
        <v>22</v>
      </c>
      <c r="AG4" s="146" t="s">
        <v>67</v>
      </c>
      <c r="AH4" s="146" t="s">
        <v>68</v>
      </c>
      <c r="AI4" s="146" t="s">
        <v>725</v>
      </c>
      <c r="AJ4" s="300" t="s">
        <v>20</v>
      </c>
      <c r="AK4" s="309" t="s">
        <v>23</v>
      </c>
      <c r="AL4" s="146" t="s">
        <v>501</v>
      </c>
      <c r="AM4" s="146" t="s">
        <v>502</v>
      </c>
      <c r="AN4" s="146" t="s">
        <v>564</v>
      </c>
      <c r="AO4" s="146" t="s">
        <v>565</v>
      </c>
      <c r="AP4" s="146" t="s">
        <v>583</v>
      </c>
      <c r="AQ4" s="332" t="s">
        <v>710</v>
      </c>
      <c r="AR4" s="146" t="s">
        <v>711</v>
      </c>
      <c r="AS4" s="146" t="s">
        <v>712</v>
      </c>
      <c r="AT4" s="246" t="s">
        <v>707</v>
      </c>
      <c r="AU4" s="146" t="s">
        <v>713</v>
      </c>
      <c r="AV4" s="83" t="s">
        <v>701</v>
      </c>
      <c r="AW4" s="233" t="s">
        <v>702</v>
      </c>
      <c r="AX4" s="173" t="s">
        <v>1210</v>
      </c>
      <c r="AY4" s="173" t="s">
        <v>1196</v>
      </c>
      <c r="AZ4" s="173" t="s">
        <v>1197</v>
      </c>
      <c r="BA4" s="173" t="s">
        <v>1198</v>
      </c>
      <c r="BB4" s="173" t="s">
        <v>1199</v>
      </c>
      <c r="BC4" s="173" t="s">
        <v>1200</v>
      </c>
      <c r="BD4" s="365" t="s">
        <v>1201</v>
      </c>
      <c r="BE4" s="42" t="s">
        <v>1211</v>
      </c>
    </row>
    <row r="5" spans="1:57" ht="14.25" x14ac:dyDescent="0.2">
      <c r="A5" s="168" t="s">
        <v>24</v>
      </c>
      <c r="B5" s="105" t="s">
        <v>1237</v>
      </c>
      <c r="C5" s="169">
        <v>136327613</v>
      </c>
      <c r="D5" s="105" t="s">
        <v>69</v>
      </c>
      <c r="E5" s="105" t="s">
        <v>25</v>
      </c>
      <c r="F5" s="329" t="s">
        <v>26</v>
      </c>
      <c r="G5" s="227" t="s">
        <v>513</v>
      </c>
      <c r="H5" s="96" t="s">
        <v>625</v>
      </c>
      <c r="I5" s="228">
        <v>4.58015267175573E-2</v>
      </c>
      <c r="J5" s="330" t="s">
        <v>678</v>
      </c>
      <c r="K5" s="330"/>
      <c r="L5" s="248">
        <v>6.6447758218757095E-4</v>
      </c>
      <c r="M5" s="331" t="s">
        <v>24</v>
      </c>
      <c r="N5" s="152">
        <v>6.4695439489472747E-2</v>
      </c>
      <c r="O5" s="152">
        <v>4.2688104715290484E-2</v>
      </c>
      <c r="P5" s="152">
        <v>5.8619573451391585E-2</v>
      </c>
      <c r="Q5" s="152">
        <v>4.7927736218682973E-2</v>
      </c>
      <c r="R5" s="152">
        <v>0.20847449951012362</v>
      </c>
      <c r="S5" s="152">
        <v>7.5722353998319017E-2</v>
      </c>
      <c r="T5" s="152">
        <v>5.4928882231709976E-2</v>
      </c>
      <c r="U5" s="152">
        <v>0.10837906641256764</v>
      </c>
      <c r="V5" s="152">
        <v>7.3994813964932266E-2</v>
      </c>
      <c r="W5" s="152">
        <v>0.10101502708239173</v>
      </c>
      <c r="X5" s="152">
        <v>8.114430193000087E-2</v>
      </c>
      <c r="Y5" s="152">
        <v>1.6272640593041336E-2</v>
      </c>
      <c r="Z5" s="152">
        <v>9.7662563649583839E-2</v>
      </c>
      <c r="AA5" s="152">
        <v>4.798420237564522E-2</v>
      </c>
      <c r="AB5" s="152">
        <v>7.2823729819746039E-2</v>
      </c>
      <c r="AC5" s="152">
        <v>1.7438654240297405E-2</v>
      </c>
      <c r="AD5" s="152">
        <v>8.4422192764929405E-3</v>
      </c>
      <c r="AE5" s="152">
        <v>7.7970412797950545E-3</v>
      </c>
      <c r="AF5" s="152">
        <v>1.5514384206430315E-2</v>
      </c>
      <c r="AG5" s="152">
        <v>1.1645118777586326E-2</v>
      </c>
      <c r="AH5" s="152">
        <v>1.3046712571378486E-3</v>
      </c>
      <c r="AI5" s="152">
        <v>5.5145853400540241E-2</v>
      </c>
      <c r="AJ5" s="152">
        <v>5.4241037136034828E-2</v>
      </c>
      <c r="AK5" s="152">
        <v>4.8274629867940989E-2</v>
      </c>
      <c r="AL5" s="255">
        <f>AVERAGE(N5:AC5,AI5:AJ5)</f>
        <v>7.1064360012209546E-2</v>
      </c>
      <c r="AM5" s="152">
        <f>AVERAGE(AD5:AH5)</f>
        <v>8.9406869594884954E-3</v>
      </c>
      <c r="AN5" s="152">
        <f>AVERAGE(N5:AJ5)</f>
        <v>5.7559213696400616E-2</v>
      </c>
      <c r="AO5" s="223">
        <v>0</v>
      </c>
      <c r="AP5" s="307">
        <f>AO5/60</f>
        <v>0</v>
      </c>
      <c r="AQ5" s="152">
        <v>2.8661133229342953E-2</v>
      </c>
      <c r="AR5" s="152">
        <v>1.7253437424066244E-2</v>
      </c>
      <c r="AS5" s="152">
        <v>6.3149185716815459E-3</v>
      </c>
      <c r="AT5" s="222">
        <v>0</v>
      </c>
      <c r="AU5" s="153">
        <v>0</v>
      </c>
      <c r="AV5" s="254">
        <f t="shared" ref="AV5:AV40" si="0">MAX(N5:AN5)</f>
        <v>0.20847449951012362</v>
      </c>
      <c r="AW5" s="187">
        <f>MIN(N5:AK5)</f>
        <v>1.3046712571378486E-3</v>
      </c>
      <c r="AX5" s="361" t="s">
        <v>728</v>
      </c>
      <c r="AY5" s="19" t="s">
        <v>733</v>
      </c>
      <c r="AZ5" s="19" t="s">
        <v>886</v>
      </c>
      <c r="BA5" s="19" t="s">
        <v>775</v>
      </c>
      <c r="BB5" s="19" t="s">
        <v>796</v>
      </c>
      <c r="BC5" s="19" t="s">
        <v>887</v>
      </c>
      <c r="BD5" s="19"/>
      <c r="BE5" s="366">
        <v>-0.21</v>
      </c>
    </row>
    <row r="6" spans="1:57" ht="14.25" x14ac:dyDescent="0.2">
      <c r="A6" s="168" t="s">
        <v>27</v>
      </c>
      <c r="B6" s="105" t="s">
        <v>1237</v>
      </c>
      <c r="C6" s="169">
        <v>138873847</v>
      </c>
      <c r="D6" s="105" t="s">
        <v>69</v>
      </c>
      <c r="E6" s="105" t="s">
        <v>28</v>
      </c>
      <c r="F6" s="105" t="s">
        <v>25</v>
      </c>
      <c r="G6" s="106" t="s">
        <v>513</v>
      </c>
      <c r="H6" s="92" t="s">
        <v>625</v>
      </c>
      <c r="I6" s="107">
        <v>9.1836734693877597E-2</v>
      </c>
      <c r="J6" s="132" t="s">
        <v>670</v>
      </c>
      <c r="K6" s="132"/>
      <c r="L6" s="115">
        <v>4.1853216364607596E-4</v>
      </c>
      <c r="M6" s="168" t="s">
        <v>27</v>
      </c>
      <c r="N6" s="152">
        <v>8.8921743798373656E-2</v>
      </c>
      <c r="O6" s="152">
        <v>0.10940964653051199</v>
      </c>
      <c r="P6" s="152">
        <v>0.10980990335724775</v>
      </c>
      <c r="Q6" s="152">
        <v>7.5274863304777506E-2</v>
      </c>
      <c r="R6" s="152">
        <v>5.3272941104995773E-2</v>
      </c>
      <c r="S6" s="152">
        <v>6.8948080988748425E-2</v>
      </c>
      <c r="T6" s="152">
        <v>3.204792468578245E-2</v>
      </c>
      <c r="U6" s="152">
        <v>3.1176889554709049E-2</v>
      </c>
      <c r="V6" s="152">
        <v>0.11261282781871737</v>
      </c>
      <c r="W6" s="152">
        <v>3.076065753997035E-2</v>
      </c>
      <c r="X6" s="152">
        <v>8.1565830417954482E-2</v>
      </c>
      <c r="Y6" s="152">
        <v>4.3098205042971856E-2</v>
      </c>
      <c r="Z6" s="152">
        <v>5.4677957928310927E-2</v>
      </c>
      <c r="AA6" s="152">
        <v>5.9024057472004961E-2</v>
      </c>
      <c r="AB6" s="152">
        <v>4.6451039376885078E-2</v>
      </c>
      <c r="AC6" s="152">
        <v>8.4279075858358726E-2</v>
      </c>
      <c r="AD6" s="152">
        <v>0.1433933256243449</v>
      </c>
      <c r="AE6" s="152">
        <v>0.14958068623410106</v>
      </c>
      <c r="AF6" s="152">
        <v>0.2374562271652253</v>
      </c>
      <c r="AG6" s="152">
        <v>2.8352709185856164E-2</v>
      </c>
      <c r="AH6" s="152">
        <v>0.1177153670936206</v>
      </c>
      <c r="AI6" s="152">
        <v>7.1453220940721332E-2</v>
      </c>
      <c r="AJ6" s="152">
        <v>7.1674525596854818E-2</v>
      </c>
      <c r="AK6" s="152">
        <v>5.5642799891936101E-2</v>
      </c>
      <c r="AL6" s="255">
        <f t="shared" ref="AL6:AL40" si="1">AVERAGE(N6:AC6,AI6:AJ6)</f>
        <v>6.8025521739883146E-2</v>
      </c>
      <c r="AM6" s="152">
        <f t="shared" ref="AM6:AM40" si="2">AVERAGE(AD6:AH6)</f>
        <v>0.13529966306062963</v>
      </c>
      <c r="AN6" s="152">
        <f t="shared" ref="AN6:AN40" si="3">AVERAGE(N6:AJ6)</f>
        <v>8.2650335070480224E-2</v>
      </c>
      <c r="AO6" s="223">
        <v>5</v>
      </c>
      <c r="AP6" s="307">
        <f t="shared" ref="AP6:AP40" si="4">AO6/60</f>
        <v>8.3333333333333329E-2</v>
      </c>
      <c r="AQ6" s="152">
        <v>3.6319160709241509E-2</v>
      </c>
      <c r="AR6" s="152">
        <v>1.5627955284511871E-2</v>
      </c>
      <c r="AS6" s="152">
        <v>9.2098229224155913E-3</v>
      </c>
      <c r="AT6" s="152">
        <v>0</v>
      </c>
      <c r="AU6" s="153">
        <v>0</v>
      </c>
      <c r="AV6" s="254">
        <f t="shared" si="0"/>
        <v>0.2374562271652253</v>
      </c>
      <c r="AW6" s="187">
        <f t="shared" ref="AW6:AW40" si="5">MIN(N6:AK6)</f>
        <v>2.8352709185856164E-2</v>
      </c>
      <c r="AX6" s="361" t="s">
        <v>728</v>
      </c>
      <c r="AY6" s="19" t="s">
        <v>733</v>
      </c>
      <c r="AZ6" s="19" t="s">
        <v>888</v>
      </c>
      <c r="BA6" s="19" t="s">
        <v>775</v>
      </c>
      <c r="BB6" s="19" t="s">
        <v>806</v>
      </c>
      <c r="BC6" s="19" t="s">
        <v>889</v>
      </c>
      <c r="BD6" s="19"/>
      <c r="BE6" s="366">
        <v>0</v>
      </c>
    </row>
    <row r="7" spans="1:57" ht="14.25" x14ac:dyDescent="0.2">
      <c r="A7" s="168" t="s">
        <v>29</v>
      </c>
      <c r="B7" s="105" t="s">
        <v>1226</v>
      </c>
      <c r="C7" s="169">
        <v>56018049</v>
      </c>
      <c r="D7" s="105" t="s">
        <v>69</v>
      </c>
      <c r="E7" s="105" t="s">
        <v>28</v>
      </c>
      <c r="F7" s="105" t="s">
        <v>30</v>
      </c>
      <c r="G7" s="106" t="s">
        <v>513</v>
      </c>
      <c r="H7" s="92" t="s">
        <v>625</v>
      </c>
      <c r="I7" s="107">
        <v>0.112359550561798</v>
      </c>
      <c r="J7" s="132" t="s">
        <v>665</v>
      </c>
      <c r="K7" s="132"/>
      <c r="L7" s="115">
        <v>1.6843572579825466E-3</v>
      </c>
      <c r="M7" s="168" t="s">
        <v>29</v>
      </c>
      <c r="N7" s="152">
        <v>6.0495810138085589E-2</v>
      </c>
      <c r="O7" s="152">
        <v>0.15096689519579246</v>
      </c>
      <c r="P7" s="152">
        <v>4.2796376161298354E-2</v>
      </c>
      <c r="Q7" s="152">
        <v>8.4675431101805809E-2</v>
      </c>
      <c r="R7" s="152">
        <v>1.9669450325846976E-2</v>
      </c>
      <c r="S7" s="152">
        <v>5.1801342636557127E-2</v>
      </c>
      <c r="T7" s="152">
        <v>2.1158919455263207E-2</v>
      </c>
      <c r="U7" s="152">
        <v>1.3573295332427977E-2</v>
      </c>
      <c r="V7" s="152">
        <v>3.6251212286305408E-2</v>
      </c>
      <c r="W7" s="152">
        <v>3.5176549194350558E-2</v>
      </c>
      <c r="X7" s="152">
        <v>4.9196197537162992E-2</v>
      </c>
      <c r="Y7" s="152">
        <v>4.1881588593168824E-2</v>
      </c>
      <c r="Z7" s="152">
        <v>5.8060102908892068E-2</v>
      </c>
      <c r="AA7" s="152">
        <v>5.9362609325719747E-2</v>
      </c>
      <c r="AB7" s="152">
        <v>5.5573662729870139E-2</v>
      </c>
      <c r="AC7" s="152">
        <v>1.8059987519127629E-2</v>
      </c>
      <c r="AD7" s="152">
        <v>1.3184023778073277E-2</v>
      </c>
      <c r="AE7" s="152">
        <v>1.843701486507263E-2</v>
      </c>
      <c r="AF7" s="152">
        <v>6.9077178048830054E-2</v>
      </c>
      <c r="AG7" s="152">
        <v>6.8330729271782603E-2</v>
      </c>
      <c r="AH7" s="152">
        <v>4.5199677484986309E-2</v>
      </c>
      <c r="AI7" s="152">
        <v>7.9929451695921069E-2</v>
      </c>
      <c r="AJ7" s="152">
        <v>5.2796806233946392E-2</v>
      </c>
      <c r="AK7" s="152">
        <v>8.2297676928261496E-2</v>
      </c>
      <c r="AL7" s="255">
        <f t="shared" si="1"/>
        <v>5.1745871576196797E-2</v>
      </c>
      <c r="AM7" s="152">
        <f t="shared" si="2"/>
        <v>4.2845724689748975E-2</v>
      </c>
      <c r="AN7" s="152">
        <f t="shared" si="3"/>
        <v>4.9811057035664658E-2</v>
      </c>
      <c r="AO7" s="223">
        <v>8</v>
      </c>
      <c r="AP7" s="307">
        <f t="shared" si="4"/>
        <v>0.13333333333333333</v>
      </c>
      <c r="AQ7" s="152">
        <v>2.7658522633223888E-2</v>
      </c>
      <c r="AR7" s="152">
        <v>1.335191125866364E-2</v>
      </c>
      <c r="AS7" s="152">
        <v>6.6962298000561452E-3</v>
      </c>
      <c r="AT7" s="152">
        <v>0</v>
      </c>
      <c r="AU7" s="153">
        <v>0</v>
      </c>
      <c r="AV7" s="254">
        <f t="shared" si="0"/>
        <v>0.15096689519579246</v>
      </c>
      <c r="AW7" s="187">
        <f t="shared" si="5"/>
        <v>1.3184023778073277E-2</v>
      </c>
      <c r="AX7" s="361" t="s">
        <v>729</v>
      </c>
      <c r="AY7" s="19" t="s">
        <v>733</v>
      </c>
      <c r="AZ7" s="19" t="s">
        <v>890</v>
      </c>
      <c r="BA7" s="19" t="s">
        <v>729</v>
      </c>
      <c r="BB7" s="19"/>
      <c r="BC7" s="19" t="s">
        <v>891</v>
      </c>
      <c r="BD7" s="19"/>
      <c r="BE7" s="366">
        <v>0</v>
      </c>
    </row>
    <row r="8" spans="1:57" ht="14.25" x14ac:dyDescent="0.2">
      <c r="A8" s="168" t="s">
        <v>31</v>
      </c>
      <c r="B8" s="105" t="s">
        <v>1226</v>
      </c>
      <c r="C8" s="169">
        <v>111942370</v>
      </c>
      <c r="D8" s="105" t="s">
        <v>69</v>
      </c>
      <c r="E8" s="105" t="s">
        <v>25</v>
      </c>
      <c r="F8" s="105" t="s">
        <v>26</v>
      </c>
      <c r="G8" s="106" t="s">
        <v>513</v>
      </c>
      <c r="H8" s="92" t="s">
        <v>625</v>
      </c>
      <c r="I8" s="107">
        <v>0.119402985074627</v>
      </c>
      <c r="J8" s="132" t="s">
        <v>679</v>
      </c>
      <c r="K8" s="132"/>
      <c r="L8" s="115">
        <v>2.3004954593294868E-3</v>
      </c>
      <c r="M8" s="168" t="s">
        <v>31</v>
      </c>
      <c r="N8" s="152">
        <v>0.14118760161507024</v>
      </c>
      <c r="O8" s="152">
        <v>9.7348606027811826E-2</v>
      </c>
      <c r="P8" s="152">
        <v>8.4137897366253614E-2</v>
      </c>
      <c r="Q8" s="152">
        <v>9.8339606258123102E-2</v>
      </c>
      <c r="R8" s="152">
        <v>0.10867332449620976</v>
      </c>
      <c r="S8" s="152">
        <v>0.11188437043409701</v>
      </c>
      <c r="T8" s="152">
        <v>0.22114116227729652</v>
      </c>
      <c r="U8" s="152">
        <v>0.14703473979549661</v>
      </c>
      <c r="V8" s="152">
        <v>0.13551534516263358</v>
      </c>
      <c r="W8" s="152">
        <v>0.12694829901736046</v>
      </c>
      <c r="X8" s="152">
        <v>0.10073738611477864</v>
      </c>
      <c r="Y8" s="152">
        <v>0.18343775294093936</v>
      </c>
      <c r="Z8" s="152">
        <v>0.14898815719964126</v>
      </c>
      <c r="AA8" s="152">
        <v>0.15061201719305903</v>
      </c>
      <c r="AB8" s="152">
        <v>0.10993993317466963</v>
      </c>
      <c r="AC8" s="152">
        <v>0.12034029466312322</v>
      </c>
      <c r="AD8" s="152">
        <v>2.5671968024126086E-2</v>
      </c>
      <c r="AE8" s="152">
        <v>4.1604935026920115E-2</v>
      </c>
      <c r="AF8" s="152">
        <v>1.9511075020513372E-2</v>
      </c>
      <c r="AG8" s="152">
        <v>2.1938960613581374E-2</v>
      </c>
      <c r="AH8" s="152">
        <v>1.7975939978677372E-2</v>
      </c>
      <c r="AI8" s="152">
        <v>0.11495065317301402</v>
      </c>
      <c r="AJ8" s="152">
        <v>0.1093427345844563</v>
      </c>
      <c r="AK8" s="152">
        <v>0.12350692748945198</v>
      </c>
      <c r="AL8" s="255">
        <f t="shared" si="1"/>
        <v>0.12836443786077967</v>
      </c>
      <c r="AM8" s="152">
        <f t="shared" si="2"/>
        <v>2.5340575732763659E-2</v>
      </c>
      <c r="AN8" s="152">
        <f t="shared" si="3"/>
        <v>0.1059679460938197</v>
      </c>
      <c r="AO8" s="223">
        <v>0</v>
      </c>
      <c r="AP8" s="307">
        <f t="shared" si="4"/>
        <v>0</v>
      </c>
      <c r="AQ8" s="152">
        <v>5.430903960765239E-2</v>
      </c>
      <c r="AR8" s="152">
        <v>2.8199757546201736E-2</v>
      </c>
      <c r="AS8" s="152">
        <v>1.2535722213503797E-2</v>
      </c>
      <c r="AT8" s="152">
        <v>0</v>
      </c>
      <c r="AU8" s="153">
        <v>0</v>
      </c>
      <c r="AV8" s="254">
        <f t="shared" si="0"/>
        <v>0.22114116227729652</v>
      </c>
      <c r="AW8" s="187">
        <f t="shared" si="5"/>
        <v>1.7975939978677372E-2</v>
      </c>
      <c r="AX8" s="361" t="s">
        <v>728</v>
      </c>
      <c r="AY8" s="19" t="s">
        <v>733</v>
      </c>
      <c r="AZ8" s="19" t="s">
        <v>892</v>
      </c>
      <c r="BA8" s="19" t="s">
        <v>775</v>
      </c>
      <c r="BB8" s="19" t="s">
        <v>778</v>
      </c>
      <c r="BC8" s="19" t="s">
        <v>893</v>
      </c>
      <c r="BD8" s="19"/>
      <c r="BE8" s="366">
        <v>0</v>
      </c>
    </row>
    <row r="9" spans="1:57" ht="14.25" x14ac:dyDescent="0.2">
      <c r="A9" s="168" t="s">
        <v>32</v>
      </c>
      <c r="B9" s="105" t="s">
        <v>1226</v>
      </c>
      <c r="C9" s="169">
        <v>122725286</v>
      </c>
      <c r="D9" s="105" t="s">
        <v>69</v>
      </c>
      <c r="E9" s="105" t="s">
        <v>26</v>
      </c>
      <c r="F9" s="105" t="s">
        <v>28</v>
      </c>
      <c r="G9" s="106" t="s">
        <v>513</v>
      </c>
      <c r="H9" s="92" t="s">
        <v>625</v>
      </c>
      <c r="I9" s="107">
        <v>7.4074074074074098E-2</v>
      </c>
      <c r="J9" s="132" t="s">
        <v>590</v>
      </c>
      <c r="K9" s="105" t="s">
        <v>633</v>
      </c>
      <c r="L9" s="115">
        <v>3.4530981826914248E-2</v>
      </c>
      <c r="M9" s="168" t="s">
        <v>32</v>
      </c>
      <c r="N9" s="152">
        <v>1.6336536430860103E-2</v>
      </c>
      <c r="O9" s="152">
        <v>3.3061202566827277E-2</v>
      </c>
      <c r="P9" s="152">
        <v>5.5281203779880439E-2</v>
      </c>
      <c r="Q9" s="152">
        <v>7.5937346186834828E-2</v>
      </c>
      <c r="R9" s="152">
        <v>2.9552448739570622E-2</v>
      </c>
      <c r="S9" s="152">
        <v>6.0021267372287274E-2</v>
      </c>
      <c r="T9" s="152">
        <v>6.7401846126296253E-2</v>
      </c>
      <c r="U9" s="152">
        <v>7.5899631239678439E-2</v>
      </c>
      <c r="V9" s="152">
        <v>3.2393562471517284E-2</v>
      </c>
      <c r="W9" s="152">
        <v>9.7165663773474659E-2</v>
      </c>
      <c r="X9" s="152">
        <v>7.4795767980581129E-2</v>
      </c>
      <c r="Y9" s="152">
        <v>8.2481288649016743E-2</v>
      </c>
      <c r="Z9" s="152">
        <v>2.7340589834402039E-2</v>
      </c>
      <c r="AA9" s="152">
        <v>4.7218759918219791E-2</v>
      </c>
      <c r="AB9" s="152">
        <v>8.0173409406218893E-2</v>
      </c>
      <c r="AC9" s="152">
        <v>7.0378952604376738E-2</v>
      </c>
      <c r="AD9" s="152">
        <v>0.27105661214855326</v>
      </c>
      <c r="AE9" s="152">
        <v>0.22474746518877886</v>
      </c>
      <c r="AF9" s="152">
        <v>0.14811933169297689</v>
      </c>
      <c r="AG9" s="152">
        <v>0.30066164347173596</v>
      </c>
      <c r="AH9" s="152">
        <v>0.26616956198108688</v>
      </c>
      <c r="AI9" s="152">
        <v>8.0049423622789745E-2</v>
      </c>
      <c r="AJ9" s="152">
        <v>7.91837765413234E-2</v>
      </c>
      <c r="AK9" s="152">
        <v>8.5076844709140814E-2</v>
      </c>
      <c r="AL9" s="255">
        <f t="shared" si="1"/>
        <v>6.0259593180230858E-2</v>
      </c>
      <c r="AM9" s="152">
        <f t="shared" si="2"/>
        <v>0.24215092289662637</v>
      </c>
      <c r="AN9" s="152">
        <f t="shared" si="3"/>
        <v>9.9801186596838579E-2</v>
      </c>
      <c r="AO9" s="223">
        <v>18</v>
      </c>
      <c r="AP9" s="307">
        <f t="shared" si="4"/>
        <v>0.3</v>
      </c>
      <c r="AQ9" s="152">
        <v>3.7515127683172209E-2</v>
      </c>
      <c r="AR9" s="152">
        <v>1.8723115885839858E-2</v>
      </c>
      <c r="AS9" s="152">
        <v>1.05289571191753E-2</v>
      </c>
      <c r="AT9" s="152">
        <v>0</v>
      </c>
      <c r="AU9" s="153">
        <v>0</v>
      </c>
      <c r="AV9" s="254">
        <f t="shared" si="0"/>
        <v>0.30066164347173596</v>
      </c>
      <c r="AW9" s="187">
        <f t="shared" si="5"/>
        <v>1.6336536430860103E-2</v>
      </c>
      <c r="AX9" s="361" t="s">
        <v>728</v>
      </c>
      <c r="AY9" s="19" t="s">
        <v>733</v>
      </c>
      <c r="AZ9" s="19" t="s">
        <v>894</v>
      </c>
      <c r="BA9" s="19" t="s">
        <v>775</v>
      </c>
      <c r="BB9" s="19" t="s">
        <v>796</v>
      </c>
      <c r="BC9" s="19" t="s">
        <v>895</v>
      </c>
      <c r="BD9" s="19"/>
      <c r="BE9" s="366">
        <v>0</v>
      </c>
    </row>
    <row r="10" spans="1:57" ht="14.25" x14ac:dyDescent="0.2">
      <c r="A10" s="168" t="s">
        <v>33</v>
      </c>
      <c r="B10" s="105" t="s">
        <v>1226</v>
      </c>
      <c r="C10" s="169">
        <v>135155379</v>
      </c>
      <c r="D10" s="105" t="s">
        <v>69</v>
      </c>
      <c r="E10" s="105" t="s">
        <v>25</v>
      </c>
      <c r="F10" s="105" t="s">
        <v>26</v>
      </c>
      <c r="G10" s="106" t="s">
        <v>513</v>
      </c>
      <c r="H10" s="92" t="s">
        <v>625</v>
      </c>
      <c r="I10" s="107">
        <v>4.5454545454545497E-2</v>
      </c>
      <c r="J10" s="132" t="s">
        <v>680</v>
      </c>
      <c r="K10" s="92" t="s">
        <v>634</v>
      </c>
      <c r="L10" s="115">
        <v>6.5980346279831544E-4</v>
      </c>
      <c r="M10" s="168" t="s">
        <v>33</v>
      </c>
      <c r="N10" s="152">
        <v>1.7692690999811116E-2</v>
      </c>
      <c r="O10" s="152">
        <v>3.1954346060533344E-2</v>
      </c>
      <c r="P10" s="152">
        <v>8.8998923016284509E-3</v>
      </c>
      <c r="Q10" s="152">
        <v>2.6360718320011946E-2</v>
      </c>
      <c r="R10" s="152">
        <v>5.9149328952451717E-3</v>
      </c>
      <c r="S10" s="152">
        <v>3.9164449108389041E-3</v>
      </c>
      <c r="T10" s="152">
        <v>5.0186003723186618E-3</v>
      </c>
      <c r="U10" s="152">
        <v>6.9243509121241133E-3</v>
      </c>
      <c r="V10" s="152">
        <v>8.1015073711464148E-3</v>
      </c>
      <c r="W10" s="152">
        <v>1.4552084264224248E-2</v>
      </c>
      <c r="X10" s="152">
        <v>2.1776463031916469E-2</v>
      </c>
      <c r="Y10" s="152">
        <v>1.6572650680662021E-2</v>
      </c>
      <c r="Z10" s="152">
        <v>1.264851230020534E-2</v>
      </c>
      <c r="AA10" s="152">
        <v>2.0870161806566034E-2</v>
      </c>
      <c r="AB10" s="152">
        <v>1.3591758397433354E-2</v>
      </c>
      <c r="AC10" s="152">
        <v>8.0862978698370749E-3</v>
      </c>
      <c r="AD10" s="152">
        <v>7.5393416755118545E-3</v>
      </c>
      <c r="AE10" s="152">
        <v>3.2220033197210155E-3</v>
      </c>
      <c r="AF10" s="152">
        <v>3.3476071075714195E-2</v>
      </c>
      <c r="AG10" s="152">
        <v>6.5729214214678257E-3</v>
      </c>
      <c r="AH10" s="152">
        <v>1.2921023291814009E-2</v>
      </c>
      <c r="AI10" s="152">
        <v>3.2254669603762637E-2</v>
      </c>
      <c r="AJ10" s="152">
        <v>1.6129984409421205E-2</v>
      </c>
      <c r="AK10" s="152">
        <v>3.5366235485755536E-2</v>
      </c>
      <c r="AL10" s="255">
        <f t="shared" si="1"/>
        <v>1.5070337028204808E-2</v>
      </c>
      <c r="AM10" s="152">
        <f t="shared" si="2"/>
        <v>1.2746272156845781E-2</v>
      </c>
      <c r="AN10" s="152">
        <f t="shared" si="3"/>
        <v>1.4565105534431102E-2</v>
      </c>
      <c r="AO10" s="223">
        <v>2</v>
      </c>
      <c r="AP10" s="307">
        <f t="shared" si="4"/>
        <v>3.3333333333333333E-2</v>
      </c>
      <c r="AQ10" s="152">
        <v>6.804182262056974E-3</v>
      </c>
      <c r="AR10" s="152">
        <v>3.0589270666056575E-3</v>
      </c>
      <c r="AS10" s="152">
        <v>1.6454110035674352E-3</v>
      </c>
      <c r="AT10" s="152">
        <v>0</v>
      </c>
      <c r="AU10" s="153">
        <v>0</v>
      </c>
      <c r="AV10" s="254">
        <f t="shared" si="0"/>
        <v>3.5366235485755536E-2</v>
      </c>
      <c r="AW10" s="187">
        <f t="shared" si="5"/>
        <v>3.2220033197210155E-3</v>
      </c>
      <c r="AX10" s="361" t="s">
        <v>727</v>
      </c>
      <c r="AY10" s="19" t="s">
        <v>733</v>
      </c>
      <c r="AZ10" s="19" t="s">
        <v>896</v>
      </c>
      <c r="BA10" s="19" t="s">
        <v>775</v>
      </c>
      <c r="BB10" s="19" t="s">
        <v>778</v>
      </c>
      <c r="BC10" s="19" t="s">
        <v>897</v>
      </c>
      <c r="BD10" s="19"/>
      <c r="BE10" s="366">
        <v>0.70799999999999996</v>
      </c>
    </row>
    <row r="11" spans="1:57" ht="14.25" x14ac:dyDescent="0.2">
      <c r="A11" s="168" t="s">
        <v>34</v>
      </c>
      <c r="B11" s="105" t="s">
        <v>1230</v>
      </c>
      <c r="C11" s="169">
        <v>66473715</v>
      </c>
      <c r="D11" s="105" t="s">
        <v>69</v>
      </c>
      <c r="E11" s="105" t="s">
        <v>28</v>
      </c>
      <c r="F11" s="105" t="s">
        <v>26</v>
      </c>
      <c r="G11" s="106" t="s">
        <v>513</v>
      </c>
      <c r="H11" s="92" t="s">
        <v>625</v>
      </c>
      <c r="I11" s="107">
        <v>4.0404040404040401E-2</v>
      </c>
      <c r="J11" s="132" t="s">
        <v>623</v>
      </c>
      <c r="K11" s="132"/>
      <c r="L11" s="115">
        <v>3.27391623555123E-3</v>
      </c>
      <c r="M11" s="168" t="s">
        <v>34</v>
      </c>
      <c r="N11" s="152">
        <v>8.5653476888206213E-5</v>
      </c>
      <c r="O11" s="152">
        <v>1.2760726370618369E-4</v>
      </c>
      <c r="P11" s="152">
        <v>2.12859980183775E-4</v>
      </c>
      <c r="Q11" s="152">
        <v>4.2215901966241153E-4</v>
      </c>
      <c r="R11" s="152">
        <v>7.4105935413069143E-5</v>
      </c>
      <c r="S11" s="152">
        <v>3.7559397076409847E-4</v>
      </c>
      <c r="T11" s="152">
        <v>-7.4982286337385573E-6</v>
      </c>
      <c r="U11" s="152">
        <v>-1.4283211915260888E-3</v>
      </c>
      <c r="V11" s="152">
        <v>-8.9689188285536469E-5</v>
      </c>
      <c r="W11" s="152">
        <v>2.2008080683290918E-4</v>
      </c>
      <c r="X11" s="152">
        <v>2.958210400211634E-4</v>
      </c>
      <c r="Y11" s="152">
        <v>1.9879133433850179E-3</v>
      </c>
      <c r="Z11" s="152">
        <v>3.0171971261388868E-4</v>
      </c>
      <c r="AA11" s="152">
        <v>-1.2764114661961657E-4</v>
      </c>
      <c r="AB11" s="152">
        <v>-2.1040304238578202E-4</v>
      </c>
      <c r="AC11" s="152">
        <v>1.9968352847113172E-3</v>
      </c>
      <c r="AD11" s="152">
        <v>1.7495029152454549E-4</v>
      </c>
      <c r="AE11" s="152">
        <v>-1.2448148574728728E-3</v>
      </c>
      <c r="AF11" s="152">
        <v>3.1834829324502417E-5</v>
      </c>
      <c r="AG11" s="152">
        <v>-1.2747659301001974E-3</v>
      </c>
      <c r="AH11" s="152">
        <v>1.0684280175887089E-4</v>
      </c>
      <c r="AI11" s="152">
        <v>2.4546362882841049E-2</v>
      </c>
      <c r="AJ11" s="152">
        <v>6.8712963827759019E-3</v>
      </c>
      <c r="AK11" s="152">
        <v>3.6599433002122476E-2</v>
      </c>
      <c r="AL11" s="255">
        <f t="shared" si="1"/>
        <v>1.9808031279082349E-3</v>
      </c>
      <c r="AM11" s="152">
        <f t="shared" si="2"/>
        <v>-4.4119057299303024E-4</v>
      </c>
      <c r="AN11" s="152">
        <f t="shared" si="3"/>
        <v>1.4542827581470903E-3</v>
      </c>
      <c r="AO11" s="223">
        <v>0</v>
      </c>
      <c r="AP11" s="307">
        <f t="shared" si="4"/>
        <v>0</v>
      </c>
      <c r="AQ11" s="152">
        <v>4.1896016434729427E-3</v>
      </c>
      <c r="AR11" s="152">
        <v>2.1464419657693094E-3</v>
      </c>
      <c r="AS11" s="152">
        <v>7.6720773262288098E-4</v>
      </c>
      <c r="AT11" s="152">
        <v>0</v>
      </c>
      <c r="AU11" s="153">
        <v>0</v>
      </c>
      <c r="AV11" s="254">
        <f t="shared" si="0"/>
        <v>3.6599433002122476E-2</v>
      </c>
      <c r="AW11" s="187">
        <f t="shared" si="5"/>
        <v>-1.4283211915260888E-3</v>
      </c>
      <c r="AX11" s="361" t="s">
        <v>729</v>
      </c>
      <c r="AY11" s="19" t="s">
        <v>733</v>
      </c>
      <c r="AZ11" s="19" t="s">
        <v>898</v>
      </c>
      <c r="BA11" s="19" t="s">
        <v>729</v>
      </c>
      <c r="BB11" s="19"/>
      <c r="BC11" s="19" t="s">
        <v>899</v>
      </c>
      <c r="BD11" s="19"/>
      <c r="BE11" s="366">
        <v>0</v>
      </c>
    </row>
    <row r="12" spans="1:57" ht="14.25" x14ac:dyDescent="0.2">
      <c r="A12" s="168" t="s">
        <v>35</v>
      </c>
      <c r="B12" s="105" t="s">
        <v>1230</v>
      </c>
      <c r="C12" s="169">
        <v>99914989</v>
      </c>
      <c r="D12" s="105" t="s">
        <v>69</v>
      </c>
      <c r="E12" s="105" t="s">
        <v>30</v>
      </c>
      <c r="F12" s="105" t="s">
        <v>26</v>
      </c>
      <c r="G12" s="106" t="s">
        <v>513</v>
      </c>
      <c r="H12" s="92" t="s">
        <v>625</v>
      </c>
      <c r="I12" s="107">
        <v>9.5238095238095205E-2</v>
      </c>
      <c r="J12" s="132" t="s">
        <v>681</v>
      </c>
      <c r="K12" s="132"/>
      <c r="L12" s="115">
        <v>1.4598224423370135E-3</v>
      </c>
      <c r="M12" s="168" t="s">
        <v>35</v>
      </c>
      <c r="N12" s="152">
        <v>0.16402723149341492</v>
      </c>
      <c r="O12" s="152">
        <v>7.056075904309661E-2</v>
      </c>
      <c r="P12" s="152">
        <v>0.17258989889274973</v>
      </c>
      <c r="Q12" s="152">
        <v>9.8642707815874239E-2</v>
      </c>
      <c r="R12" s="152">
        <v>0.28092066475742733</v>
      </c>
      <c r="S12" s="152">
        <v>0.15147301470102645</v>
      </c>
      <c r="T12" s="152">
        <v>0.10084310049831843</v>
      </c>
      <c r="U12" s="152">
        <v>0.15497723637969948</v>
      </c>
      <c r="V12" s="152">
        <v>0.14999087482103532</v>
      </c>
      <c r="W12" s="152">
        <v>0.16547292142765357</v>
      </c>
      <c r="X12" s="152">
        <v>0.11864697354894389</v>
      </c>
      <c r="Y12" s="152">
        <v>8.6702208279446982E-2</v>
      </c>
      <c r="Z12" s="152">
        <v>0.18136338313466088</v>
      </c>
      <c r="AA12" s="152">
        <v>0.15586945603410038</v>
      </c>
      <c r="AB12" s="152">
        <v>0.18837411501024667</v>
      </c>
      <c r="AC12" s="152">
        <v>0.10677311212073413</v>
      </c>
      <c r="AD12" s="152">
        <v>1.8037915820024553E-2</v>
      </c>
      <c r="AE12" s="152">
        <v>1.6367413333791776E-2</v>
      </c>
      <c r="AF12" s="152">
        <v>3.9690702290226823E-2</v>
      </c>
      <c r="AG12" s="152">
        <v>2.1072025789262667E-2</v>
      </c>
      <c r="AH12" s="152">
        <v>1.6844270526652802E-3</v>
      </c>
      <c r="AI12" s="152">
        <v>0.12441535961674273</v>
      </c>
      <c r="AJ12" s="152">
        <v>0.13585817289190802</v>
      </c>
      <c r="AK12" s="152">
        <v>0.12004921383093015</v>
      </c>
      <c r="AL12" s="255">
        <f t="shared" si="1"/>
        <v>0.1448611772481711</v>
      </c>
      <c r="AM12" s="152">
        <f t="shared" si="2"/>
        <v>1.9370496857194219E-2</v>
      </c>
      <c r="AN12" s="152">
        <f t="shared" si="3"/>
        <v>0.11758059455448046</v>
      </c>
      <c r="AO12" s="223">
        <v>0</v>
      </c>
      <c r="AP12" s="307">
        <f t="shared" si="4"/>
        <v>0</v>
      </c>
      <c r="AQ12" s="152">
        <v>6.9580317962656943E-2</v>
      </c>
      <c r="AR12" s="152">
        <v>3.5402426775822018E-2</v>
      </c>
      <c r="AS12" s="152">
        <v>1.6359171537076465E-2</v>
      </c>
      <c r="AT12" s="152">
        <v>0</v>
      </c>
      <c r="AU12" s="153">
        <v>0</v>
      </c>
      <c r="AV12" s="254">
        <f t="shared" si="0"/>
        <v>0.28092066475742733</v>
      </c>
      <c r="AW12" s="187">
        <f t="shared" si="5"/>
        <v>1.6844270526652802E-3</v>
      </c>
      <c r="AX12" s="361" t="s">
        <v>727</v>
      </c>
      <c r="AY12" s="19" t="s">
        <v>733</v>
      </c>
      <c r="AZ12" s="19" t="s">
        <v>900</v>
      </c>
      <c r="BA12" s="19" t="s">
        <v>775</v>
      </c>
      <c r="BB12" s="19" t="s">
        <v>796</v>
      </c>
      <c r="BC12" s="19" t="s">
        <v>901</v>
      </c>
      <c r="BD12" s="19"/>
      <c r="BE12" s="366">
        <v>0.92300000000000004</v>
      </c>
    </row>
    <row r="13" spans="1:57" ht="14.25" x14ac:dyDescent="0.2">
      <c r="A13" s="168" t="s">
        <v>36</v>
      </c>
      <c r="B13" s="105" t="s">
        <v>1230</v>
      </c>
      <c r="C13" s="169">
        <v>138886740</v>
      </c>
      <c r="D13" s="105" t="s">
        <v>69</v>
      </c>
      <c r="E13" s="105" t="s">
        <v>30</v>
      </c>
      <c r="F13" s="105" t="s">
        <v>26</v>
      </c>
      <c r="G13" s="106" t="s">
        <v>513</v>
      </c>
      <c r="H13" s="92" t="s">
        <v>625</v>
      </c>
      <c r="I13" s="107">
        <v>0.05</v>
      </c>
      <c r="J13" s="132" t="s">
        <v>623</v>
      </c>
      <c r="K13" s="132"/>
      <c r="L13" s="115">
        <v>5.7320348723796947E-4</v>
      </c>
      <c r="M13" s="168" t="s">
        <v>36</v>
      </c>
      <c r="N13" s="152">
        <v>5.1912538084912443E-5</v>
      </c>
      <c r="O13" s="152">
        <v>-1.4459729278878291E-4</v>
      </c>
      <c r="P13" s="152">
        <v>-2.6556256917269747E-5</v>
      </c>
      <c r="Q13" s="152">
        <v>1.2609956313538442E-4</v>
      </c>
      <c r="R13" s="152">
        <v>1.7356679070809713E-3</v>
      </c>
      <c r="S13" s="152">
        <v>1.5643534154178456E-4</v>
      </c>
      <c r="T13" s="152">
        <v>7.9393588461953574E-3</v>
      </c>
      <c r="U13" s="152">
        <v>-2.0173178265990463E-4</v>
      </c>
      <c r="V13" s="152">
        <v>3.2756871659844712E-4</v>
      </c>
      <c r="W13" s="152">
        <v>1.5284782004055799E-3</v>
      </c>
      <c r="X13" s="152">
        <v>1.2879096094806975E-4</v>
      </c>
      <c r="Y13" s="152">
        <v>9.0477294520988159E-5</v>
      </c>
      <c r="Z13" s="152">
        <v>1.2566180965271532E-4</v>
      </c>
      <c r="AA13" s="152">
        <v>5.6495402202170922E-5</v>
      </c>
      <c r="AB13" s="152">
        <v>4.9074496274358309E-4</v>
      </c>
      <c r="AC13" s="152">
        <v>5.6530700530159545E-5</v>
      </c>
      <c r="AD13" s="152">
        <v>-5.2619885621420443E-5</v>
      </c>
      <c r="AE13" s="152">
        <v>-1.5030557533408223E-4</v>
      </c>
      <c r="AF13" s="152">
        <v>1.0400202015621715E-4</v>
      </c>
      <c r="AG13" s="152">
        <v>-1.527263004957387E-4</v>
      </c>
      <c r="AH13" s="152">
        <v>4.0652320387700707E-6</v>
      </c>
      <c r="AI13" s="152">
        <v>8.1908849861895578E-3</v>
      </c>
      <c r="AJ13" s="152">
        <v>1.732026923898755E-3</v>
      </c>
      <c r="AK13" s="152">
        <v>7.215441338443894E-3</v>
      </c>
      <c r="AL13" s="255">
        <f t="shared" si="1"/>
        <v>1.2424582678534708E-3</v>
      </c>
      <c r="AM13" s="152">
        <f t="shared" si="2"/>
        <v>-4.9516901851250829E-5</v>
      </c>
      <c r="AN13" s="152">
        <f t="shared" si="3"/>
        <v>9.6159410052635761E-4</v>
      </c>
      <c r="AO13" s="223">
        <v>0</v>
      </c>
      <c r="AP13" s="307">
        <f t="shared" si="4"/>
        <v>0</v>
      </c>
      <c r="AQ13" s="152">
        <v>1.2870782432900063E-3</v>
      </c>
      <c r="AR13" s="152">
        <v>2.9974060337173631E-4</v>
      </c>
      <c r="AS13" s="152">
        <v>1.9813997360908827E-4</v>
      </c>
      <c r="AT13" s="152">
        <v>0</v>
      </c>
      <c r="AU13" s="153">
        <v>0</v>
      </c>
      <c r="AV13" s="254">
        <f t="shared" si="0"/>
        <v>8.1908849861895578E-3</v>
      </c>
      <c r="AW13" s="187">
        <f t="shared" si="5"/>
        <v>-2.0173178265990463E-4</v>
      </c>
      <c r="AX13" s="361" t="s">
        <v>727</v>
      </c>
      <c r="AY13" s="19" t="s">
        <v>733</v>
      </c>
      <c r="AZ13" s="19" t="s">
        <v>902</v>
      </c>
      <c r="BA13" s="19" t="s">
        <v>775</v>
      </c>
      <c r="BB13" s="19" t="s">
        <v>778</v>
      </c>
      <c r="BC13" s="19" t="s">
        <v>903</v>
      </c>
      <c r="BD13" s="19"/>
      <c r="BE13" s="366">
        <v>0</v>
      </c>
    </row>
    <row r="14" spans="1:57" ht="14.25" x14ac:dyDescent="0.2">
      <c r="A14" s="168" t="s">
        <v>37</v>
      </c>
      <c r="B14" s="105" t="s">
        <v>1223</v>
      </c>
      <c r="C14" s="169">
        <v>76849980</v>
      </c>
      <c r="D14" s="105" t="s">
        <v>69</v>
      </c>
      <c r="E14" s="105" t="s">
        <v>25</v>
      </c>
      <c r="F14" s="105" t="s">
        <v>26</v>
      </c>
      <c r="G14" s="106" t="s">
        <v>513</v>
      </c>
      <c r="H14" s="92" t="s">
        <v>625</v>
      </c>
      <c r="I14" s="107">
        <v>0.15463917525773199</v>
      </c>
      <c r="J14" s="132" t="s">
        <v>682</v>
      </c>
      <c r="K14" s="92" t="s">
        <v>634</v>
      </c>
      <c r="L14" s="115">
        <v>3.260261307510766E-3</v>
      </c>
      <c r="M14" s="168" t="s">
        <v>37</v>
      </c>
      <c r="N14" s="152">
        <v>2.3206911892434488E-2</v>
      </c>
      <c r="O14" s="152">
        <v>3.6714835322752014E-2</v>
      </c>
      <c r="P14" s="152">
        <v>9.0778504902092483E-3</v>
      </c>
      <c r="Q14" s="152">
        <v>3.5278175823342535E-2</v>
      </c>
      <c r="R14" s="152">
        <v>7.4847243658416693E-3</v>
      </c>
      <c r="S14" s="152">
        <v>1.6758684066660371E-2</v>
      </c>
      <c r="T14" s="152">
        <v>9.1916525339145062E-3</v>
      </c>
      <c r="U14" s="152">
        <v>7.2866477728542392E-3</v>
      </c>
      <c r="V14" s="152">
        <v>1.5949240495206345E-2</v>
      </c>
      <c r="W14" s="152">
        <v>1.4879366712325036E-2</v>
      </c>
      <c r="X14" s="152">
        <v>2.6098295574693193E-2</v>
      </c>
      <c r="Y14" s="152">
        <v>2.3991992030902323E-2</v>
      </c>
      <c r="Z14" s="152">
        <v>1.5347438366168845E-2</v>
      </c>
      <c r="AA14" s="152">
        <v>3.2073690761278917E-2</v>
      </c>
      <c r="AB14" s="152">
        <v>1.7054062981752143E-2</v>
      </c>
      <c r="AC14" s="152">
        <v>1.2505052545081502E-2</v>
      </c>
      <c r="AD14" s="152">
        <v>8.8705728360490618E-3</v>
      </c>
      <c r="AE14" s="152">
        <v>9.7443105093484566E-3</v>
      </c>
      <c r="AF14" s="152">
        <v>3.6264664679494733E-2</v>
      </c>
      <c r="AG14" s="152">
        <v>1.2032541225054302E-2</v>
      </c>
      <c r="AH14" s="152">
        <v>1.3462594244716512E-2</v>
      </c>
      <c r="AI14" s="152">
        <v>4.308390935671487E-2</v>
      </c>
      <c r="AJ14" s="152">
        <v>2.6545254989061708E-2</v>
      </c>
      <c r="AK14" s="152">
        <v>4.9341142698961421E-2</v>
      </c>
      <c r="AL14" s="255">
        <f t="shared" si="1"/>
        <v>2.0695988115621886E-2</v>
      </c>
      <c r="AM14" s="152">
        <f t="shared" si="2"/>
        <v>1.6074936698932611E-2</v>
      </c>
      <c r="AN14" s="152">
        <f t="shared" si="3"/>
        <v>1.9691411720689438E-2</v>
      </c>
      <c r="AO14" s="223">
        <v>2</v>
      </c>
      <c r="AP14" s="307">
        <f t="shared" si="4"/>
        <v>3.3333333333333333E-2</v>
      </c>
      <c r="AQ14" s="152">
        <v>1.5728816543967961E-2</v>
      </c>
      <c r="AR14" s="152">
        <v>7.2523051613727057E-3</v>
      </c>
      <c r="AS14" s="152">
        <v>3.1766972484371949E-3</v>
      </c>
      <c r="AT14" s="152">
        <v>0</v>
      </c>
      <c r="AU14" s="153">
        <v>0</v>
      </c>
      <c r="AV14" s="254">
        <f t="shared" si="0"/>
        <v>4.9341142698961421E-2</v>
      </c>
      <c r="AW14" s="187">
        <f t="shared" si="5"/>
        <v>7.2866477728542392E-3</v>
      </c>
      <c r="AX14" s="361" t="s">
        <v>727</v>
      </c>
      <c r="AY14" s="19" t="s">
        <v>733</v>
      </c>
      <c r="AZ14" s="19" t="s">
        <v>904</v>
      </c>
      <c r="BA14" s="19" t="s">
        <v>775</v>
      </c>
      <c r="BB14" s="19" t="s">
        <v>796</v>
      </c>
      <c r="BC14" s="19" t="s">
        <v>905</v>
      </c>
      <c r="BD14" s="19"/>
      <c r="BE14" s="366">
        <v>0</v>
      </c>
    </row>
    <row r="15" spans="1:57" ht="14.25" x14ac:dyDescent="0.2">
      <c r="A15" s="168" t="s">
        <v>38</v>
      </c>
      <c r="B15" s="105" t="s">
        <v>1223</v>
      </c>
      <c r="C15" s="169">
        <v>88430829</v>
      </c>
      <c r="D15" s="105" t="s">
        <v>69</v>
      </c>
      <c r="E15" s="105" t="s">
        <v>26</v>
      </c>
      <c r="F15" s="105" t="s">
        <v>28</v>
      </c>
      <c r="G15" s="106" t="s">
        <v>513</v>
      </c>
      <c r="H15" s="92" t="s">
        <v>625</v>
      </c>
      <c r="I15" s="107">
        <v>5.93220338983051E-2</v>
      </c>
      <c r="J15" s="132" t="s">
        <v>683</v>
      </c>
      <c r="K15" s="132"/>
      <c r="L15" s="115">
        <v>7.356998344675372E-4</v>
      </c>
      <c r="M15" s="168" t="s">
        <v>38</v>
      </c>
      <c r="N15" s="152">
        <v>6.8928106088535362E-2</v>
      </c>
      <c r="O15" s="152">
        <v>2.1785084367157086E-2</v>
      </c>
      <c r="P15" s="152">
        <v>4.7740953819600897E-2</v>
      </c>
      <c r="Q15" s="152">
        <v>4.3957824191234972E-2</v>
      </c>
      <c r="R15" s="152">
        <v>0.14060808264927785</v>
      </c>
      <c r="S15" s="152">
        <v>5.5348332091640591E-2</v>
      </c>
      <c r="T15" s="152">
        <v>5.1493953936128517E-2</v>
      </c>
      <c r="U15" s="152">
        <v>6.145323156397766E-2</v>
      </c>
      <c r="V15" s="152">
        <v>7.0091916074828231E-2</v>
      </c>
      <c r="W15" s="152">
        <v>0.10269135087429651</v>
      </c>
      <c r="X15" s="152">
        <v>3.6041059664521036E-2</v>
      </c>
      <c r="Y15" s="152">
        <v>9.1792356730166225E-3</v>
      </c>
      <c r="Z15" s="152">
        <v>9.6418957777062858E-2</v>
      </c>
      <c r="AA15" s="152">
        <v>2.7082181225044799E-2</v>
      </c>
      <c r="AB15" s="152">
        <v>7.0554394376717997E-2</v>
      </c>
      <c r="AC15" s="152">
        <v>1.6219750196344078E-2</v>
      </c>
      <c r="AD15" s="152">
        <v>5.5860628112743612E-3</v>
      </c>
      <c r="AE15" s="152">
        <v>7.6257599865400868E-3</v>
      </c>
      <c r="AF15" s="152">
        <v>6.2926933967465491E-3</v>
      </c>
      <c r="AG15" s="152">
        <v>1.332120180271764E-2</v>
      </c>
      <c r="AH15" s="152">
        <v>9.0807268295800558E-4</v>
      </c>
      <c r="AI15" s="152">
        <v>4.4738771946296503E-2</v>
      </c>
      <c r="AJ15" s="152">
        <v>4.9318717427634391E-2</v>
      </c>
      <c r="AK15" s="152">
        <v>4.1480623145998527E-2</v>
      </c>
      <c r="AL15" s="255">
        <f t="shared" si="1"/>
        <v>5.6313994663517546E-2</v>
      </c>
      <c r="AM15" s="152">
        <f t="shared" si="2"/>
        <v>6.7467581360473291E-3</v>
      </c>
      <c r="AN15" s="152">
        <f t="shared" si="3"/>
        <v>4.5538508461893584E-2</v>
      </c>
      <c r="AO15" s="223">
        <v>0</v>
      </c>
      <c r="AP15" s="307">
        <f t="shared" si="4"/>
        <v>0</v>
      </c>
      <c r="AQ15" s="152">
        <v>2.7029974227694153E-2</v>
      </c>
      <c r="AR15" s="152">
        <v>1.208400459903E-2</v>
      </c>
      <c r="AS15" s="152">
        <v>6.0146372674928401E-3</v>
      </c>
      <c r="AT15" s="152">
        <v>0</v>
      </c>
      <c r="AU15" s="153">
        <v>0</v>
      </c>
      <c r="AV15" s="254">
        <f t="shared" si="0"/>
        <v>0.14060808264927785</v>
      </c>
      <c r="AW15" s="187">
        <f t="shared" si="5"/>
        <v>9.0807268295800558E-4</v>
      </c>
      <c r="AX15" s="361" t="s">
        <v>727</v>
      </c>
      <c r="AY15" s="19" t="s">
        <v>733</v>
      </c>
      <c r="AZ15" s="19" t="s">
        <v>906</v>
      </c>
      <c r="BA15" s="19" t="s">
        <v>775</v>
      </c>
      <c r="BB15" s="19" t="s">
        <v>778</v>
      </c>
      <c r="BC15" s="19" t="s">
        <v>907</v>
      </c>
      <c r="BD15" s="19"/>
      <c r="BE15" s="366">
        <v>0</v>
      </c>
    </row>
    <row r="16" spans="1:57" ht="14.25" x14ac:dyDescent="0.2">
      <c r="A16" s="168" t="s">
        <v>39</v>
      </c>
      <c r="B16" s="105" t="s">
        <v>1223</v>
      </c>
      <c r="C16" s="169">
        <v>117318438</v>
      </c>
      <c r="D16" s="105" t="s">
        <v>69</v>
      </c>
      <c r="E16" s="105" t="s">
        <v>30</v>
      </c>
      <c r="F16" s="105" t="s">
        <v>28</v>
      </c>
      <c r="G16" s="106" t="s">
        <v>513</v>
      </c>
      <c r="H16" s="92" t="s">
        <v>625</v>
      </c>
      <c r="I16" s="107">
        <v>7.0422535211267595E-2</v>
      </c>
      <c r="J16" s="132" t="s">
        <v>670</v>
      </c>
      <c r="K16" s="132"/>
      <c r="L16" s="115">
        <v>5.5176692833123746E-3</v>
      </c>
      <c r="M16" s="168" t="s">
        <v>39</v>
      </c>
      <c r="N16" s="152">
        <v>7.6049160924070658E-2</v>
      </c>
      <c r="O16" s="152">
        <v>0.10239304848503533</v>
      </c>
      <c r="P16" s="152">
        <v>9.373220208452146E-2</v>
      </c>
      <c r="Q16" s="152">
        <v>6.7989145773889315E-2</v>
      </c>
      <c r="R16" s="152">
        <v>4.9003263885501649E-2</v>
      </c>
      <c r="S16" s="152">
        <v>6.4639658213900331E-2</v>
      </c>
      <c r="T16" s="152">
        <v>3.128043063163314E-2</v>
      </c>
      <c r="U16" s="152">
        <v>3.2011979497745105E-2</v>
      </c>
      <c r="V16" s="152">
        <v>0.10052972028640635</v>
      </c>
      <c r="W16" s="152">
        <v>3.223571628164662E-2</v>
      </c>
      <c r="X16" s="152">
        <v>7.4483856007922913E-2</v>
      </c>
      <c r="Y16" s="152">
        <v>3.9040276413649724E-2</v>
      </c>
      <c r="Z16" s="152">
        <v>5.1096521455056908E-2</v>
      </c>
      <c r="AA16" s="152">
        <v>5.7036465251085827E-2</v>
      </c>
      <c r="AB16" s="152">
        <v>4.6603333200886235E-2</v>
      </c>
      <c r="AC16" s="152">
        <v>7.7084479095364464E-2</v>
      </c>
      <c r="AD16" s="152">
        <v>0.12095552721571728</v>
      </c>
      <c r="AE16" s="152">
        <v>0.1484128967162269</v>
      </c>
      <c r="AF16" s="152">
        <v>0.19414310502267543</v>
      </c>
      <c r="AG16" s="152">
        <v>2.7058491289928197E-2</v>
      </c>
      <c r="AH16" s="152">
        <v>0.11814024645793535</v>
      </c>
      <c r="AI16" s="152">
        <v>7.0610651028625515E-2</v>
      </c>
      <c r="AJ16" s="152">
        <v>6.2447200107413198E-2</v>
      </c>
      <c r="AK16" s="152">
        <v>5.6483841644169787E-2</v>
      </c>
      <c r="AL16" s="255">
        <f t="shared" si="1"/>
        <v>6.2681506034686377E-2</v>
      </c>
      <c r="AM16" s="152">
        <f t="shared" si="2"/>
        <v>0.12174205334049662</v>
      </c>
      <c r="AN16" s="152">
        <f t="shared" si="3"/>
        <v>7.5520755448992949E-2</v>
      </c>
      <c r="AO16" s="223">
        <v>4</v>
      </c>
      <c r="AP16" s="307">
        <f t="shared" si="4"/>
        <v>6.6666666666666666E-2</v>
      </c>
      <c r="AQ16" s="152">
        <v>3.5761493176165754E-2</v>
      </c>
      <c r="AR16" s="152">
        <v>1.5805704933990222E-2</v>
      </c>
      <c r="AS16" s="152">
        <v>7.7167183694269621E-3</v>
      </c>
      <c r="AT16" s="152">
        <v>0</v>
      </c>
      <c r="AU16" s="153">
        <v>0</v>
      </c>
      <c r="AV16" s="254">
        <f t="shared" si="0"/>
        <v>0.19414310502267543</v>
      </c>
      <c r="AW16" s="187">
        <f t="shared" si="5"/>
        <v>2.7058491289928197E-2</v>
      </c>
      <c r="AX16" s="361" t="s">
        <v>727</v>
      </c>
      <c r="AY16" s="19" t="s">
        <v>733</v>
      </c>
      <c r="AZ16" s="19" t="s">
        <v>908</v>
      </c>
      <c r="BA16" s="19" t="s">
        <v>775</v>
      </c>
      <c r="BB16" s="19" t="s">
        <v>778</v>
      </c>
      <c r="BC16" s="19" t="s">
        <v>909</v>
      </c>
      <c r="BD16" s="19"/>
      <c r="BE16" s="366">
        <v>-2.3199999999999998</v>
      </c>
    </row>
    <row r="17" spans="1:57" ht="14.25" x14ac:dyDescent="0.2">
      <c r="A17" s="168" t="s">
        <v>40</v>
      </c>
      <c r="B17" s="105" t="s">
        <v>1223</v>
      </c>
      <c r="C17" s="169">
        <v>135452915</v>
      </c>
      <c r="D17" s="105" t="s">
        <v>69</v>
      </c>
      <c r="E17" s="105" t="s">
        <v>28</v>
      </c>
      <c r="F17" s="105" t="s">
        <v>30</v>
      </c>
      <c r="G17" s="106" t="s">
        <v>513</v>
      </c>
      <c r="H17" s="92" t="s">
        <v>625</v>
      </c>
      <c r="I17" s="107">
        <v>4.8780487804878099E-2</v>
      </c>
      <c r="J17" s="132" t="s">
        <v>623</v>
      </c>
      <c r="K17" s="132"/>
      <c r="L17" s="115">
        <v>7.0128203121331179E-4</v>
      </c>
      <c r="M17" s="168" t="s">
        <v>40</v>
      </c>
      <c r="N17" s="152">
        <v>4.4034475652442867E-5</v>
      </c>
      <c r="O17" s="152">
        <v>-5.0929984356809835E-5</v>
      </c>
      <c r="P17" s="152">
        <v>-1.4504268260509361E-4</v>
      </c>
      <c r="Q17" s="152">
        <v>-7.6951268448538046E-5</v>
      </c>
      <c r="R17" s="152">
        <v>1.0492865578459699E-4</v>
      </c>
      <c r="S17" s="152">
        <v>1.5650278101482572E-4</v>
      </c>
      <c r="T17" s="152">
        <v>5.6546609296237796E-5</v>
      </c>
      <c r="U17" s="152">
        <v>-6.0440902255309782E-5</v>
      </c>
      <c r="V17" s="152">
        <v>4.414167164871227E-5</v>
      </c>
      <c r="W17" s="152">
        <v>-1.4908687381952758E-4</v>
      </c>
      <c r="X17" s="152">
        <v>-6.7650265140772664E-5</v>
      </c>
      <c r="Y17" s="152">
        <v>2.7386079465872371E-6</v>
      </c>
      <c r="Z17" s="152">
        <v>-2.7968436521341603E-5</v>
      </c>
      <c r="AA17" s="152">
        <v>1.8302255232212469E-4</v>
      </c>
      <c r="AB17" s="152">
        <v>-2.8913796115689959E-5</v>
      </c>
      <c r="AC17" s="152">
        <v>-1.1117070473515311E-5</v>
      </c>
      <c r="AD17" s="152">
        <v>1.0506479728321447E-4</v>
      </c>
      <c r="AE17" s="152">
        <v>-6.3143736483922881E-5</v>
      </c>
      <c r="AF17" s="152">
        <v>6.6632936246777E-6</v>
      </c>
      <c r="AG17" s="152">
        <v>-1.4244378164145243E-5</v>
      </c>
      <c r="AH17" s="152">
        <v>1.5891030772337289E-4</v>
      </c>
      <c r="AI17" s="152">
        <v>8.4349647392414195E-3</v>
      </c>
      <c r="AJ17" s="152">
        <v>1.1983098319109353E-2</v>
      </c>
      <c r="AK17" s="152">
        <v>8.8563420719078058E-3</v>
      </c>
      <c r="AL17" s="255">
        <f t="shared" si="1"/>
        <v>1.132882062904428E-3</v>
      </c>
      <c r="AM17" s="152">
        <f t="shared" si="2"/>
        <v>3.865005679663939E-5</v>
      </c>
      <c r="AN17" s="152">
        <f t="shared" si="3"/>
        <v>8.9500553983751739E-4</v>
      </c>
      <c r="AO17" s="223">
        <v>0</v>
      </c>
      <c r="AP17" s="307">
        <f t="shared" si="4"/>
        <v>0</v>
      </c>
      <c r="AQ17" s="152">
        <v>5.9926321770857717E-3</v>
      </c>
      <c r="AR17" s="152">
        <v>2.2751997133694576E-3</v>
      </c>
      <c r="AS17" s="152">
        <v>1.3307921713568728E-3</v>
      </c>
      <c r="AT17" s="152">
        <v>0</v>
      </c>
      <c r="AU17" s="153">
        <v>0</v>
      </c>
      <c r="AV17" s="254">
        <f t="shared" si="0"/>
        <v>1.1983098319109353E-2</v>
      </c>
      <c r="AW17" s="187">
        <f t="shared" si="5"/>
        <v>-1.4908687381952758E-4</v>
      </c>
      <c r="AX17" s="361" t="s">
        <v>728</v>
      </c>
      <c r="AY17" s="19" t="s">
        <v>733</v>
      </c>
      <c r="AZ17" s="19" t="s">
        <v>910</v>
      </c>
      <c r="BA17" s="19" t="s">
        <v>775</v>
      </c>
      <c r="BB17" s="19" t="s">
        <v>794</v>
      </c>
      <c r="BC17" s="19" t="s">
        <v>911</v>
      </c>
      <c r="BD17" s="19"/>
      <c r="BE17" s="366">
        <v>0</v>
      </c>
    </row>
    <row r="18" spans="1:57" ht="14.25" x14ac:dyDescent="0.2">
      <c r="A18" s="168" t="s">
        <v>41</v>
      </c>
      <c r="B18" s="105" t="s">
        <v>1233</v>
      </c>
      <c r="C18" s="169">
        <v>20399869</v>
      </c>
      <c r="D18" s="105" t="s">
        <v>69</v>
      </c>
      <c r="E18" s="105" t="s">
        <v>26</v>
      </c>
      <c r="F18" s="105" t="s">
        <v>25</v>
      </c>
      <c r="G18" s="106" t="s">
        <v>513</v>
      </c>
      <c r="H18" s="92" t="s">
        <v>625</v>
      </c>
      <c r="I18" s="107">
        <v>0.118811881188119</v>
      </c>
      <c r="J18" s="132" t="s">
        <v>679</v>
      </c>
      <c r="K18" s="132"/>
      <c r="L18" s="115">
        <v>1.0408478382930937E-2</v>
      </c>
      <c r="M18" s="168" t="s">
        <v>41</v>
      </c>
      <c r="N18" s="152">
        <v>0.1411417540213655</v>
      </c>
      <c r="O18" s="152">
        <v>9.9902098002071865E-2</v>
      </c>
      <c r="P18" s="152">
        <v>7.7876933389560213E-2</v>
      </c>
      <c r="Q18" s="152">
        <v>9.0620028257820603E-2</v>
      </c>
      <c r="R18" s="152">
        <v>0.10718412286827304</v>
      </c>
      <c r="S18" s="152">
        <v>0.1022486923671367</v>
      </c>
      <c r="T18" s="152">
        <v>0.21712166882000694</v>
      </c>
      <c r="U18" s="152">
        <v>0.13777855131499389</v>
      </c>
      <c r="V18" s="152">
        <v>0.1302998518206295</v>
      </c>
      <c r="W18" s="152">
        <v>0.12056135516122971</v>
      </c>
      <c r="X18" s="152">
        <v>0.10116405760820971</v>
      </c>
      <c r="Y18" s="152">
        <v>0.18123846970957191</v>
      </c>
      <c r="Z18" s="152">
        <v>0.14287500354593494</v>
      </c>
      <c r="AA18" s="152">
        <v>0.14593184023224143</v>
      </c>
      <c r="AB18" s="152">
        <v>0.10610980843131353</v>
      </c>
      <c r="AC18" s="152">
        <v>0.11475846795452327</v>
      </c>
      <c r="AD18" s="152">
        <v>2.4145760770035753E-2</v>
      </c>
      <c r="AE18" s="152">
        <v>4.1039710409228644E-2</v>
      </c>
      <c r="AF18" s="152">
        <v>1.9846887135617414E-2</v>
      </c>
      <c r="AG18" s="152">
        <v>2.278983006838364E-2</v>
      </c>
      <c r="AH18" s="152">
        <v>1.77804896981676E-2</v>
      </c>
      <c r="AI18" s="152">
        <v>0.10856784866286621</v>
      </c>
      <c r="AJ18" s="152">
        <v>0.10858410088399058</v>
      </c>
      <c r="AK18" s="152">
        <v>0.11408574550729365</v>
      </c>
      <c r="AL18" s="255">
        <f t="shared" si="1"/>
        <v>0.12410914739176329</v>
      </c>
      <c r="AM18" s="152">
        <f t="shared" si="2"/>
        <v>2.5120535616286611E-2</v>
      </c>
      <c r="AN18" s="152">
        <f t="shared" si="3"/>
        <v>0.10258988396231183</v>
      </c>
      <c r="AO18" s="223">
        <v>1</v>
      </c>
      <c r="AP18" s="307">
        <f t="shared" si="4"/>
        <v>1.6666666666666666E-2</v>
      </c>
      <c r="AQ18" s="152">
        <v>5.1451956561849567E-2</v>
      </c>
      <c r="AR18" s="152">
        <v>2.7521468897888521E-2</v>
      </c>
      <c r="AS18" s="152">
        <v>1.4457682109655862E-2</v>
      </c>
      <c r="AT18" s="152">
        <v>0</v>
      </c>
      <c r="AU18" s="153">
        <v>0</v>
      </c>
      <c r="AV18" s="254">
        <f t="shared" si="0"/>
        <v>0.21712166882000694</v>
      </c>
      <c r="AW18" s="187">
        <f t="shared" si="5"/>
        <v>1.77804896981676E-2</v>
      </c>
      <c r="AX18" s="361" t="s">
        <v>727</v>
      </c>
      <c r="AY18" s="19" t="s">
        <v>733</v>
      </c>
      <c r="AZ18" s="19" t="s">
        <v>912</v>
      </c>
      <c r="BA18" s="19" t="s">
        <v>775</v>
      </c>
      <c r="BB18" s="19" t="s">
        <v>778</v>
      </c>
      <c r="BC18" s="19" t="s">
        <v>913</v>
      </c>
      <c r="BD18" s="19"/>
      <c r="BE18" s="366">
        <v>0</v>
      </c>
    </row>
    <row r="19" spans="1:57" ht="14.25" x14ac:dyDescent="0.2">
      <c r="A19" s="168" t="s">
        <v>42</v>
      </c>
      <c r="B19" s="105" t="s">
        <v>1224</v>
      </c>
      <c r="C19" s="169">
        <v>34331719</v>
      </c>
      <c r="D19" s="105" t="s">
        <v>69</v>
      </c>
      <c r="E19" s="105" t="s">
        <v>25</v>
      </c>
      <c r="F19" s="105" t="s">
        <v>26</v>
      </c>
      <c r="G19" s="106" t="s">
        <v>513</v>
      </c>
      <c r="H19" s="92" t="s">
        <v>625</v>
      </c>
      <c r="I19" s="107">
        <v>0.113924050632911</v>
      </c>
      <c r="J19" s="132" t="s">
        <v>665</v>
      </c>
      <c r="K19" s="132"/>
      <c r="L19" s="115">
        <v>1.4636884950074186E-3</v>
      </c>
      <c r="M19" s="168" t="s">
        <v>42</v>
      </c>
      <c r="N19" s="152">
        <v>6.2417833366679838E-2</v>
      </c>
      <c r="O19" s="152">
        <v>0.14715049674511782</v>
      </c>
      <c r="P19" s="152">
        <v>4.2615314641383184E-2</v>
      </c>
      <c r="Q19" s="152">
        <v>8.465063749679537E-2</v>
      </c>
      <c r="R19" s="152">
        <v>1.9272226230886383E-2</v>
      </c>
      <c r="S19" s="152">
        <v>5.55313016109482E-2</v>
      </c>
      <c r="T19" s="152">
        <v>2.027544193977519E-2</v>
      </c>
      <c r="U19" s="152">
        <v>1.1263958828124655E-2</v>
      </c>
      <c r="V19" s="152">
        <v>3.8062757943793421E-2</v>
      </c>
      <c r="W19" s="152">
        <v>3.4544331473076381E-2</v>
      </c>
      <c r="X19" s="152">
        <v>5.0625568067165845E-2</v>
      </c>
      <c r="Y19" s="152">
        <v>4.3981113219890754E-2</v>
      </c>
      <c r="Z19" s="152">
        <v>6.3173577553619492E-2</v>
      </c>
      <c r="AA19" s="152">
        <v>6.0048289700373444E-2</v>
      </c>
      <c r="AB19" s="152">
        <v>5.6192099283762967E-2</v>
      </c>
      <c r="AC19" s="152">
        <v>1.9976104084114554E-2</v>
      </c>
      <c r="AD19" s="152">
        <v>1.2962642732429405E-2</v>
      </c>
      <c r="AE19" s="152">
        <v>1.7469206398845017E-2</v>
      </c>
      <c r="AF19" s="152">
        <v>7.1717765451482368E-2</v>
      </c>
      <c r="AG19" s="152">
        <v>6.9161860392751309E-2</v>
      </c>
      <c r="AH19" s="152">
        <v>4.6956438357916686E-2</v>
      </c>
      <c r="AI19" s="152">
        <v>7.4964820630091522E-2</v>
      </c>
      <c r="AJ19" s="152">
        <v>5.4492579438108243E-2</v>
      </c>
      <c r="AK19" s="152">
        <v>8.2692213444819737E-2</v>
      </c>
      <c r="AL19" s="255">
        <f t="shared" si="1"/>
        <v>5.2179914014094851E-2</v>
      </c>
      <c r="AM19" s="152">
        <f t="shared" si="2"/>
        <v>4.3653582666684954E-2</v>
      </c>
      <c r="AN19" s="152">
        <f t="shared" si="3"/>
        <v>5.0326363721179643E-2</v>
      </c>
      <c r="AO19" s="223">
        <v>4</v>
      </c>
      <c r="AP19" s="307">
        <f t="shared" si="4"/>
        <v>6.6666666666666666E-2</v>
      </c>
      <c r="AQ19" s="152">
        <v>2.5567217638376948E-2</v>
      </c>
      <c r="AR19" s="152">
        <v>1.2813165883558695E-2</v>
      </c>
      <c r="AS19" s="152">
        <v>6.9697971658180292E-3</v>
      </c>
      <c r="AT19" s="152">
        <v>0</v>
      </c>
      <c r="AU19" s="153">
        <v>0</v>
      </c>
      <c r="AV19" s="254">
        <f t="shared" si="0"/>
        <v>0.14715049674511782</v>
      </c>
      <c r="AW19" s="187">
        <f t="shared" si="5"/>
        <v>1.1263958828124655E-2</v>
      </c>
      <c r="AX19" s="361" t="s">
        <v>729</v>
      </c>
      <c r="AY19" s="19" t="s">
        <v>733</v>
      </c>
      <c r="AZ19" s="19" t="s">
        <v>914</v>
      </c>
      <c r="BA19" s="19" t="s">
        <v>729</v>
      </c>
      <c r="BB19" s="19"/>
      <c r="BC19" s="19" t="s">
        <v>915</v>
      </c>
      <c r="BD19" s="19"/>
      <c r="BE19" s="366">
        <v>0</v>
      </c>
    </row>
    <row r="20" spans="1:57" ht="14.25" x14ac:dyDescent="0.2">
      <c r="A20" s="168" t="s">
        <v>43</v>
      </c>
      <c r="B20" s="105" t="s">
        <v>1224</v>
      </c>
      <c r="C20" s="169">
        <v>74398281</v>
      </c>
      <c r="D20" s="105" t="s">
        <v>69</v>
      </c>
      <c r="E20" s="105" t="s">
        <v>26</v>
      </c>
      <c r="F20" s="105" t="s">
        <v>28</v>
      </c>
      <c r="G20" s="106" t="s">
        <v>513</v>
      </c>
      <c r="H20" s="92" t="s">
        <v>625</v>
      </c>
      <c r="I20" s="107">
        <v>0.12380952380952399</v>
      </c>
      <c r="J20" s="132" t="s">
        <v>592</v>
      </c>
      <c r="K20" s="132"/>
      <c r="L20" s="115">
        <v>1.4706734670221397E-3</v>
      </c>
      <c r="M20" s="168" t="s">
        <v>43</v>
      </c>
      <c r="N20" s="152">
        <v>5.8996286701567591E-2</v>
      </c>
      <c r="O20" s="152">
        <v>8.0291666867012432E-2</v>
      </c>
      <c r="P20" s="152">
        <v>0.11271105429172912</v>
      </c>
      <c r="Q20" s="152">
        <v>0.15775815547590255</v>
      </c>
      <c r="R20" s="152">
        <v>4.6511085178747573E-2</v>
      </c>
      <c r="S20" s="152">
        <v>0.13031816336479252</v>
      </c>
      <c r="T20" s="152">
        <v>0.12539418931893515</v>
      </c>
      <c r="U20" s="152">
        <v>0.16135799426063624</v>
      </c>
      <c r="V20" s="152">
        <v>8.3340436471884716E-2</v>
      </c>
      <c r="W20" s="152">
        <v>0.14446810524382345</v>
      </c>
      <c r="X20" s="152">
        <v>0.15967841512547237</v>
      </c>
      <c r="Y20" s="152">
        <v>0.14969154596760567</v>
      </c>
      <c r="Z20" s="152">
        <v>5.9786026285234488E-2</v>
      </c>
      <c r="AA20" s="152">
        <v>8.1634390261870707E-2</v>
      </c>
      <c r="AB20" s="152">
        <v>0.10944994827242858</v>
      </c>
      <c r="AC20" s="152">
        <v>0.17988649081885696</v>
      </c>
      <c r="AD20" s="152">
        <v>0.31429487877344858</v>
      </c>
      <c r="AE20" s="152">
        <v>0.27128752048729116</v>
      </c>
      <c r="AF20" s="152">
        <v>0.1815450683115995</v>
      </c>
      <c r="AG20" s="152">
        <v>0.35684271639033482</v>
      </c>
      <c r="AH20" s="152">
        <v>0.31425392451098622</v>
      </c>
      <c r="AI20" s="152">
        <v>0.12077329656795684</v>
      </c>
      <c r="AJ20" s="152">
        <v>0.14811074503555491</v>
      </c>
      <c r="AK20" s="152">
        <v>0.1266482638232457</v>
      </c>
      <c r="AL20" s="255">
        <f t="shared" si="1"/>
        <v>0.11723099975055622</v>
      </c>
      <c r="AM20" s="152">
        <f t="shared" si="2"/>
        <v>0.28764482169473204</v>
      </c>
      <c r="AN20" s="152">
        <f t="shared" si="3"/>
        <v>0.15427748278189879</v>
      </c>
      <c r="AO20" s="223">
        <v>21</v>
      </c>
      <c r="AP20" s="307">
        <f t="shared" si="4"/>
        <v>0.35</v>
      </c>
      <c r="AQ20" s="152">
        <v>7.3266186077272713E-2</v>
      </c>
      <c r="AR20" s="152">
        <v>3.7062686720559755E-2</v>
      </c>
      <c r="AS20" s="152">
        <v>2.020263459835734E-2</v>
      </c>
      <c r="AT20" s="152">
        <v>0</v>
      </c>
      <c r="AU20" s="153">
        <v>0</v>
      </c>
      <c r="AV20" s="254">
        <f t="shared" si="0"/>
        <v>0.35684271639033482</v>
      </c>
      <c r="AW20" s="187">
        <f t="shared" si="5"/>
        <v>4.6511085178747573E-2</v>
      </c>
      <c r="AX20" s="361" t="s">
        <v>729</v>
      </c>
      <c r="AY20" s="19" t="s">
        <v>733</v>
      </c>
      <c r="AZ20" s="19" t="s">
        <v>916</v>
      </c>
      <c r="BA20" s="19" t="s">
        <v>729</v>
      </c>
      <c r="BB20" s="19"/>
      <c r="BC20" s="19" t="s">
        <v>917</v>
      </c>
      <c r="BD20" s="19"/>
      <c r="BE20" s="366">
        <v>0.84399999999999997</v>
      </c>
    </row>
    <row r="21" spans="1:57" ht="14.25" x14ac:dyDescent="0.2">
      <c r="A21" s="168" t="s">
        <v>44</v>
      </c>
      <c r="B21" s="105" t="s">
        <v>1239</v>
      </c>
      <c r="C21" s="169">
        <v>115118470</v>
      </c>
      <c r="D21" s="105" t="s">
        <v>69</v>
      </c>
      <c r="E21" s="105" t="s">
        <v>25</v>
      </c>
      <c r="F21" s="105" t="s">
        <v>26</v>
      </c>
      <c r="G21" s="106" t="s">
        <v>513</v>
      </c>
      <c r="H21" s="92" t="s">
        <v>625</v>
      </c>
      <c r="I21" s="107">
        <v>0.105691056910569</v>
      </c>
      <c r="J21" s="132" t="s">
        <v>665</v>
      </c>
      <c r="K21" s="132"/>
      <c r="L21" s="115">
        <v>2.2033487437882015E-3</v>
      </c>
      <c r="M21" s="168" t="s">
        <v>44</v>
      </c>
      <c r="N21" s="152">
        <v>5.4939806004166328E-2</v>
      </c>
      <c r="O21" s="152">
        <v>0.14965870023462075</v>
      </c>
      <c r="P21" s="152">
        <v>4.3947433050853767E-2</v>
      </c>
      <c r="Q21" s="152">
        <v>7.6695096385033246E-2</v>
      </c>
      <c r="R21" s="152">
        <v>1.8067285501355574E-2</v>
      </c>
      <c r="S21" s="152">
        <v>5.0819825369460066E-2</v>
      </c>
      <c r="T21" s="152">
        <v>2.0292284914129832E-2</v>
      </c>
      <c r="U21" s="152">
        <v>1.1828321151320705E-2</v>
      </c>
      <c r="V21" s="152">
        <v>3.865869896790497E-2</v>
      </c>
      <c r="W21" s="152">
        <v>3.5093137339759876E-2</v>
      </c>
      <c r="X21" s="152">
        <v>4.7198787443766384E-2</v>
      </c>
      <c r="Y21" s="152">
        <v>4.0780538082275122E-2</v>
      </c>
      <c r="Z21" s="152">
        <v>5.6294328633748981E-2</v>
      </c>
      <c r="AA21" s="152">
        <v>5.9956872817397561E-2</v>
      </c>
      <c r="AB21" s="152">
        <v>5.2878514645215369E-2</v>
      </c>
      <c r="AC21" s="152">
        <v>2.0181550524165093E-2</v>
      </c>
      <c r="AD21" s="152">
        <v>1.284415340891326E-2</v>
      </c>
      <c r="AE21" s="152">
        <v>1.7234794257657012E-2</v>
      </c>
      <c r="AF21" s="152">
        <v>6.6004560681808558E-2</v>
      </c>
      <c r="AG21" s="152">
        <v>6.5846370056595951E-2</v>
      </c>
      <c r="AH21" s="152">
        <v>4.4824028809263221E-2</v>
      </c>
      <c r="AI21" s="152">
        <v>7.5132244062248763E-2</v>
      </c>
      <c r="AJ21" s="152">
        <v>5.2250324648308338E-2</v>
      </c>
      <c r="AK21" s="152">
        <v>7.9422538466816628E-2</v>
      </c>
      <c r="AL21" s="255">
        <f t="shared" si="1"/>
        <v>5.025965276531838E-2</v>
      </c>
      <c r="AM21" s="152">
        <f t="shared" si="2"/>
        <v>4.1350781442847609E-2</v>
      </c>
      <c r="AN21" s="152">
        <f t="shared" si="3"/>
        <v>4.8322941608259513E-2</v>
      </c>
      <c r="AO21" s="223">
        <v>4</v>
      </c>
      <c r="AP21" s="307">
        <f t="shared" si="4"/>
        <v>6.6666666666666666E-2</v>
      </c>
      <c r="AQ21" s="152">
        <v>2.6040045988999318E-2</v>
      </c>
      <c r="AR21" s="152">
        <v>1.3282157950770593E-2</v>
      </c>
      <c r="AS21" s="152">
        <v>6.8623337364352652E-3</v>
      </c>
      <c r="AT21" s="152">
        <v>0</v>
      </c>
      <c r="AU21" s="153">
        <v>0</v>
      </c>
      <c r="AV21" s="254">
        <f t="shared" si="0"/>
        <v>0.14965870023462075</v>
      </c>
      <c r="AW21" s="187">
        <f t="shared" si="5"/>
        <v>1.1828321151320705E-2</v>
      </c>
      <c r="AX21" s="361" t="s">
        <v>729</v>
      </c>
      <c r="AY21" s="19" t="s">
        <v>733</v>
      </c>
      <c r="AZ21" s="19" t="s">
        <v>918</v>
      </c>
      <c r="BA21" s="19" t="s">
        <v>729</v>
      </c>
      <c r="BB21" s="19"/>
      <c r="BC21" s="19" t="s">
        <v>919</v>
      </c>
      <c r="BD21" s="19"/>
      <c r="BE21" s="366">
        <v>-3.06</v>
      </c>
    </row>
    <row r="22" spans="1:57" ht="14.25" x14ac:dyDescent="0.2">
      <c r="A22" s="168" t="s">
        <v>45</v>
      </c>
      <c r="B22" s="105" t="s">
        <v>1236</v>
      </c>
      <c r="C22" s="169">
        <v>14901273</v>
      </c>
      <c r="D22" s="105" t="s">
        <v>69</v>
      </c>
      <c r="E22" s="105" t="s">
        <v>25</v>
      </c>
      <c r="F22" s="105" t="s">
        <v>26</v>
      </c>
      <c r="G22" s="106" t="s">
        <v>513</v>
      </c>
      <c r="H22" s="92" t="s">
        <v>625</v>
      </c>
      <c r="I22" s="107">
        <v>6.8702290076335895E-2</v>
      </c>
      <c r="J22" s="132" t="s">
        <v>670</v>
      </c>
      <c r="K22" s="132"/>
      <c r="L22" s="115">
        <v>1.3821825754062435E-3</v>
      </c>
      <c r="M22" s="168" t="s">
        <v>45</v>
      </c>
      <c r="N22" s="152">
        <v>8.0042407520627551E-2</v>
      </c>
      <c r="O22" s="152">
        <v>9.7641958280900318E-2</v>
      </c>
      <c r="P22" s="152">
        <v>9.8056859438526697E-2</v>
      </c>
      <c r="Q22" s="152">
        <v>7.0506332561547147E-2</v>
      </c>
      <c r="R22" s="152">
        <v>4.9697407374721232E-2</v>
      </c>
      <c r="S22" s="152">
        <v>6.5276079317348842E-2</v>
      </c>
      <c r="T22" s="152">
        <v>3.1344831133158856E-2</v>
      </c>
      <c r="U22" s="152">
        <v>3.1748455314028305E-2</v>
      </c>
      <c r="V22" s="152">
        <v>0.10216568456982202</v>
      </c>
      <c r="W22" s="152">
        <v>3.112395065727917E-2</v>
      </c>
      <c r="X22" s="152">
        <v>7.0556360299711351E-2</v>
      </c>
      <c r="Y22" s="152">
        <v>3.8341522931367299E-2</v>
      </c>
      <c r="Z22" s="152">
        <v>5.375307947035067E-2</v>
      </c>
      <c r="AA22" s="152">
        <v>5.5338180669018043E-2</v>
      </c>
      <c r="AB22" s="152">
        <v>4.4035152846376803E-2</v>
      </c>
      <c r="AC22" s="152">
        <v>7.8667828296522441E-2</v>
      </c>
      <c r="AD22" s="152">
        <v>0.12063177694521283</v>
      </c>
      <c r="AE22" s="152">
        <v>0.14901580679455198</v>
      </c>
      <c r="AF22" s="152">
        <v>0.1938888849678051</v>
      </c>
      <c r="AG22" s="152">
        <v>2.643598054950521E-2</v>
      </c>
      <c r="AH22" s="152">
        <v>0.11913516717190957</v>
      </c>
      <c r="AI22" s="152">
        <v>6.8805597828196674E-2</v>
      </c>
      <c r="AJ22" s="152">
        <v>6.448271833476947E-2</v>
      </c>
      <c r="AK22" s="152">
        <v>5.4711808053828151E-2</v>
      </c>
      <c r="AL22" s="255">
        <f t="shared" si="1"/>
        <v>6.2865800380237369E-2</v>
      </c>
      <c r="AM22" s="152">
        <f t="shared" si="2"/>
        <v>0.12182152328579694</v>
      </c>
      <c r="AN22" s="152">
        <f t="shared" si="3"/>
        <v>7.5682261881445972E-2</v>
      </c>
      <c r="AO22" s="223">
        <v>6</v>
      </c>
      <c r="AP22" s="307">
        <f t="shared" si="4"/>
        <v>0.1</v>
      </c>
      <c r="AQ22" s="152">
        <v>3.0533491310531371E-2</v>
      </c>
      <c r="AR22" s="152">
        <v>1.6206830893658125E-2</v>
      </c>
      <c r="AS22" s="152">
        <v>7.3636822054023781E-3</v>
      </c>
      <c r="AT22" s="152">
        <v>0</v>
      </c>
      <c r="AU22" s="153">
        <v>0</v>
      </c>
      <c r="AV22" s="254">
        <f t="shared" si="0"/>
        <v>0.1938888849678051</v>
      </c>
      <c r="AW22" s="187">
        <f t="shared" si="5"/>
        <v>2.643598054950521E-2</v>
      </c>
      <c r="AX22" s="361" t="s">
        <v>920</v>
      </c>
      <c r="AY22" s="19" t="s">
        <v>733</v>
      </c>
      <c r="AZ22" s="19" t="s">
        <v>921</v>
      </c>
      <c r="BA22" s="19" t="s">
        <v>775</v>
      </c>
      <c r="BB22" s="19" t="s">
        <v>778</v>
      </c>
      <c r="BC22" s="19" t="s">
        <v>922</v>
      </c>
      <c r="BD22" s="19"/>
      <c r="BE22" s="366">
        <v>0</v>
      </c>
    </row>
    <row r="23" spans="1:57" ht="14.25" x14ac:dyDescent="0.2">
      <c r="A23" s="168" t="s">
        <v>46</v>
      </c>
      <c r="B23" s="105" t="s">
        <v>1231</v>
      </c>
      <c r="C23" s="169">
        <v>56019324</v>
      </c>
      <c r="D23" s="105" t="s">
        <v>69</v>
      </c>
      <c r="E23" s="105" t="s">
        <v>28</v>
      </c>
      <c r="F23" s="105" t="s">
        <v>30</v>
      </c>
      <c r="G23" s="106" t="s">
        <v>513</v>
      </c>
      <c r="H23" s="92" t="s">
        <v>625</v>
      </c>
      <c r="I23" s="107">
        <v>5.0724637681159403E-2</v>
      </c>
      <c r="J23" s="132" t="s">
        <v>595</v>
      </c>
      <c r="K23" s="132"/>
      <c r="L23" s="115">
        <v>5.3419505125207442E-4</v>
      </c>
      <c r="M23" s="168" t="s">
        <v>46</v>
      </c>
      <c r="N23" s="152">
        <v>1.3359456436846683E-2</v>
      </c>
      <c r="O23" s="152">
        <v>1.4982540453295739E-2</v>
      </c>
      <c r="P23" s="152">
        <v>4.0533914742390563E-2</v>
      </c>
      <c r="Q23" s="152">
        <v>2.3332042171585778E-2</v>
      </c>
      <c r="R23" s="152">
        <v>1.9728418665865194E-2</v>
      </c>
      <c r="S23" s="152">
        <v>2.2648152388095883E-2</v>
      </c>
      <c r="T23" s="152">
        <v>5.5235087273618574E-2</v>
      </c>
      <c r="U23" s="152">
        <v>6.2760413704955609E-2</v>
      </c>
      <c r="V23" s="152">
        <v>1.2213265731779541E-2</v>
      </c>
      <c r="W23" s="152">
        <v>7.2729495428240643E-2</v>
      </c>
      <c r="X23" s="152">
        <v>6.414646535313881E-2</v>
      </c>
      <c r="Y23" s="152">
        <v>4.0047067923367895E-2</v>
      </c>
      <c r="Z23" s="152">
        <v>1.8169622682738074E-2</v>
      </c>
      <c r="AA23" s="152">
        <v>1.7036363144858721E-2</v>
      </c>
      <c r="AB23" s="152">
        <v>4.7265549621795418E-2</v>
      </c>
      <c r="AC23" s="152">
        <v>2.0639999277304671E-2</v>
      </c>
      <c r="AD23" s="152">
        <v>2.5060543424791665E-2</v>
      </c>
      <c r="AE23" s="152">
        <v>1.3459713462162709E-2</v>
      </c>
      <c r="AF23" s="152">
        <v>1.2197954723267545E-2</v>
      </c>
      <c r="AG23" s="152">
        <v>4.6193422135429076E-2</v>
      </c>
      <c r="AH23" s="152">
        <v>1.9276614565830293E-2</v>
      </c>
      <c r="AI23" s="152">
        <v>2.4646561616809681E-2</v>
      </c>
      <c r="AJ23" s="152">
        <v>4.4756336241518861E-2</v>
      </c>
      <c r="AK23" s="152">
        <v>1.9962016917431234E-2</v>
      </c>
      <c r="AL23" s="255">
        <f t="shared" si="1"/>
        <v>3.4123930714344795E-2</v>
      </c>
      <c r="AM23" s="152">
        <f t="shared" si="2"/>
        <v>2.3237649662296259E-2</v>
      </c>
      <c r="AN23" s="152">
        <f t="shared" si="3"/>
        <v>3.175734787694294E-2</v>
      </c>
      <c r="AO23" s="223">
        <v>0</v>
      </c>
      <c r="AP23" s="307">
        <f t="shared" si="4"/>
        <v>0</v>
      </c>
      <c r="AQ23" s="152">
        <v>2.0860557914826019E-2</v>
      </c>
      <c r="AR23" s="152">
        <v>1.1282490221884597E-2</v>
      </c>
      <c r="AS23" s="152">
        <v>4.3745248207902841E-3</v>
      </c>
      <c r="AT23" s="152">
        <v>0</v>
      </c>
      <c r="AU23" s="153">
        <v>0</v>
      </c>
      <c r="AV23" s="254">
        <f t="shared" si="0"/>
        <v>7.2729495428240643E-2</v>
      </c>
      <c r="AW23" s="187">
        <f t="shared" si="5"/>
        <v>1.2197954723267545E-2</v>
      </c>
      <c r="AX23" s="361" t="s">
        <v>729</v>
      </c>
      <c r="AY23" s="19" t="s">
        <v>733</v>
      </c>
      <c r="AZ23" s="19" t="s">
        <v>923</v>
      </c>
      <c r="BA23" s="19" t="s">
        <v>729</v>
      </c>
      <c r="BB23" s="19"/>
      <c r="BC23" s="19" t="s">
        <v>924</v>
      </c>
      <c r="BD23" s="19"/>
      <c r="BE23" s="366">
        <v>0</v>
      </c>
    </row>
    <row r="24" spans="1:57" ht="14.25" x14ac:dyDescent="0.2">
      <c r="A24" s="168" t="s">
        <v>47</v>
      </c>
      <c r="B24" s="105" t="s">
        <v>1225</v>
      </c>
      <c r="C24" s="169">
        <v>96794416</v>
      </c>
      <c r="D24" s="105" t="s">
        <v>69</v>
      </c>
      <c r="E24" s="105" t="s">
        <v>25</v>
      </c>
      <c r="F24" s="105" t="s">
        <v>26</v>
      </c>
      <c r="G24" s="106" t="s">
        <v>513</v>
      </c>
      <c r="H24" s="92" t="s">
        <v>625</v>
      </c>
      <c r="I24" s="107">
        <v>0.126050420168067</v>
      </c>
      <c r="J24" s="132" t="s">
        <v>675</v>
      </c>
      <c r="K24" s="132"/>
      <c r="L24" s="115">
        <v>2.1311528184656987E-3</v>
      </c>
      <c r="M24" s="168" t="s">
        <v>47</v>
      </c>
      <c r="N24" s="152">
        <v>0.14023985262462141</v>
      </c>
      <c r="O24" s="152">
        <v>0.24994055065922233</v>
      </c>
      <c r="P24" s="152">
        <v>0.13788555258536928</v>
      </c>
      <c r="Q24" s="152">
        <v>0.15285018835534409</v>
      </c>
      <c r="R24" s="152">
        <v>6.8703834440968087E-2</v>
      </c>
      <c r="S24" s="152">
        <v>0.12284103904318035</v>
      </c>
      <c r="T24" s="152">
        <v>5.1105316148340352E-2</v>
      </c>
      <c r="U24" s="152">
        <v>4.1475727765068603E-2</v>
      </c>
      <c r="V24" s="152">
        <v>0.14957013461954108</v>
      </c>
      <c r="W24" s="152">
        <v>6.6168272464561695E-2</v>
      </c>
      <c r="X24" s="152">
        <v>0.12071295094114076</v>
      </c>
      <c r="Y24" s="152">
        <v>7.7961986851795451E-2</v>
      </c>
      <c r="Z24" s="152">
        <v>0.10507527503799455</v>
      </c>
      <c r="AA24" s="152">
        <v>0.11346877485624066</v>
      </c>
      <c r="AB24" s="152">
        <v>0.10371577221520181</v>
      </c>
      <c r="AC24" s="152">
        <v>9.7538982243745007E-2</v>
      </c>
      <c r="AD24" s="152">
        <v>0.13463439196191079</v>
      </c>
      <c r="AE24" s="152">
        <v>0.16974294234656681</v>
      </c>
      <c r="AF24" s="152">
        <v>0.26363202259256546</v>
      </c>
      <c r="AG24" s="152">
        <v>9.6457085936587555E-2</v>
      </c>
      <c r="AH24" s="152">
        <v>0.16572017389177657</v>
      </c>
      <c r="AI24" s="152">
        <v>0.14439583277090956</v>
      </c>
      <c r="AJ24" s="152">
        <v>0.11856242784563659</v>
      </c>
      <c r="AK24" s="152">
        <v>0.13440273449155529</v>
      </c>
      <c r="AL24" s="255">
        <f t="shared" si="1"/>
        <v>0.11456735952604899</v>
      </c>
      <c r="AM24" s="152">
        <f t="shared" si="2"/>
        <v>0.16603732334588145</v>
      </c>
      <c r="AN24" s="152">
        <f t="shared" si="3"/>
        <v>0.12575648209557774</v>
      </c>
      <c r="AO24" s="223">
        <v>16</v>
      </c>
      <c r="AP24" s="307">
        <f t="shared" si="4"/>
        <v>0.26666666666666666</v>
      </c>
      <c r="AQ24" s="152">
        <v>6.0278450324831201E-2</v>
      </c>
      <c r="AR24" s="152">
        <v>3.1099253477821807E-2</v>
      </c>
      <c r="AS24" s="152">
        <v>1.4875589457416714E-2</v>
      </c>
      <c r="AT24" s="152">
        <v>0</v>
      </c>
      <c r="AU24" s="153">
        <v>0</v>
      </c>
      <c r="AV24" s="254">
        <f t="shared" si="0"/>
        <v>0.26363202259256546</v>
      </c>
      <c r="AW24" s="187">
        <f t="shared" si="5"/>
        <v>4.1475727765068603E-2</v>
      </c>
      <c r="AX24" s="361" t="s">
        <v>729</v>
      </c>
      <c r="AY24" s="19" t="s">
        <v>733</v>
      </c>
      <c r="AZ24" s="19" t="s">
        <v>925</v>
      </c>
      <c r="BA24" s="19" t="s">
        <v>729</v>
      </c>
      <c r="BB24" s="19"/>
      <c r="BC24" s="19" t="s">
        <v>926</v>
      </c>
      <c r="BD24" s="19"/>
      <c r="BE24" s="366">
        <v>0</v>
      </c>
    </row>
    <row r="25" spans="1:57" ht="14.25" x14ac:dyDescent="0.2">
      <c r="A25" s="168" t="s">
        <v>48</v>
      </c>
      <c r="B25" s="105" t="s">
        <v>1240</v>
      </c>
      <c r="C25" s="169">
        <v>36086105</v>
      </c>
      <c r="D25" s="105" t="s">
        <v>69</v>
      </c>
      <c r="E25" s="105" t="s">
        <v>25</v>
      </c>
      <c r="F25" s="105" t="s">
        <v>26</v>
      </c>
      <c r="G25" s="106" t="s">
        <v>513</v>
      </c>
      <c r="H25" s="92" t="s">
        <v>625</v>
      </c>
      <c r="I25" s="107">
        <v>8.5365853658536606E-2</v>
      </c>
      <c r="J25" s="132" t="s">
        <v>681</v>
      </c>
      <c r="K25" s="132"/>
      <c r="L25" s="115">
        <v>1.7814040209866014E-3</v>
      </c>
      <c r="M25" s="168" t="s">
        <v>48</v>
      </c>
      <c r="N25" s="152">
        <v>0.15483776008483646</v>
      </c>
      <c r="O25" s="152">
        <v>7.1666155906031412E-2</v>
      </c>
      <c r="P25" s="152">
        <v>0.16708321159003778</v>
      </c>
      <c r="Q25" s="152">
        <v>9.7067767247541417E-2</v>
      </c>
      <c r="R25" s="152">
        <v>0.27678145821607092</v>
      </c>
      <c r="S25" s="152">
        <v>0.14943278838360424</v>
      </c>
      <c r="T25" s="152">
        <v>9.7294149447346892E-2</v>
      </c>
      <c r="U25" s="152">
        <v>0.15354505936822765</v>
      </c>
      <c r="V25" s="152">
        <v>0.14110160856010692</v>
      </c>
      <c r="W25" s="152">
        <v>0.15508292636268503</v>
      </c>
      <c r="X25" s="152">
        <v>0.11514611604441458</v>
      </c>
      <c r="Y25" s="152">
        <v>7.8897287655427306E-2</v>
      </c>
      <c r="Z25" s="152">
        <v>0.1722581235539408</v>
      </c>
      <c r="AA25" s="152">
        <v>0.14750275924131512</v>
      </c>
      <c r="AB25" s="152">
        <v>0.17476995205101381</v>
      </c>
      <c r="AC25" s="152">
        <v>0.10143483081184337</v>
      </c>
      <c r="AD25" s="152">
        <v>2.0058283549038047E-2</v>
      </c>
      <c r="AE25" s="152">
        <v>1.6460932982081861E-2</v>
      </c>
      <c r="AF25" s="152">
        <v>3.6439173507613908E-2</v>
      </c>
      <c r="AG25" s="152">
        <v>2.4912299173790675E-2</v>
      </c>
      <c r="AH25" s="152">
        <v>2.5977002962918778E-3</v>
      </c>
      <c r="AI25" s="152">
        <v>0.12195052236548201</v>
      </c>
      <c r="AJ25" s="152">
        <v>0.12610618826289052</v>
      </c>
      <c r="AK25" s="152">
        <v>0.11225407082926235</v>
      </c>
      <c r="AL25" s="255">
        <f t="shared" si="1"/>
        <v>0.13899770361960093</v>
      </c>
      <c r="AM25" s="152">
        <f t="shared" si="2"/>
        <v>2.0093677901763272E-2</v>
      </c>
      <c r="AN25" s="152">
        <f t="shared" si="3"/>
        <v>0.11314900237659273</v>
      </c>
      <c r="AO25" s="223">
        <v>0</v>
      </c>
      <c r="AP25" s="307">
        <f t="shared" si="4"/>
        <v>0</v>
      </c>
      <c r="AQ25" s="152">
        <v>6.4668601483892349E-2</v>
      </c>
      <c r="AR25" s="152">
        <v>3.3295707318069349E-2</v>
      </c>
      <c r="AS25" s="152">
        <v>1.6594315622953416E-2</v>
      </c>
      <c r="AT25" s="152">
        <v>0</v>
      </c>
      <c r="AU25" s="153">
        <v>0</v>
      </c>
      <c r="AV25" s="254">
        <f t="shared" si="0"/>
        <v>0.27678145821607092</v>
      </c>
      <c r="AW25" s="187">
        <f t="shared" si="5"/>
        <v>2.5977002962918778E-3</v>
      </c>
      <c r="AX25" s="361" t="s">
        <v>728</v>
      </c>
      <c r="AY25" s="19" t="s">
        <v>733</v>
      </c>
      <c r="AZ25" s="19" t="s">
        <v>927</v>
      </c>
      <c r="BA25" s="19" t="s">
        <v>775</v>
      </c>
      <c r="BB25" s="19" t="s">
        <v>928</v>
      </c>
      <c r="BC25" s="19" t="s">
        <v>929</v>
      </c>
      <c r="BD25" s="19"/>
      <c r="BE25" s="366">
        <v>-3.67</v>
      </c>
    </row>
    <row r="26" spans="1:57" ht="14.25" x14ac:dyDescent="0.2">
      <c r="A26" s="168" t="s">
        <v>49</v>
      </c>
      <c r="B26" s="105" t="s">
        <v>1228</v>
      </c>
      <c r="C26" s="169">
        <v>34577688</v>
      </c>
      <c r="D26" s="105" t="s">
        <v>69</v>
      </c>
      <c r="E26" s="105" t="s">
        <v>28</v>
      </c>
      <c r="F26" s="105" t="s">
        <v>30</v>
      </c>
      <c r="G26" s="106" t="s">
        <v>513</v>
      </c>
      <c r="H26" s="92" t="s">
        <v>625</v>
      </c>
      <c r="I26" s="107">
        <v>5.21739130434783E-2</v>
      </c>
      <c r="J26" s="132" t="s">
        <v>623</v>
      </c>
      <c r="K26" s="132"/>
      <c r="L26" s="115">
        <v>1.0983300658998039E-3</v>
      </c>
      <c r="M26" s="168" t="s">
        <v>49</v>
      </c>
      <c r="N26" s="152">
        <v>1.0463265952401371E-3</v>
      </c>
      <c r="O26" s="152">
        <v>6.2060403355627047E-4</v>
      </c>
      <c r="P26" s="152">
        <v>1.4556847680247365E-3</v>
      </c>
      <c r="Q26" s="152">
        <v>4.0479417486829074E-2</v>
      </c>
      <c r="R26" s="152">
        <v>5.082261274645776E-4</v>
      </c>
      <c r="S26" s="152">
        <v>1.5482076975312394E-3</v>
      </c>
      <c r="T26" s="152">
        <v>5.0634641985869227E-4</v>
      </c>
      <c r="U26" s="152">
        <v>6.4620355494097125E-4</v>
      </c>
      <c r="V26" s="152">
        <v>2.3803155688471118E-3</v>
      </c>
      <c r="W26" s="152">
        <v>3.4796033124758078E-3</v>
      </c>
      <c r="X26" s="152">
        <v>2.544314248300779E-3</v>
      </c>
      <c r="Y26" s="152">
        <v>7.4630562960278706E-3</v>
      </c>
      <c r="Z26" s="152">
        <v>2.8370853937239272E-3</v>
      </c>
      <c r="AA26" s="152">
        <v>2.3429860560128125E-3</v>
      </c>
      <c r="AB26" s="152">
        <v>3.9438672192210773E-3</v>
      </c>
      <c r="AC26" s="152">
        <v>4.4595076935666439E-3</v>
      </c>
      <c r="AD26" s="152">
        <v>2.4048980376214406E-4</v>
      </c>
      <c r="AE26" s="152">
        <v>8.0194296122122679E-4</v>
      </c>
      <c r="AF26" s="152">
        <v>3.5670261999632357E-4</v>
      </c>
      <c r="AG26" s="152">
        <v>3.3938067045195884E-4</v>
      </c>
      <c r="AH26" s="152">
        <v>3.8596767227653151E-4</v>
      </c>
      <c r="AI26" s="152">
        <v>4.0567554907615461E-2</v>
      </c>
      <c r="AJ26" s="152">
        <v>2.166450959834831E-2</v>
      </c>
      <c r="AK26" s="152">
        <v>4.7226928352787738E-2</v>
      </c>
      <c r="AL26" s="255">
        <f t="shared" si="1"/>
        <v>7.6941009431991947E-3</v>
      </c>
      <c r="AM26" s="152">
        <f t="shared" si="2"/>
        <v>4.2489674554163691E-4</v>
      </c>
      <c r="AN26" s="152">
        <f t="shared" si="3"/>
        <v>6.1138391610997258E-3</v>
      </c>
      <c r="AO26" s="223">
        <v>0</v>
      </c>
      <c r="AP26" s="307">
        <f t="shared" si="4"/>
        <v>0</v>
      </c>
      <c r="AQ26" s="152">
        <v>1.1075363658090275E-2</v>
      </c>
      <c r="AR26" s="152">
        <v>5.7497908567517046E-3</v>
      </c>
      <c r="AS26" s="152">
        <v>2.6973924926159297E-3</v>
      </c>
      <c r="AT26" s="152">
        <v>0</v>
      </c>
      <c r="AU26" s="153">
        <v>0</v>
      </c>
      <c r="AV26" s="254">
        <f t="shared" si="0"/>
        <v>4.7226928352787738E-2</v>
      </c>
      <c r="AW26" s="187">
        <f t="shared" si="5"/>
        <v>2.4048980376214406E-4</v>
      </c>
      <c r="AX26" s="361" t="s">
        <v>727</v>
      </c>
      <c r="AY26" s="19" t="s">
        <v>733</v>
      </c>
      <c r="AZ26" s="19" t="s">
        <v>930</v>
      </c>
      <c r="BA26" s="19" t="s">
        <v>775</v>
      </c>
      <c r="BB26" s="19" t="s">
        <v>931</v>
      </c>
      <c r="BC26" s="19" t="s">
        <v>932</v>
      </c>
      <c r="BD26" s="19"/>
      <c r="BE26" s="366">
        <v>0</v>
      </c>
    </row>
    <row r="27" spans="1:57" ht="14.25" x14ac:dyDescent="0.2">
      <c r="A27" s="168" t="s">
        <v>50</v>
      </c>
      <c r="B27" s="105" t="s">
        <v>1229</v>
      </c>
      <c r="C27" s="169">
        <v>96273179</v>
      </c>
      <c r="D27" s="105" t="s">
        <v>69</v>
      </c>
      <c r="E27" s="105" t="s">
        <v>28</v>
      </c>
      <c r="F27" s="105" t="s">
        <v>26</v>
      </c>
      <c r="G27" s="106" t="s">
        <v>513</v>
      </c>
      <c r="H27" s="92" t="s">
        <v>625</v>
      </c>
      <c r="I27" s="107">
        <v>0.25</v>
      </c>
      <c r="J27" s="132" t="s">
        <v>596</v>
      </c>
      <c r="K27" s="132"/>
      <c r="L27" s="115">
        <v>3.4287020457922205E-4</v>
      </c>
      <c r="M27" s="168" t="s">
        <v>50</v>
      </c>
      <c r="N27" s="152">
        <v>0.19870448300407564</v>
      </c>
      <c r="O27" s="152">
        <v>0.18528283592215442</v>
      </c>
      <c r="P27" s="152">
        <v>0.19516290086029417</v>
      </c>
      <c r="Q27" s="152">
        <v>0.25598367366703823</v>
      </c>
      <c r="R27" s="152">
        <v>0.15126635493363497</v>
      </c>
      <c r="S27" s="152">
        <v>0.23410104727230008</v>
      </c>
      <c r="T27" s="152">
        <v>0.35397220260636447</v>
      </c>
      <c r="U27" s="152">
        <v>0.30146129098320856</v>
      </c>
      <c r="V27" s="152">
        <v>0.20974419908034114</v>
      </c>
      <c r="W27" s="152">
        <v>0.26799642513525512</v>
      </c>
      <c r="X27" s="152">
        <v>0.26547890495383791</v>
      </c>
      <c r="Y27" s="152">
        <v>0.33816507712058963</v>
      </c>
      <c r="Z27" s="152">
        <v>0.21567083135825529</v>
      </c>
      <c r="AA27" s="152">
        <v>0.23196284591616581</v>
      </c>
      <c r="AB27" s="152">
        <v>0.21787584549813974</v>
      </c>
      <c r="AC27" s="152">
        <v>0.29865789177934982</v>
      </c>
      <c r="AD27" s="152">
        <v>0.35272498234240807</v>
      </c>
      <c r="AE27" s="152">
        <v>0.32053898386490282</v>
      </c>
      <c r="AF27" s="152">
        <v>0.20824717967177772</v>
      </c>
      <c r="AG27" s="152">
        <v>0.38727274011800772</v>
      </c>
      <c r="AH27" s="152">
        <v>0.33558073931967336</v>
      </c>
      <c r="AI27" s="152">
        <v>0.23370139040847751</v>
      </c>
      <c r="AJ27" s="152">
        <v>0.25380894268125676</v>
      </c>
      <c r="AK27" s="152">
        <v>0.24587020730110118</v>
      </c>
      <c r="AL27" s="255">
        <f t="shared" si="1"/>
        <v>0.24494428573226332</v>
      </c>
      <c r="AM27" s="152">
        <f t="shared" si="2"/>
        <v>0.32087292506335396</v>
      </c>
      <c r="AN27" s="152">
        <f t="shared" si="3"/>
        <v>0.26145051167380479</v>
      </c>
      <c r="AO27" s="223">
        <v>19</v>
      </c>
      <c r="AP27" s="307">
        <f t="shared" si="4"/>
        <v>0.31666666666666665</v>
      </c>
      <c r="AQ27" s="152">
        <v>0.13262504887351534</v>
      </c>
      <c r="AR27" s="152">
        <v>6.6738681736190006E-2</v>
      </c>
      <c r="AS27" s="152">
        <v>3.2024136218207711E-2</v>
      </c>
      <c r="AT27" s="152">
        <v>0</v>
      </c>
      <c r="AU27" s="153">
        <v>0</v>
      </c>
      <c r="AV27" s="254">
        <f t="shared" si="0"/>
        <v>0.38727274011800772</v>
      </c>
      <c r="AW27" s="187">
        <f t="shared" si="5"/>
        <v>0.15126635493363497</v>
      </c>
      <c r="AX27" s="361" t="s">
        <v>729</v>
      </c>
      <c r="AY27" s="19" t="s">
        <v>733</v>
      </c>
      <c r="AZ27" s="19" t="s">
        <v>933</v>
      </c>
      <c r="BA27" s="19" t="s">
        <v>729</v>
      </c>
      <c r="BB27" s="19"/>
      <c r="BC27" s="19" t="s">
        <v>934</v>
      </c>
      <c r="BD27" s="19"/>
      <c r="BE27" s="366">
        <v>0</v>
      </c>
    </row>
    <row r="28" spans="1:57" ht="14.25" x14ac:dyDescent="0.2">
      <c r="A28" s="168" t="s">
        <v>51</v>
      </c>
      <c r="B28" s="105" t="s">
        <v>1234</v>
      </c>
      <c r="C28" s="169">
        <v>5485823</v>
      </c>
      <c r="D28" s="105" t="s">
        <v>69</v>
      </c>
      <c r="E28" s="105" t="s">
        <v>28</v>
      </c>
      <c r="F28" s="105" t="s">
        <v>30</v>
      </c>
      <c r="G28" s="106" t="s">
        <v>513</v>
      </c>
      <c r="H28" s="92" t="s">
        <v>625</v>
      </c>
      <c r="I28" s="107">
        <v>0.13483146067415699</v>
      </c>
      <c r="J28" s="132" t="s">
        <v>592</v>
      </c>
      <c r="K28" s="132"/>
      <c r="L28" s="115">
        <v>1.2904376026725642E-3</v>
      </c>
      <c r="M28" s="168" t="s">
        <v>51</v>
      </c>
      <c r="N28" s="152">
        <v>5.9406270815309831E-2</v>
      </c>
      <c r="O28" s="152">
        <v>8.912767911698162E-2</v>
      </c>
      <c r="P28" s="152">
        <v>0.11540318036150657</v>
      </c>
      <c r="Q28" s="152">
        <v>0.15870385277616972</v>
      </c>
      <c r="R28" s="152">
        <v>4.7932429772769083E-2</v>
      </c>
      <c r="S28" s="152">
        <v>0.1327539341688537</v>
      </c>
      <c r="T28" s="152">
        <v>0.12950702055538704</v>
      </c>
      <c r="U28" s="152">
        <v>0.1693418863236015</v>
      </c>
      <c r="V28" s="152">
        <v>8.1559982858309524E-2</v>
      </c>
      <c r="W28" s="152">
        <v>0.15018199122154233</v>
      </c>
      <c r="X28" s="152">
        <v>0.16289022316570398</v>
      </c>
      <c r="Y28" s="152">
        <v>0.15455972339023924</v>
      </c>
      <c r="Z28" s="152">
        <v>6.5516975849881573E-2</v>
      </c>
      <c r="AA28" s="152">
        <v>7.8363868111998969E-2</v>
      </c>
      <c r="AB28" s="152">
        <v>0.11010832886348139</v>
      </c>
      <c r="AC28" s="152">
        <v>0.18580027876770464</v>
      </c>
      <c r="AD28" s="152">
        <v>0.32152621480143129</v>
      </c>
      <c r="AE28" s="152">
        <v>0.2793515913787365</v>
      </c>
      <c r="AF28" s="152">
        <v>0.18246645979986659</v>
      </c>
      <c r="AG28" s="152">
        <v>0.36078904197760236</v>
      </c>
      <c r="AH28" s="152">
        <v>0.31874296952553394</v>
      </c>
      <c r="AI28" s="152">
        <v>0.12413022033002299</v>
      </c>
      <c r="AJ28" s="152">
        <v>0.14263175272253417</v>
      </c>
      <c r="AK28" s="152">
        <v>0.13238551848370697</v>
      </c>
      <c r="AL28" s="255">
        <f t="shared" si="1"/>
        <v>0.11988442217622211</v>
      </c>
      <c r="AM28" s="152">
        <f t="shared" si="2"/>
        <v>0.29257525549663416</v>
      </c>
      <c r="AN28" s="152">
        <f t="shared" si="3"/>
        <v>0.15742590768065948</v>
      </c>
      <c r="AO28" s="223">
        <v>21</v>
      </c>
      <c r="AP28" s="307">
        <f t="shared" si="4"/>
        <v>0.35</v>
      </c>
      <c r="AQ28" s="152">
        <v>7.4587333174576984E-2</v>
      </c>
      <c r="AR28" s="152">
        <v>3.772119902591968E-2</v>
      </c>
      <c r="AS28" s="152">
        <v>1.9912952453576799E-2</v>
      </c>
      <c r="AT28" s="152">
        <v>0</v>
      </c>
      <c r="AU28" s="153">
        <v>0</v>
      </c>
      <c r="AV28" s="254">
        <f t="shared" si="0"/>
        <v>0.36078904197760236</v>
      </c>
      <c r="AW28" s="187">
        <f t="shared" si="5"/>
        <v>4.7932429772769083E-2</v>
      </c>
      <c r="AX28" s="361" t="s">
        <v>729</v>
      </c>
      <c r="AY28" s="19" t="s">
        <v>733</v>
      </c>
      <c r="AZ28" s="19" t="s">
        <v>935</v>
      </c>
      <c r="BA28" s="19" t="s">
        <v>729</v>
      </c>
      <c r="BB28" s="19"/>
      <c r="BC28" s="19" t="s">
        <v>936</v>
      </c>
      <c r="BD28" s="19"/>
      <c r="BE28" s="366">
        <v>0</v>
      </c>
    </row>
    <row r="29" spans="1:57" ht="14.25" x14ac:dyDescent="0.2">
      <c r="A29" s="168" t="s">
        <v>52</v>
      </c>
      <c r="B29" s="105" t="s">
        <v>1234</v>
      </c>
      <c r="C29" s="169">
        <v>52615284</v>
      </c>
      <c r="D29" s="105" t="s">
        <v>69</v>
      </c>
      <c r="E29" s="105" t="s">
        <v>25</v>
      </c>
      <c r="F29" s="105" t="s">
        <v>28</v>
      </c>
      <c r="G29" s="106" t="s">
        <v>513</v>
      </c>
      <c r="H29" s="92" t="s">
        <v>625</v>
      </c>
      <c r="I29" s="107">
        <v>5.1948051948052E-2</v>
      </c>
      <c r="J29" s="132" t="s">
        <v>678</v>
      </c>
      <c r="K29" s="132"/>
      <c r="L29" s="115">
        <v>2.6520891967958435E-4</v>
      </c>
      <c r="M29" s="168" t="s">
        <v>52</v>
      </c>
      <c r="N29" s="152">
        <v>8.1862376999840378E-2</v>
      </c>
      <c r="O29" s="152">
        <v>4.4017374159770195E-2</v>
      </c>
      <c r="P29" s="152">
        <v>6.2276219173775876E-2</v>
      </c>
      <c r="Q29" s="152">
        <v>5.7440078579660138E-2</v>
      </c>
      <c r="R29" s="152">
        <v>0.21006018769122284</v>
      </c>
      <c r="S29" s="152">
        <v>8.9537737005782575E-2</v>
      </c>
      <c r="T29" s="152">
        <v>6.2662978128010152E-2</v>
      </c>
      <c r="U29" s="152">
        <v>0.11321589616191792</v>
      </c>
      <c r="V29" s="152">
        <v>7.959487094040027E-2</v>
      </c>
      <c r="W29" s="152">
        <v>0.11189725584115341</v>
      </c>
      <c r="X29" s="152">
        <v>8.8310514725052455E-2</v>
      </c>
      <c r="Y29" s="152">
        <v>2.7747277504408009E-2</v>
      </c>
      <c r="Z29" s="152">
        <v>0.10729523571058815</v>
      </c>
      <c r="AA29" s="152">
        <v>6.5880768020668057E-2</v>
      </c>
      <c r="AB29" s="152">
        <v>8.7764937903883289E-2</v>
      </c>
      <c r="AC29" s="152">
        <v>2.2499983541663649E-2</v>
      </c>
      <c r="AD29" s="152">
        <v>1.0240559638763488E-2</v>
      </c>
      <c r="AE29" s="152">
        <v>7.6939582459804329E-3</v>
      </c>
      <c r="AF29" s="152">
        <v>1.8104920318109601E-2</v>
      </c>
      <c r="AG29" s="152">
        <v>1.3774627029742184E-2</v>
      </c>
      <c r="AH29" s="152">
        <v>1.4930117148596938E-3</v>
      </c>
      <c r="AI29" s="152">
        <v>6.8028284722166502E-2</v>
      </c>
      <c r="AJ29" s="152">
        <v>6.7117749486463027E-2</v>
      </c>
      <c r="AK29" s="152">
        <v>5.6628860976726481E-2</v>
      </c>
      <c r="AL29" s="255">
        <f t="shared" si="1"/>
        <v>8.0400540349801514E-2</v>
      </c>
      <c r="AM29" s="152">
        <f t="shared" si="2"/>
        <v>1.0261415389491079E-2</v>
      </c>
      <c r="AN29" s="152">
        <f t="shared" si="3"/>
        <v>6.515290448886446E-2</v>
      </c>
      <c r="AO29" s="223">
        <v>0</v>
      </c>
      <c r="AP29" s="307">
        <f t="shared" si="4"/>
        <v>0</v>
      </c>
      <c r="AQ29" s="152">
        <v>3.5005065438286478E-2</v>
      </c>
      <c r="AR29" s="152">
        <v>1.6333192348735558E-2</v>
      </c>
      <c r="AS29" s="152">
        <v>8.8892480761821775E-3</v>
      </c>
      <c r="AT29" s="152">
        <v>0</v>
      </c>
      <c r="AU29" s="153">
        <v>0</v>
      </c>
      <c r="AV29" s="254">
        <f t="shared" si="0"/>
        <v>0.21006018769122284</v>
      </c>
      <c r="AW29" s="187">
        <f t="shared" si="5"/>
        <v>1.4930117148596938E-3</v>
      </c>
      <c r="AX29" s="361" t="s">
        <v>729</v>
      </c>
      <c r="AY29" s="19" t="s">
        <v>733</v>
      </c>
      <c r="AZ29" s="19" t="s">
        <v>937</v>
      </c>
      <c r="BA29" s="19" t="s">
        <v>729</v>
      </c>
      <c r="BB29" s="19"/>
      <c r="BC29" s="19" t="s">
        <v>938</v>
      </c>
      <c r="BD29" s="19"/>
      <c r="BE29" s="366">
        <v>0</v>
      </c>
    </row>
    <row r="30" spans="1:57" ht="14.25" x14ac:dyDescent="0.2">
      <c r="A30" s="168" t="s">
        <v>53</v>
      </c>
      <c r="B30" s="105" t="s">
        <v>1234</v>
      </c>
      <c r="C30" s="169">
        <v>98890966</v>
      </c>
      <c r="D30" s="105" t="s">
        <v>69</v>
      </c>
      <c r="E30" s="105" t="s">
        <v>25</v>
      </c>
      <c r="F30" s="105" t="s">
        <v>30</v>
      </c>
      <c r="G30" s="106" t="s">
        <v>513</v>
      </c>
      <c r="H30" s="92" t="s">
        <v>625</v>
      </c>
      <c r="I30" s="107">
        <v>0.162162162162162</v>
      </c>
      <c r="J30" s="132" t="s">
        <v>675</v>
      </c>
      <c r="K30" s="132"/>
      <c r="L30" s="115">
        <v>2.6282109882073317E-4</v>
      </c>
      <c r="M30" s="168" t="s">
        <v>53</v>
      </c>
      <c r="N30" s="152">
        <v>0.13737811861563454</v>
      </c>
      <c r="O30" s="152">
        <v>0.24094379626591894</v>
      </c>
      <c r="P30" s="152">
        <v>0.13585887174676711</v>
      </c>
      <c r="Q30" s="152">
        <v>0.14927577250587204</v>
      </c>
      <c r="R30" s="152">
        <v>6.3858972811483741E-2</v>
      </c>
      <c r="S30" s="152">
        <v>0.11617580513831502</v>
      </c>
      <c r="T30" s="152">
        <v>5.1655619479047586E-2</v>
      </c>
      <c r="U30" s="152">
        <v>4.1282821529503307E-2</v>
      </c>
      <c r="V30" s="152">
        <v>0.14142777139157786</v>
      </c>
      <c r="W30" s="152">
        <v>7.0083309863976304E-2</v>
      </c>
      <c r="X30" s="152">
        <v>0.11987305672161064</v>
      </c>
      <c r="Y30" s="152">
        <v>7.8066057230057592E-2</v>
      </c>
      <c r="Z30" s="152">
        <v>0.10998535510279188</v>
      </c>
      <c r="AA30" s="152">
        <v>0.12084144825975184</v>
      </c>
      <c r="AB30" s="152">
        <v>0.10167350171646666</v>
      </c>
      <c r="AC30" s="152">
        <v>9.9024281947193524E-2</v>
      </c>
      <c r="AD30" s="152">
        <v>0.13598862167841447</v>
      </c>
      <c r="AE30" s="152">
        <v>0.17094746367987562</v>
      </c>
      <c r="AF30" s="152">
        <v>0.25424074499024568</v>
      </c>
      <c r="AG30" s="152">
        <v>9.4370951677286236E-2</v>
      </c>
      <c r="AH30" s="152">
        <v>0.16354357419257926</v>
      </c>
      <c r="AI30" s="152">
        <v>0.13904631752399282</v>
      </c>
      <c r="AJ30" s="152">
        <v>0.1206126145047545</v>
      </c>
      <c r="AK30" s="152">
        <v>0.13895683557429339</v>
      </c>
      <c r="AL30" s="255">
        <f t="shared" si="1"/>
        <v>0.11317019401970645</v>
      </c>
      <c r="AM30" s="152">
        <f t="shared" si="2"/>
        <v>0.16381827124368026</v>
      </c>
      <c r="AN30" s="152">
        <f t="shared" si="3"/>
        <v>0.12418064559013554</v>
      </c>
      <c r="AO30" s="223">
        <v>13</v>
      </c>
      <c r="AP30" s="307">
        <f t="shared" si="4"/>
        <v>0.21666666666666667</v>
      </c>
      <c r="AQ30" s="152">
        <v>5.9437381400314938E-2</v>
      </c>
      <c r="AR30" s="152">
        <v>2.8720898684109708E-2</v>
      </c>
      <c r="AS30" s="152">
        <v>1.4376334463103133E-2</v>
      </c>
      <c r="AT30" s="152">
        <v>0</v>
      </c>
      <c r="AU30" s="153">
        <v>0</v>
      </c>
      <c r="AV30" s="254">
        <f t="shared" si="0"/>
        <v>0.25424074499024568</v>
      </c>
      <c r="AW30" s="187">
        <f t="shared" si="5"/>
        <v>4.1282821529503307E-2</v>
      </c>
      <c r="AX30" s="361" t="s">
        <v>728</v>
      </c>
      <c r="AY30" s="19" t="s">
        <v>733</v>
      </c>
      <c r="AZ30" s="19" t="s">
        <v>939</v>
      </c>
      <c r="BA30" s="19" t="s">
        <v>775</v>
      </c>
      <c r="BB30" s="19" t="s">
        <v>778</v>
      </c>
      <c r="BC30" s="19" t="s">
        <v>940</v>
      </c>
      <c r="BD30" s="19"/>
      <c r="BE30" s="366">
        <v>0</v>
      </c>
    </row>
    <row r="31" spans="1:57" ht="14.25" x14ac:dyDescent="0.2">
      <c r="A31" s="168" t="s">
        <v>54</v>
      </c>
      <c r="B31" s="105" t="s">
        <v>1235</v>
      </c>
      <c r="C31" s="169">
        <v>39992189</v>
      </c>
      <c r="D31" s="105" t="s">
        <v>69</v>
      </c>
      <c r="E31" s="105" t="s">
        <v>28</v>
      </c>
      <c r="F31" s="105" t="s">
        <v>26</v>
      </c>
      <c r="G31" s="106" t="s">
        <v>513</v>
      </c>
      <c r="H31" s="92" t="s">
        <v>625</v>
      </c>
      <c r="I31" s="107">
        <v>4.5454545454545497E-2</v>
      </c>
      <c r="J31" s="132" t="s">
        <v>626</v>
      </c>
      <c r="K31" s="132"/>
      <c r="L31" s="115">
        <v>1.006849284143704E-3</v>
      </c>
      <c r="M31" s="168" t="s">
        <v>54</v>
      </c>
      <c r="N31" s="152">
        <v>8.1513515708732637E-2</v>
      </c>
      <c r="O31" s="152">
        <v>9.808180815266565E-2</v>
      </c>
      <c r="P31" s="152">
        <v>8.9294506289354661E-2</v>
      </c>
      <c r="Q31" s="152">
        <v>6.6041396785143605E-2</v>
      </c>
      <c r="R31" s="152">
        <v>3.1162327261835147E-2</v>
      </c>
      <c r="S31" s="152">
        <v>3.4718713438577208E-2</v>
      </c>
      <c r="T31" s="152">
        <v>1.7947394888099939E-2</v>
      </c>
      <c r="U31" s="152">
        <v>2.6282094267144927E-2</v>
      </c>
      <c r="V31" s="152">
        <v>9.9345375032593011E-2</v>
      </c>
      <c r="W31" s="152">
        <v>2.3150560460870183E-2</v>
      </c>
      <c r="X31" s="152">
        <v>6.6149018845042096E-2</v>
      </c>
      <c r="Y31" s="152">
        <v>3.1817770942633904E-2</v>
      </c>
      <c r="Z31" s="152">
        <v>4.7887627846241565E-2</v>
      </c>
      <c r="AA31" s="152">
        <v>3.7100909931979689E-2</v>
      </c>
      <c r="AB31" s="152">
        <v>3.0772784876110834E-2</v>
      </c>
      <c r="AC31" s="152">
        <v>6.9837223555905756E-2</v>
      </c>
      <c r="AD31" s="152">
        <v>6.4179122957251583E-3</v>
      </c>
      <c r="AE31" s="152">
        <v>9.1238063884272053E-2</v>
      </c>
      <c r="AF31" s="152">
        <v>3.1011976548603448E-3</v>
      </c>
      <c r="AG31" s="152">
        <v>9.1733995840700133E-3</v>
      </c>
      <c r="AH31" s="152">
        <v>1.4716184911353011E-2</v>
      </c>
      <c r="AI31" s="152">
        <v>5.5697915854027891E-2</v>
      </c>
      <c r="AJ31" s="152">
        <v>5.1240397796597503E-2</v>
      </c>
      <c r="AK31" s="152">
        <v>4.1881573681948364E-2</v>
      </c>
      <c r="AL31" s="255">
        <f t="shared" si="1"/>
        <v>5.3224518996308673E-2</v>
      </c>
      <c r="AM31" s="152">
        <f t="shared" si="2"/>
        <v>2.4929351666056119E-2</v>
      </c>
      <c r="AN31" s="152">
        <f t="shared" si="3"/>
        <v>4.707339566364508E-2</v>
      </c>
      <c r="AO31" s="223">
        <v>0</v>
      </c>
      <c r="AP31" s="307">
        <f t="shared" si="4"/>
        <v>0</v>
      </c>
      <c r="AQ31" s="152">
        <v>2.6101804793127459E-2</v>
      </c>
      <c r="AR31" s="152">
        <v>1.2578701447991522E-2</v>
      </c>
      <c r="AS31" s="152">
        <v>7.4050669599356935E-3</v>
      </c>
      <c r="AT31" s="152">
        <v>0</v>
      </c>
      <c r="AU31" s="153">
        <v>0</v>
      </c>
      <c r="AV31" s="254">
        <f t="shared" si="0"/>
        <v>9.9345375032593011E-2</v>
      </c>
      <c r="AW31" s="187">
        <f t="shared" si="5"/>
        <v>3.1011976548603448E-3</v>
      </c>
      <c r="AX31" s="361" t="s">
        <v>727</v>
      </c>
      <c r="AY31" s="19" t="s">
        <v>733</v>
      </c>
      <c r="AZ31" s="19" t="s">
        <v>874</v>
      </c>
      <c r="BA31" s="19" t="s">
        <v>775</v>
      </c>
      <c r="BB31" s="19" t="s">
        <v>778</v>
      </c>
      <c r="BC31" s="19" t="s">
        <v>941</v>
      </c>
      <c r="BD31" s="19"/>
      <c r="BE31" s="366">
        <v>-4.83</v>
      </c>
    </row>
    <row r="32" spans="1:57" ht="14.25" x14ac:dyDescent="0.2">
      <c r="A32" s="168" t="s">
        <v>55</v>
      </c>
      <c r="B32" s="105" t="s">
        <v>1235</v>
      </c>
      <c r="C32" s="169">
        <v>41924133</v>
      </c>
      <c r="D32" s="105" t="s">
        <v>69</v>
      </c>
      <c r="E32" s="105" t="s">
        <v>25</v>
      </c>
      <c r="F32" s="105" t="s">
        <v>26</v>
      </c>
      <c r="G32" s="106" t="s">
        <v>513</v>
      </c>
      <c r="H32" s="92" t="s">
        <v>625</v>
      </c>
      <c r="I32" s="107">
        <v>0.109375</v>
      </c>
      <c r="J32" s="132" t="s">
        <v>681</v>
      </c>
      <c r="K32" s="132"/>
      <c r="L32" s="115">
        <v>7.6085775065604566E-4</v>
      </c>
      <c r="M32" s="168" t="s">
        <v>55</v>
      </c>
      <c r="N32" s="152">
        <v>0.15271890532930446</v>
      </c>
      <c r="O32" s="152">
        <v>6.6485071942398832E-2</v>
      </c>
      <c r="P32" s="152">
        <v>0.16333391676287085</v>
      </c>
      <c r="Q32" s="152">
        <v>9.462692948603775E-2</v>
      </c>
      <c r="R32" s="152">
        <v>0.27384507129347857</v>
      </c>
      <c r="S32" s="152">
        <v>0.13883428002841317</v>
      </c>
      <c r="T32" s="152">
        <v>9.435650660122806E-2</v>
      </c>
      <c r="U32" s="152">
        <v>0.14961849052418119</v>
      </c>
      <c r="V32" s="152">
        <v>0.14573190509330769</v>
      </c>
      <c r="W32" s="152">
        <v>0.15538450339449986</v>
      </c>
      <c r="X32" s="152">
        <v>0.10868297959908801</v>
      </c>
      <c r="Y32" s="152">
        <v>7.9036767524993431E-2</v>
      </c>
      <c r="Z32" s="152">
        <v>0.17060782966667254</v>
      </c>
      <c r="AA32" s="152">
        <v>0.14995420775152737</v>
      </c>
      <c r="AB32" s="152">
        <v>0.17548886721403298</v>
      </c>
      <c r="AC32" s="152">
        <v>9.912987845109808E-2</v>
      </c>
      <c r="AD32" s="152">
        <v>2.0090007671137573E-2</v>
      </c>
      <c r="AE32" s="152">
        <v>1.5177872324359097E-2</v>
      </c>
      <c r="AF32" s="152">
        <v>3.5711404359557768E-2</v>
      </c>
      <c r="AG32" s="152">
        <v>2.326168401854543E-2</v>
      </c>
      <c r="AH32" s="152">
        <v>2.5129949094441629E-3</v>
      </c>
      <c r="AI32" s="152">
        <v>0.11928023309925757</v>
      </c>
      <c r="AJ32" s="152">
        <v>0.12850103579909231</v>
      </c>
      <c r="AK32" s="152">
        <v>0.11152083759949825</v>
      </c>
      <c r="AL32" s="255">
        <f t="shared" si="1"/>
        <v>0.13697874330897122</v>
      </c>
      <c r="AM32" s="152">
        <f t="shared" si="2"/>
        <v>1.9350792656608808E-2</v>
      </c>
      <c r="AN32" s="152">
        <f t="shared" si="3"/>
        <v>0.11140744968889245</v>
      </c>
      <c r="AO32" s="223">
        <v>0</v>
      </c>
      <c r="AP32" s="307">
        <f t="shared" si="4"/>
        <v>0</v>
      </c>
      <c r="AQ32" s="152">
        <v>6.2134957113731189E-2</v>
      </c>
      <c r="AR32" s="152">
        <v>3.1030085091375167E-2</v>
      </c>
      <c r="AS32" s="152">
        <v>1.5763115776437658E-2</v>
      </c>
      <c r="AT32" s="152">
        <v>0</v>
      </c>
      <c r="AU32" s="153">
        <v>0</v>
      </c>
      <c r="AV32" s="254">
        <f t="shared" si="0"/>
        <v>0.27384507129347857</v>
      </c>
      <c r="AW32" s="187">
        <f t="shared" si="5"/>
        <v>2.5129949094441629E-3</v>
      </c>
      <c r="AX32" s="361" t="s">
        <v>727</v>
      </c>
      <c r="AY32" s="19" t="s">
        <v>733</v>
      </c>
      <c r="AZ32" s="19" t="s">
        <v>874</v>
      </c>
      <c r="BA32" s="19" t="s">
        <v>775</v>
      </c>
      <c r="BB32" s="19" t="s">
        <v>778</v>
      </c>
      <c r="BC32" s="19" t="s">
        <v>942</v>
      </c>
      <c r="BD32" s="19"/>
      <c r="BE32" s="366">
        <v>3.94</v>
      </c>
    </row>
    <row r="33" spans="1:76" ht="14.25" x14ac:dyDescent="0.2">
      <c r="A33" s="168" t="s">
        <v>56</v>
      </c>
      <c r="B33" s="105" t="s">
        <v>1241</v>
      </c>
      <c r="C33" s="169">
        <v>40193064</v>
      </c>
      <c r="D33" s="105" t="s">
        <v>69</v>
      </c>
      <c r="E33" s="105" t="s">
        <v>26</v>
      </c>
      <c r="F33" s="105" t="s">
        <v>30</v>
      </c>
      <c r="G33" s="106" t="s">
        <v>513</v>
      </c>
      <c r="H33" s="92" t="s">
        <v>625</v>
      </c>
      <c r="I33" s="107">
        <v>5.0505050505050497E-2</v>
      </c>
      <c r="J33" s="132" t="s">
        <v>592</v>
      </c>
      <c r="K33" s="132"/>
      <c r="L33" s="115">
        <v>3.5482686895876668E-4</v>
      </c>
      <c r="M33" s="168" t="s">
        <v>56</v>
      </c>
      <c r="N33" s="152">
        <v>6.1684837146918019E-2</v>
      </c>
      <c r="O33" s="152">
        <v>8.2285773168949763E-2</v>
      </c>
      <c r="P33" s="152">
        <v>0.11304880215772688</v>
      </c>
      <c r="Q33" s="152">
        <v>0.15225653439690909</v>
      </c>
      <c r="R33" s="152">
        <v>4.6588959726418043E-2</v>
      </c>
      <c r="S33" s="152">
        <v>0.13105262206415499</v>
      </c>
      <c r="T33" s="152">
        <v>0.12489802014864099</v>
      </c>
      <c r="U33" s="152">
        <v>0.16747547315377398</v>
      </c>
      <c r="V33" s="152">
        <v>8.1392998827491986E-2</v>
      </c>
      <c r="W33" s="152">
        <v>0.1477812481313672</v>
      </c>
      <c r="X33" s="152">
        <v>0.1605099425993845</v>
      </c>
      <c r="Y33" s="152">
        <v>0.15165581907686315</v>
      </c>
      <c r="Z33" s="152">
        <v>6.32181303744168E-2</v>
      </c>
      <c r="AA33" s="152">
        <v>8.1591589648347632E-2</v>
      </c>
      <c r="AB33" s="152">
        <v>0.10436024853153295</v>
      </c>
      <c r="AC33" s="152">
        <v>0.18773664029684184</v>
      </c>
      <c r="AD33" s="152">
        <v>0.31436428006163197</v>
      </c>
      <c r="AE33" s="152">
        <v>0.28084709484386294</v>
      </c>
      <c r="AF33" s="152">
        <v>0.18610355309015975</v>
      </c>
      <c r="AG33" s="152">
        <v>0.3571108732697692</v>
      </c>
      <c r="AH33" s="152">
        <v>0.31650210063357198</v>
      </c>
      <c r="AI33" s="152">
        <v>0.11940106852798765</v>
      </c>
      <c r="AJ33" s="152">
        <v>0.14575724095459403</v>
      </c>
      <c r="AK33" s="152">
        <v>0.12699665027888532</v>
      </c>
      <c r="AL33" s="255">
        <f t="shared" si="1"/>
        <v>0.1179275527184622</v>
      </c>
      <c r="AM33" s="152">
        <f t="shared" si="2"/>
        <v>0.29098558037979916</v>
      </c>
      <c r="AN33" s="152">
        <f t="shared" si="3"/>
        <v>0.15554886307962243</v>
      </c>
      <c r="AO33" s="223">
        <v>21</v>
      </c>
      <c r="AP33" s="307">
        <f t="shared" si="4"/>
        <v>0.35</v>
      </c>
      <c r="AQ33" s="152">
        <v>7.5404782321507199E-2</v>
      </c>
      <c r="AR33" s="152">
        <v>3.6826828523003029E-2</v>
      </c>
      <c r="AS33" s="152">
        <v>2.1617966396459402E-2</v>
      </c>
      <c r="AT33" s="152">
        <v>0</v>
      </c>
      <c r="AU33" s="153">
        <v>0</v>
      </c>
      <c r="AV33" s="254">
        <f t="shared" si="0"/>
        <v>0.3571108732697692</v>
      </c>
      <c r="AW33" s="187">
        <f t="shared" si="5"/>
        <v>4.6588959726418043E-2</v>
      </c>
      <c r="AX33" s="361" t="s">
        <v>729</v>
      </c>
      <c r="AY33" s="19" t="s">
        <v>733</v>
      </c>
      <c r="AZ33" s="19" t="s">
        <v>943</v>
      </c>
      <c r="BA33" s="19" t="s">
        <v>729</v>
      </c>
      <c r="BB33" s="19"/>
      <c r="BC33" s="19" t="s">
        <v>944</v>
      </c>
      <c r="BD33" s="19"/>
      <c r="BE33" s="366">
        <v>0</v>
      </c>
    </row>
    <row r="34" spans="1:76" ht="14.25" x14ac:dyDescent="0.2">
      <c r="A34" s="168" t="s">
        <v>57</v>
      </c>
      <c r="B34" s="105" t="s">
        <v>1241</v>
      </c>
      <c r="C34" s="169">
        <v>55935469</v>
      </c>
      <c r="D34" s="105" t="s">
        <v>69</v>
      </c>
      <c r="E34" s="105" t="s">
        <v>28</v>
      </c>
      <c r="F34" s="105" t="s">
        <v>25</v>
      </c>
      <c r="G34" s="106" t="s">
        <v>513</v>
      </c>
      <c r="H34" s="92" t="s">
        <v>625</v>
      </c>
      <c r="I34" s="107">
        <v>3.8095238095238099E-2</v>
      </c>
      <c r="J34" s="132" t="s">
        <v>623</v>
      </c>
      <c r="K34" s="132"/>
      <c r="L34" s="115">
        <v>1.2293570462648036E-4</v>
      </c>
      <c r="M34" s="168" t="s">
        <v>57</v>
      </c>
      <c r="N34" s="152">
        <v>1.5408318997260642E-4</v>
      </c>
      <c r="O34" s="152">
        <v>1.6030706631073251E-2</v>
      </c>
      <c r="P34" s="152">
        <v>3.5289688257702546E-3</v>
      </c>
      <c r="Q34" s="152">
        <v>6.1114323989486258E-3</v>
      </c>
      <c r="R34" s="152">
        <v>5.1502529945548917E-3</v>
      </c>
      <c r="S34" s="152">
        <v>4.5734659444509164E-3</v>
      </c>
      <c r="T34" s="152">
        <v>4.7283121463142402E-4</v>
      </c>
      <c r="U34" s="152">
        <v>8.6831888383413058E-3</v>
      </c>
      <c r="V34" s="152">
        <v>2.1571124189424255E-3</v>
      </c>
      <c r="W34" s="152">
        <v>1.4086745671511032E-3</v>
      </c>
      <c r="X34" s="152">
        <v>5.8787241136031817E-3</v>
      </c>
      <c r="Y34" s="152">
        <v>2.000035013090307E-2</v>
      </c>
      <c r="Z34" s="152">
        <v>1.9663741735873224E-3</v>
      </c>
      <c r="AA34" s="152">
        <v>3.4938702674840053E-4</v>
      </c>
      <c r="AB34" s="152">
        <v>7.3912380489169578E-3</v>
      </c>
      <c r="AC34" s="152">
        <v>9.6383433342629686E-3</v>
      </c>
      <c r="AD34" s="152">
        <v>5.0975626971916019E-4</v>
      </c>
      <c r="AE34" s="152">
        <v>1.4010599155603182E-3</v>
      </c>
      <c r="AF34" s="152">
        <v>3.5894555982995762E-4</v>
      </c>
      <c r="AG34" s="152">
        <v>2.6049623549711542E-3</v>
      </c>
      <c r="AH34" s="152">
        <v>6.713547999563738E-5</v>
      </c>
      <c r="AI34" s="152">
        <v>1.0449280022869102E-2</v>
      </c>
      <c r="AJ34" s="152">
        <v>6.5686791628097744E-3</v>
      </c>
      <c r="AK34" s="152">
        <v>9.1288164529145545E-3</v>
      </c>
      <c r="AL34" s="255">
        <f t="shared" si="1"/>
        <v>6.1396162798631991E-3</v>
      </c>
      <c r="AM34" s="152">
        <f t="shared" si="2"/>
        <v>9.8837191601524547E-4</v>
      </c>
      <c r="AN34" s="152">
        <f t="shared" si="3"/>
        <v>5.0197805485919051E-3</v>
      </c>
      <c r="AO34" s="223">
        <v>0</v>
      </c>
      <c r="AP34" s="307">
        <f t="shared" si="4"/>
        <v>0</v>
      </c>
      <c r="AQ34" s="152">
        <v>4.9316624868084285E-3</v>
      </c>
      <c r="AR34" s="152">
        <v>1.079980678911012E-3</v>
      </c>
      <c r="AS34" s="152">
        <v>8.3576497398321571E-4</v>
      </c>
      <c r="AT34" s="152">
        <v>0</v>
      </c>
      <c r="AU34" s="153">
        <v>0</v>
      </c>
      <c r="AV34" s="254">
        <f t="shared" si="0"/>
        <v>2.000035013090307E-2</v>
      </c>
      <c r="AW34" s="187">
        <f t="shared" si="5"/>
        <v>6.713547999563738E-5</v>
      </c>
      <c r="AX34" s="361" t="s">
        <v>728</v>
      </c>
      <c r="AY34" s="19" t="s">
        <v>733</v>
      </c>
      <c r="AZ34" s="19" t="s">
        <v>945</v>
      </c>
      <c r="BA34" s="19" t="s">
        <v>775</v>
      </c>
      <c r="BB34" s="19" t="s">
        <v>778</v>
      </c>
      <c r="BC34" s="19" t="s">
        <v>946</v>
      </c>
      <c r="BD34" s="19"/>
      <c r="BE34" s="366">
        <v>0</v>
      </c>
    </row>
    <row r="35" spans="1:76" ht="14.25" x14ac:dyDescent="0.2">
      <c r="A35" s="168" t="s">
        <v>58</v>
      </c>
      <c r="B35" s="105" t="s">
        <v>1241</v>
      </c>
      <c r="C35" s="169">
        <v>64929799</v>
      </c>
      <c r="D35" s="105" t="s">
        <v>69</v>
      </c>
      <c r="E35" s="105" t="s">
        <v>28</v>
      </c>
      <c r="F35" s="105" t="s">
        <v>30</v>
      </c>
      <c r="G35" s="106" t="s">
        <v>513</v>
      </c>
      <c r="H35" s="92" t="s">
        <v>625</v>
      </c>
      <c r="I35" s="107">
        <v>0.11267605633802801</v>
      </c>
      <c r="J35" s="132" t="s">
        <v>675</v>
      </c>
      <c r="K35" s="105" t="s">
        <v>633</v>
      </c>
      <c r="L35" s="115">
        <v>2.9689230651711713E-2</v>
      </c>
      <c r="M35" s="168" t="s">
        <v>58</v>
      </c>
      <c r="N35" s="152">
        <v>0.1129348525946617</v>
      </c>
      <c r="O35" s="152">
        <v>0.20711006150492717</v>
      </c>
      <c r="P35" s="152">
        <v>0.10878751107201244</v>
      </c>
      <c r="Q35" s="152">
        <v>0.12026211172621491</v>
      </c>
      <c r="R35" s="152">
        <v>5.4925442876159372E-2</v>
      </c>
      <c r="S35" s="152">
        <v>9.4448318697068864E-2</v>
      </c>
      <c r="T35" s="152">
        <v>4.6598957437827923E-2</v>
      </c>
      <c r="U35" s="152">
        <v>3.4263951262418484E-2</v>
      </c>
      <c r="V35" s="152">
        <v>0.11366084224639293</v>
      </c>
      <c r="W35" s="152">
        <v>5.377735534307343E-2</v>
      </c>
      <c r="X35" s="152">
        <v>9.1333312763238139E-2</v>
      </c>
      <c r="Y35" s="152">
        <v>6.7159878060314399E-2</v>
      </c>
      <c r="Z35" s="152">
        <v>8.9888213472120643E-2</v>
      </c>
      <c r="AA35" s="152">
        <v>9.4726110788886986E-2</v>
      </c>
      <c r="AB35" s="152">
        <v>8.5611686811424378E-2</v>
      </c>
      <c r="AC35" s="152">
        <v>8.485893962461391E-2</v>
      </c>
      <c r="AD35" s="152">
        <v>0.10728131287567007</v>
      </c>
      <c r="AE35" s="152">
        <v>0.13426472022205058</v>
      </c>
      <c r="AF35" s="152">
        <v>0.20660889480449973</v>
      </c>
      <c r="AG35" s="152">
        <v>8.0334612219822521E-2</v>
      </c>
      <c r="AH35" s="152">
        <v>0.13248499746696571</v>
      </c>
      <c r="AI35" s="152">
        <v>0.11655950877441512</v>
      </c>
      <c r="AJ35" s="152">
        <v>9.5341481879000808E-2</v>
      </c>
      <c r="AK35" s="152">
        <v>0.10951230583273279</v>
      </c>
      <c r="AL35" s="255">
        <f t="shared" si="1"/>
        <v>9.2902696496376197E-2</v>
      </c>
      <c r="AM35" s="152">
        <f t="shared" si="2"/>
        <v>0.13219490751780172</v>
      </c>
      <c r="AN35" s="152">
        <f t="shared" si="3"/>
        <v>0.10144448150103391</v>
      </c>
      <c r="AO35" s="223">
        <v>11</v>
      </c>
      <c r="AP35" s="307">
        <f t="shared" si="4"/>
        <v>0.18333333333333332</v>
      </c>
      <c r="AQ35" s="152">
        <v>5.1103220614469577E-2</v>
      </c>
      <c r="AR35" s="152">
        <v>2.6682789112790938E-2</v>
      </c>
      <c r="AS35" s="152">
        <v>1.1297309027332576E-2</v>
      </c>
      <c r="AT35" s="152">
        <v>0</v>
      </c>
      <c r="AU35" s="153">
        <v>0</v>
      </c>
      <c r="AV35" s="254">
        <f t="shared" si="0"/>
        <v>0.20711006150492717</v>
      </c>
      <c r="AW35" s="187">
        <f t="shared" si="5"/>
        <v>3.4263951262418484E-2</v>
      </c>
      <c r="AX35" s="361" t="s">
        <v>729</v>
      </c>
      <c r="AY35" s="19" t="s">
        <v>733</v>
      </c>
      <c r="AZ35" s="19" t="s">
        <v>947</v>
      </c>
      <c r="BA35" s="19" t="s">
        <v>729</v>
      </c>
      <c r="BB35" s="19"/>
      <c r="BC35" s="19" t="s">
        <v>948</v>
      </c>
      <c r="BD35" s="19"/>
      <c r="BE35" s="366">
        <v>0</v>
      </c>
    </row>
    <row r="36" spans="1:76" ht="14.25" x14ac:dyDescent="0.2">
      <c r="A36" s="168" t="s">
        <v>59</v>
      </c>
      <c r="B36" s="105" t="s">
        <v>1232</v>
      </c>
      <c r="C36" s="169">
        <v>39315000</v>
      </c>
      <c r="D36" s="105" t="s">
        <v>69</v>
      </c>
      <c r="E36" s="105" t="s">
        <v>25</v>
      </c>
      <c r="F36" s="105" t="s">
        <v>26</v>
      </c>
      <c r="G36" s="106" t="s">
        <v>513</v>
      </c>
      <c r="H36" s="92" t="s">
        <v>625</v>
      </c>
      <c r="I36" s="107">
        <v>8.7499999999999994E-2</v>
      </c>
      <c r="J36" s="132" t="s">
        <v>665</v>
      </c>
      <c r="K36" s="132"/>
      <c r="L36" s="115">
        <v>9.878990907226362E-4</v>
      </c>
      <c r="M36" s="168" t="s">
        <v>59</v>
      </c>
      <c r="N36" s="152">
        <v>5.9824574578339708E-2</v>
      </c>
      <c r="O36" s="152">
        <v>0.14630720078064596</v>
      </c>
      <c r="P36" s="152">
        <v>4.4015007427191909E-2</v>
      </c>
      <c r="Q36" s="152">
        <v>8.1015403055672522E-2</v>
      </c>
      <c r="R36" s="152">
        <v>1.7992225084030828E-2</v>
      </c>
      <c r="S36" s="152">
        <v>5.244483682692401E-2</v>
      </c>
      <c r="T36" s="152">
        <v>2.1227560434536039E-2</v>
      </c>
      <c r="U36" s="152">
        <v>1.1788724168457523E-2</v>
      </c>
      <c r="V36" s="152">
        <v>4.0803834919898467E-2</v>
      </c>
      <c r="W36" s="152">
        <v>3.5148284723573592E-2</v>
      </c>
      <c r="X36" s="152">
        <v>4.9900969280052304E-2</v>
      </c>
      <c r="Y36" s="152">
        <v>4.1782763216845306E-2</v>
      </c>
      <c r="Z36" s="152">
        <v>6.0644707371202242E-2</v>
      </c>
      <c r="AA36" s="152">
        <v>6.250416440134085E-2</v>
      </c>
      <c r="AB36" s="152">
        <v>5.858464915718594E-2</v>
      </c>
      <c r="AC36" s="152">
        <v>1.8897182705642949E-2</v>
      </c>
      <c r="AD36" s="152">
        <v>1.2967853188970414E-2</v>
      </c>
      <c r="AE36" s="152">
        <v>1.9728746865916993E-2</v>
      </c>
      <c r="AF36" s="152">
        <v>6.9479884760876964E-2</v>
      </c>
      <c r="AG36" s="152">
        <v>6.478087970017557E-2</v>
      </c>
      <c r="AH36" s="152">
        <v>4.6423960629487726E-2</v>
      </c>
      <c r="AI36" s="152">
        <v>7.6090702860413195E-2</v>
      </c>
      <c r="AJ36" s="152">
        <v>5.3485195314505574E-2</v>
      </c>
      <c r="AK36" s="152">
        <v>8.3488319740112268E-2</v>
      </c>
      <c r="AL36" s="255">
        <f t="shared" si="1"/>
        <v>5.1803221461469942E-2</v>
      </c>
      <c r="AM36" s="152">
        <f t="shared" si="2"/>
        <v>4.2676265029085537E-2</v>
      </c>
      <c r="AN36" s="152">
        <f t="shared" si="3"/>
        <v>4.9819100497908109E-2</v>
      </c>
      <c r="AO36" s="223">
        <v>7</v>
      </c>
      <c r="AP36" s="307">
        <f t="shared" si="4"/>
        <v>0.11666666666666667</v>
      </c>
      <c r="AQ36" s="152">
        <v>2.6169361813098414E-2</v>
      </c>
      <c r="AR36" s="152">
        <v>1.5069621192549879E-2</v>
      </c>
      <c r="AS36" s="152">
        <v>6.0012009025160141E-3</v>
      </c>
      <c r="AT36" s="152">
        <v>0</v>
      </c>
      <c r="AU36" s="153">
        <v>0</v>
      </c>
      <c r="AV36" s="254">
        <f t="shared" si="0"/>
        <v>0.14630720078064596</v>
      </c>
      <c r="AW36" s="187">
        <f t="shared" si="5"/>
        <v>1.1788724168457523E-2</v>
      </c>
      <c r="AX36" s="361" t="s">
        <v>727</v>
      </c>
      <c r="AY36" s="19" t="s">
        <v>733</v>
      </c>
      <c r="AZ36" s="19" t="s">
        <v>949</v>
      </c>
      <c r="BA36" s="19" t="s">
        <v>775</v>
      </c>
      <c r="BB36" s="19" t="s">
        <v>778</v>
      </c>
      <c r="BC36" s="19" t="s">
        <v>950</v>
      </c>
      <c r="BD36" s="19"/>
      <c r="BE36" s="366">
        <v>1.1200000000000001</v>
      </c>
    </row>
    <row r="37" spans="1:76" ht="14.25" x14ac:dyDescent="0.2">
      <c r="A37" s="168" t="s">
        <v>60</v>
      </c>
      <c r="B37" s="105" t="s">
        <v>1232</v>
      </c>
      <c r="C37" s="169">
        <v>66993284</v>
      </c>
      <c r="D37" s="105" t="s">
        <v>69</v>
      </c>
      <c r="E37" s="105" t="s">
        <v>28</v>
      </c>
      <c r="F37" s="105" t="s">
        <v>26</v>
      </c>
      <c r="G37" s="106" t="s">
        <v>513</v>
      </c>
      <c r="H37" s="92" t="s">
        <v>625</v>
      </c>
      <c r="I37" s="107">
        <v>6.9444444444444406E-2</v>
      </c>
      <c r="J37" s="132" t="s">
        <v>681</v>
      </c>
      <c r="K37" s="132"/>
      <c r="L37" s="115">
        <v>9.7729126283127988E-4</v>
      </c>
      <c r="M37" s="168" t="s">
        <v>60</v>
      </c>
      <c r="N37" s="152">
        <v>0.15931865355110691</v>
      </c>
      <c r="O37" s="152">
        <v>6.7988408154705998E-2</v>
      </c>
      <c r="P37" s="152">
        <v>0.16511168600423939</v>
      </c>
      <c r="Q37" s="152">
        <v>0.10032055299585768</v>
      </c>
      <c r="R37" s="152">
        <v>0.28459562525089516</v>
      </c>
      <c r="S37" s="152">
        <v>0.14822517952806688</v>
      </c>
      <c r="T37" s="152">
        <v>9.667139298167457E-2</v>
      </c>
      <c r="U37" s="152">
        <v>0.15384397226697855</v>
      </c>
      <c r="V37" s="152">
        <v>0.14105097467717287</v>
      </c>
      <c r="W37" s="152">
        <v>0.16275765284288596</v>
      </c>
      <c r="X37" s="152">
        <v>0.11711508560614399</v>
      </c>
      <c r="Y37" s="152">
        <v>8.2037978847427223E-2</v>
      </c>
      <c r="Z37" s="152">
        <v>0.17714799309027354</v>
      </c>
      <c r="AA37" s="152">
        <v>0.15322612711996703</v>
      </c>
      <c r="AB37" s="152">
        <v>0.18003274925482152</v>
      </c>
      <c r="AC37" s="152">
        <v>9.8115172306881424E-2</v>
      </c>
      <c r="AD37" s="152">
        <v>2.2013639476923939E-2</v>
      </c>
      <c r="AE37" s="152">
        <v>1.5443445268897585E-2</v>
      </c>
      <c r="AF37" s="152">
        <v>3.4091803752018625E-2</v>
      </c>
      <c r="AG37" s="152">
        <v>2.1497389327341472E-2</v>
      </c>
      <c r="AH37" s="152">
        <v>2.4243863179366368E-3</v>
      </c>
      <c r="AI37" s="152">
        <v>0.12257571544822927</v>
      </c>
      <c r="AJ37" s="152">
        <v>0.12546312863167663</v>
      </c>
      <c r="AK37" s="152">
        <v>0.11505213366050178</v>
      </c>
      <c r="AL37" s="255">
        <f t="shared" si="1"/>
        <v>0.14086655825327807</v>
      </c>
      <c r="AM37" s="152">
        <f t="shared" si="2"/>
        <v>1.9094132828623652E-2</v>
      </c>
      <c r="AN37" s="152">
        <f t="shared" si="3"/>
        <v>0.11439429185661408</v>
      </c>
      <c r="AO37" s="223">
        <v>0</v>
      </c>
      <c r="AP37" s="307">
        <f t="shared" si="4"/>
        <v>0</v>
      </c>
      <c r="AQ37" s="152">
        <v>6.855226228678879E-2</v>
      </c>
      <c r="AR37" s="152">
        <v>3.0884056377536242E-2</v>
      </c>
      <c r="AS37" s="152">
        <v>1.7652514930307023E-2</v>
      </c>
      <c r="AT37" s="152">
        <v>0</v>
      </c>
      <c r="AU37" s="153">
        <v>0</v>
      </c>
      <c r="AV37" s="254">
        <f t="shared" si="0"/>
        <v>0.28459562525089516</v>
      </c>
      <c r="AW37" s="187">
        <f t="shared" si="5"/>
        <v>2.4243863179366368E-3</v>
      </c>
      <c r="AX37" s="361" t="s">
        <v>729</v>
      </c>
      <c r="AY37" s="19" t="s">
        <v>733</v>
      </c>
      <c r="AZ37" s="19" t="s">
        <v>951</v>
      </c>
      <c r="BA37" s="19" t="s">
        <v>729</v>
      </c>
      <c r="BB37" s="19"/>
      <c r="BC37" s="19" t="s">
        <v>952</v>
      </c>
      <c r="BD37" s="19"/>
      <c r="BE37" s="366">
        <v>-0.90100000000000002</v>
      </c>
    </row>
    <row r="38" spans="1:76" s="1" customFormat="1" ht="14.25" x14ac:dyDescent="0.2">
      <c r="A38" s="168" t="s">
        <v>693</v>
      </c>
      <c r="B38" s="105" t="s">
        <v>1227</v>
      </c>
      <c r="C38" s="169">
        <v>11081028</v>
      </c>
      <c r="D38" s="105" t="s">
        <v>69</v>
      </c>
      <c r="E38" s="105" t="s">
        <v>25</v>
      </c>
      <c r="F38" s="105" t="s">
        <v>26</v>
      </c>
      <c r="G38" s="106" t="s">
        <v>513</v>
      </c>
      <c r="H38" s="92" t="s">
        <v>625</v>
      </c>
      <c r="I38" s="107">
        <v>7.8431372549019607E-2</v>
      </c>
      <c r="J38" s="132" t="s">
        <v>623</v>
      </c>
      <c r="K38" s="132"/>
      <c r="L38" s="115">
        <v>2.1566640920444151E-4</v>
      </c>
      <c r="M38" s="168" t="s">
        <v>131</v>
      </c>
      <c r="N38" s="152">
        <v>-5.0245910296217017E-5</v>
      </c>
      <c r="O38" s="152">
        <v>6.3457648751862695E-5</v>
      </c>
      <c r="P38" s="152">
        <v>3.9267134255933494E-5</v>
      </c>
      <c r="Q38" s="152">
        <v>-3.7006715636747416E-6</v>
      </c>
      <c r="R38" s="152">
        <v>1.1054569262490459E-4</v>
      </c>
      <c r="S38" s="152">
        <v>1.3589618010467313E-5</v>
      </c>
      <c r="T38" s="152">
        <v>-2.2567468277863889E-5</v>
      </c>
      <c r="U38" s="152">
        <v>1.6183518272973777E-4</v>
      </c>
      <c r="V38" s="152">
        <v>-1.4175375555439102E-5</v>
      </c>
      <c r="W38" s="152">
        <v>-2.5620222222029639E-5</v>
      </c>
      <c r="X38" s="152">
        <v>3.2784044544544841E-5</v>
      </c>
      <c r="Y38" s="152">
        <v>8.7042838563077576E-5</v>
      </c>
      <c r="Z38" s="152">
        <v>5.8320840364529562E-5</v>
      </c>
      <c r="AA38" s="152">
        <v>9.8631481270734079E-5</v>
      </c>
      <c r="AB38" s="152">
        <v>1.253482181463825E-4</v>
      </c>
      <c r="AC38" s="152">
        <v>2.471227968389928E-5</v>
      </c>
      <c r="AD38" s="152">
        <v>9.8110158198317152E-5</v>
      </c>
      <c r="AE38" s="152">
        <v>1.911711025962293E-4</v>
      </c>
      <c r="AF38" s="152">
        <v>-4.5362041238012127E-5</v>
      </c>
      <c r="AG38" s="152">
        <v>1.2436168224777954E-4</v>
      </c>
      <c r="AH38" s="152">
        <v>1.4457764038847896E-5</v>
      </c>
      <c r="AI38" s="152">
        <v>9.1742830677832513E-3</v>
      </c>
      <c r="AJ38" s="152">
        <v>8.0777143516987445E-3</v>
      </c>
      <c r="AK38" s="152">
        <v>8.0096545564568404E-3</v>
      </c>
      <c r="AL38" s="255">
        <f t="shared" si="1"/>
        <v>9.9729015280626923E-4</v>
      </c>
      <c r="AM38" s="152">
        <f t="shared" si="2"/>
        <v>7.6547733168632343E-5</v>
      </c>
      <c r="AN38" s="152">
        <f t="shared" si="3"/>
        <v>7.9712875723286986E-4</v>
      </c>
      <c r="AO38" s="223">
        <v>0</v>
      </c>
      <c r="AP38" s="307">
        <f t="shared" si="4"/>
        <v>0</v>
      </c>
      <c r="AQ38" s="152">
        <v>4.5270911911391848E-3</v>
      </c>
      <c r="AR38" s="152">
        <v>2.5374314941644946E-3</v>
      </c>
      <c r="AS38" s="152">
        <v>1.0098804621825072E-3</v>
      </c>
      <c r="AT38" s="152">
        <v>0</v>
      </c>
      <c r="AU38" s="153">
        <v>0</v>
      </c>
      <c r="AV38" s="254">
        <f t="shared" si="0"/>
        <v>9.1742830677832513E-3</v>
      </c>
      <c r="AW38" s="187">
        <f t="shared" si="5"/>
        <v>-5.0245910296217017E-5</v>
      </c>
      <c r="AX38" s="361" t="s">
        <v>729</v>
      </c>
      <c r="AY38" s="19" t="s">
        <v>733</v>
      </c>
      <c r="AZ38" s="19" t="s">
        <v>953</v>
      </c>
      <c r="BA38" s="19" t="s">
        <v>729</v>
      </c>
      <c r="BB38" s="19"/>
      <c r="BC38" s="19" t="s">
        <v>954</v>
      </c>
      <c r="BD38" s="19"/>
      <c r="BE38" s="366">
        <v>-0.55600000000000005</v>
      </c>
    </row>
    <row r="39" spans="1:76" ht="14.25" x14ac:dyDescent="0.2">
      <c r="A39" s="168" t="s">
        <v>63</v>
      </c>
      <c r="B39" s="105" t="s">
        <v>1237</v>
      </c>
      <c r="C39" s="170">
        <v>48415014</v>
      </c>
      <c r="D39" s="105" t="s">
        <v>69</v>
      </c>
      <c r="E39" s="97" t="s">
        <v>25</v>
      </c>
      <c r="F39" s="97" t="s">
        <v>26</v>
      </c>
      <c r="G39" s="106" t="s">
        <v>514</v>
      </c>
      <c r="H39" s="92" t="s">
        <v>625</v>
      </c>
      <c r="I39" s="107">
        <v>0.10294117647058799</v>
      </c>
      <c r="J39" s="132" t="s">
        <v>683</v>
      </c>
      <c r="K39" s="132"/>
      <c r="L39" s="115">
        <v>1.5578586045283517E-3</v>
      </c>
      <c r="M39" s="168" t="s">
        <v>63</v>
      </c>
      <c r="N39" s="255">
        <v>6.6874194978694249E-2</v>
      </c>
      <c r="O39" s="152">
        <v>2.170984201263787E-2</v>
      </c>
      <c r="P39" s="152">
        <v>4.4399993520724657E-2</v>
      </c>
      <c r="Q39" s="152">
        <v>4.4726747349617041E-2</v>
      </c>
      <c r="R39" s="152">
        <v>0.13586996103212268</v>
      </c>
      <c r="S39" s="152">
        <v>5.4926559795916069E-2</v>
      </c>
      <c r="T39" s="152">
        <v>5.0974378530109894E-2</v>
      </c>
      <c r="U39" s="152">
        <v>5.8800549410698434E-2</v>
      </c>
      <c r="V39" s="152">
        <v>6.8941637166119327E-2</v>
      </c>
      <c r="W39" s="152">
        <v>0.10005546528980452</v>
      </c>
      <c r="X39" s="152">
        <v>3.7434633524316405E-2</v>
      </c>
      <c r="Y39" s="152">
        <v>1.0214122506332904E-2</v>
      </c>
      <c r="Z39" s="152">
        <v>0.10682614513728643</v>
      </c>
      <c r="AA39" s="152">
        <v>2.8126213140997391E-2</v>
      </c>
      <c r="AB39" s="152">
        <v>7.06861263144479E-2</v>
      </c>
      <c r="AC39" s="152">
        <v>1.6748129394296707E-2</v>
      </c>
      <c r="AD39" s="152">
        <v>4.9929674556318899E-3</v>
      </c>
      <c r="AE39" s="152">
        <v>7.3898010159114255E-3</v>
      </c>
      <c r="AF39" s="152">
        <v>6.350131436214065E-3</v>
      </c>
      <c r="AG39" s="152">
        <v>1.1581181941042944E-2</v>
      </c>
      <c r="AH39" s="152">
        <v>1.6623945957256556E-3</v>
      </c>
      <c r="AI39" s="152">
        <v>4.8024652461824392E-2</v>
      </c>
      <c r="AJ39" s="152">
        <v>5.0246954229696245E-2</v>
      </c>
      <c r="AK39" s="152">
        <v>3.7904497540600345E-2</v>
      </c>
      <c r="AL39" s="255">
        <f t="shared" si="1"/>
        <v>5.6421461433091284E-2</v>
      </c>
      <c r="AM39" s="152">
        <f t="shared" si="2"/>
        <v>6.3952952889051963E-3</v>
      </c>
      <c r="AN39" s="152">
        <f t="shared" si="3"/>
        <v>4.554620792348562E-2</v>
      </c>
      <c r="AO39" s="223">
        <v>0</v>
      </c>
      <c r="AP39" s="307">
        <f t="shared" si="4"/>
        <v>0</v>
      </c>
      <c r="AQ39" s="152">
        <v>2.4780897242710355E-2</v>
      </c>
      <c r="AR39" s="152">
        <v>1.230882761678132E-2</v>
      </c>
      <c r="AS39" s="152">
        <v>5.4848657708756023E-3</v>
      </c>
      <c r="AT39" s="152">
        <v>0</v>
      </c>
      <c r="AU39" s="153">
        <v>0</v>
      </c>
      <c r="AV39" s="254">
        <f t="shared" si="0"/>
        <v>0.13586996103212268</v>
      </c>
      <c r="AW39" s="187">
        <f t="shared" si="5"/>
        <v>1.6623945957256556E-3</v>
      </c>
      <c r="AX39" s="361" t="s">
        <v>729</v>
      </c>
      <c r="AY39" s="19" t="s">
        <v>733</v>
      </c>
      <c r="AZ39" s="19" t="s">
        <v>955</v>
      </c>
      <c r="BA39" s="19" t="s">
        <v>729</v>
      </c>
      <c r="BB39" s="19"/>
      <c r="BC39" s="19" t="s">
        <v>956</v>
      </c>
      <c r="BD39" s="19"/>
      <c r="BE39" s="366">
        <v>0</v>
      </c>
    </row>
    <row r="40" spans="1:76" ht="14.25" x14ac:dyDescent="0.2">
      <c r="A40" s="168" t="s">
        <v>64</v>
      </c>
      <c r="B40" s="105" t="s">
        <v>1236</v>
      </c>
      <c r="C40" s="170">
        <v>108710104</v>
      </c>
      <c r="D40" s="105" t="s">
        <v>69</v>
      </c>
      <c r="E40" s="97" t="s">
        <v>28</v>
      </c>
      <c r="F40" s="97" t="s">
        <v>26</v>
      </c>
      <c r="G40" s="106" t="s">
        <v>514</v>
      </c>
      <c r="H40" s="92" t="s">
        <v>625</v>
      </c>
      <c r="I40" s="107">
        <v>5.2631578947368397E-2</v>
      </c>
      <c r="J40" s="132" t="s">
        <v>623</v>
      </c>
      <c r="K40" s="132"/>
      <c r="L40" s="115">
        <v>1.6949468730095701E-3</v>
      </c>
      <c r="M40" s="168" t="s">
        <v>64</v>
      </c>
      <c r="N40" s="255">
        <v>4.4563153975984591E-5</v>
      </c>
      <c r="O40" s="154">
        <v>5.544860404340041E-5</v>
      </c>
      <c r="P40" s="154">
        <v>1.0271874825202904E-4</v>
      </c>
      <c r="Q40" s="154">
        <v>1.8174613424343515E-4</v>
      </c>
      <c r="R40" s="154">
        <v>1.0773969021957868E-4</v>
      </c>
      <c r="S40" s="154">
        <v>4.8708373269005416E-4</v>
      </c>
      <c r="T40" s="154">
        <v>-8.491236735552808E-5</v>
      </c>
      <c r="U40" s="154">
        <v>-7.2824131608844299E-4</v>
      </c>
      <c r="V40" s="154">
        <v>5.510628281058319E-5</v>
      </c>
      <c r="W40" s="154">
        <v>-1.2114999997065324E-5</v>
      </c>
      <c r="X40" s="154">
        <v>-5.0672815609457663E-5</v>
      </c>
      <c r="Y40" s="154">
        <v>1.90145753931356E-4</v>
      </c>
      <c r="Z40" s="154">
        <v>1.9680918868670173E-6</v>
      </c>
      <c r="AA40" s="154">
        <v>1.0075091047976334E-4</v>
      </c>
      <c r="AB40" s="154">
        <v>3.50491318725373E-5</v>
      </c>
      <c r="AC40" s="154">
        <v>2.7960564731534807E-5</v>
      </c>
      <c r="AD40" s="154">
        <v>4.3876218308621815E-5</v>
      </c>
      <c r="AE40" s="154">
        <v>-7.7013543945709877E-4</v>
      </c>
      <c r="AF40" s="154">
        <v>-1.2777864499773908E-5</v>
      </c>
      <c r="AG40" s="154">
        <v>-7.0244037175031502E-4</v>
      </c>
      <c r="AH40" s="154">
        <v>8.7919396783671128E-5</v>
      </c>
      <c r="AI40" s="154">
        <v>4.2565862267357609E-3</v>
      </c>
      <c r="AJ40" s="154">
        <v>7.4959300409416594E-3</v>
      </c>
      <c r="AK40" s="154">
        <v>1.8784618384160437E-3</v>
      </c>
      <c r="AL40" s="256">
        <f t="shared" si="1"/>
        <v>6.8149197598689178E-4</v>
      </c>
      <c r="AM40" s="154">
        <f t="shared" si="2"/>
        <v>-2.7071161212297896E-4</v>
      </c>
      <c r="AN40" s="154">
        <f t="shared" si="3"/>
        <v>4.7449119596300673E-4</v>
      </c>
      <c r="AO40" s="224">
        <v>0</v>
      </c>
      <c r="AP40" s="308">
        <f t="shared" si="4"/>
        <v>0</v>
      </c>
      <c r="AQ40" s="154">
        <v>4.0986901624730353E-3</v>
      </c>
      <c r="AR40" s="154">
        <v>2.3453869425255269E-3</v>
      </c>
      <c r="AS40" s="154">
        <v>1.5899591987591725E-3</v>
      </c>
      <c r="AT40" s="154">
        <v>0</v>
      </c>
      <c r="AU40" s="155">
        <v>0</v>
      </c>
      <c r="AV40" s="257">
        <f t="shared" si="0"/>
        <v>7.4959300409416594E-3</v>
      </c>
      <c r="AW40" s="214">
        <f t="shared" si="5"/>
        <v>-7.7013543945709877E-4</v>
      </c>
      <c r="AX40" s="363" t="s">
        <v>730</v>
      </c>
      <c r="AY40" s="303" t="s">
        <v>733</v>
      </c>
      <c r="AZ40" s="303" t="s">
        <v>957</v>
      </c>
      <c r="BA40" s="303" t="s">
        <v>775</v>
      </c>
      <c r="BB40" s="303" t="s">
        <v>778</v>
      </c>
      <c r="BC40" s="303" t="s">
        <v>958</v>
      </c>
      <c r="BD40" s="303"/>
      <c r="BE40" s="21">
        <v>3.94</v>
      </c>
    </row>
    <row r="41" spans="1:76" ht="14.25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355"/>
      <c r="L41" s="355"/>
      <c r="M41" s="51"/>
      <c r="N41" s="310">
        <v>1</v>
      </c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</row>
    <row r="43" spans="1:76" ht="14.25" x14ac:dyDescent="0.15">
      <c r="E43" s="2"/>
      <c r="G43" s="70"/>
    </row>
    <row r="44" spans="1:76" ht="23.25" x14ac:dyDescent="0.15">
      <c r="A44" s="147" t="s">
        <v>708</v>
      </c>
      <c r="G44" s="370"/>
      <c r="H44" s="299"/>
    </row>
    <row r="45" spans="1:76" ht="28.5" x14ac:dyDescent="0.15">
      <c r="A45" s="42"/>
      <c r="B45" s="42"/>
      <c r="C45" s="42"/>
      <c r="D45" s="42"/>
      <c r="E45" s="42"/>
      <c r="F45" s="32"/>
      <c r="G45" s="42"/>
      <c r="H45" s="42"/>
      <c r="I45" s="74"/>
      <c r="J45" s="73"/>
      <c r="K45" s="42"/>
      <c r="L45" s="42"/>
      <c r="M45" s="42"/>
      <c r="N45" s="302" t="s">
        <v>690</v>
      </c>
      <c r="O45" s="280" t="s">
        <v>720</v>
      </c>
      <c r="P45" s="280" t="s">
        <v>720</v>
      </c>
      <c r="Q45" s="280" t="s">
        <v>720</v>
      </c>
      <c r="R45" s="280" t="s">
        <v>720</v>
      </c>
      <c r="S45" s="280" t="s">
        <v>720</v>
      </c>
      <c r="T45" s="280" t="s">
        <v>720</v>
      </c>
      <c r="U45" s="280" t="s">
        <v>720</v>
      </c>
      <c r="V45" s="280" t="s">
        <v>720</v>
      </c>
      <c r="W45" s="280" t="s">
        <v>720</v>
      </c>
      <c r="X45" s="280" t="s">
        <v>720</v>
      </c>
      <c r="Y45" s="280" t="s">
        <v>720</v>
      </c>
      <c r="Z45" s="280" t="s">
        <v>720</v>
      </c>
      <c r="AA45" s="280" t="s">
        <v>720</v>
      </c>
      <c r="AB45" s="280" t="s">
        <v>720</v>
      </c>
      <c r="AC45" s="280" t="s">
        <v>720</v>
      </c>
      <c r="AD45" s="280" t="s">
        <v>720</v>
      </c>
      <c r="AE45" s="280" t="s">
        <v>720</v>
      </c>
      <c r="AF45" s="280" t="s">
        <v>720</v>
      </c>
      <c r="AG45" s="280" t="s">
        <v>720</v>
      </c>
      <c r="AH45" s="280" t="s">
        <v>720</v>
      </c>
      <c r="AI45" s="280" t="s">
        <v>720</v>
      </c>
      <c r="AJ45" s="280" t="s">
        <v>720</v>
      </c>
      <c r="AK45" s="280" t="s">
        <v>720</v>
      </c>
      <c r="AL45" s="280" t="s">
        <v>720</v>
      </c>
      <c r="AM45" s="280" t="s">
        <v>720</v>
      </c>
      <c r="AN45" s="280" t="s">
        <v>720</v>
      </c>
      <c r="AO45" s="280" t="s">
        <v>720</v>
      </c>
      <c r="AP45" s="280" t="s">
        <v>720</v>
      </c>
      <c r="AQ45" s="280" t="s">
        <v>720</v>
      </c>
      <c r="AR45" s="280" t="s">
        <v>720</v>
      </c>
      <c r="AS45" s="280" t="s">
        <v>720</v>
      </c>
      <c r="AT45" s="280" t="s">
        <v>721</v>
      </c>
      <c r="AU45" s="280" t="s">
        <v>721</v>
      </c>
      <c r="AV45" s="280" t="s">
        <v>721</v>
      </c>
      <c r="AW45" s="280" t="s">
        <v>721</v>
      </c>
      <c r="AX45" s="280" t="s">
        <v>721</v>
      </c>
      <c r="AY45" s="280" t="s">
        <v>721</v>
      </c>
      <c r="AZ45" s="280" t="s">
        <v>721</v>
      </c>
      <c r="BA45" s="280" t="s">
        <v>721</v>
      </c>
      <c r="BB45" s="280" t="s">
        <v>721</v>
      </c>
      <c r="BC45" s="280" t="s">
        <v>721</v>
      </c>
      <c r="BD45" s="280" t="s">
        <v>721</v>
      </c>
      <c r="BE45" s="280" t="s">
        <v>721</v>
      </c>
      <c r="BF45" s="280" t="s">
        <v>721</v>
      </c>
      <c r="BG45" s="280" t="s">
        <v>721</v>
      </c>
      <c r="BH45" s="280" t="s">
        <v>721</v>
      </c>
      <c r="BI45" s="280" t="s">
        <v>721</v>
      </c>
      <c r="BJ45" s="280" t="s">
        <v>721</v>
      </c>
      <c r="BK45" s="280" t="s">
        <v>721</v>
      </c>
      <c r="BL45" s="280" t="s">
        <v>721</v>
      </c>
      <c r="BM45" s="280" t="s">
        <v>721</v>
      </c>
      <c r="BN45" s="280" t="s">
        <v>721</v>
      </c>
      <c r="BO45" s="280" t="s">
        <v>721</v>
      </c>
      <c r="BP45" s="280" t="s">
        <v>721</v>
      </c>
      <c r="BQ45" s="280" t="s">
        <v>721</v>
      </c>
      <c r="BR45" s="280" t="s">
        <v>721</v>
      </c>
      <c r="BS45" s="280" t="s">
        <v>721</v>
      </c>
      <c r="BT45" s="280" t="s">
        <v>721</v>
      </c>
      <c r="BU45" s="280" t="s">
        <v>721</v>
      </c>
      <c r="BV45" s="280" t="s">
        <v>721</v>
      </c>
      <c r="BW45" s="42"/>
      <c r="BX45" s="42"/>
    </row>
    <row r="46" spans="1:76" ht="42.75" x14ac:dyDescent="0.15">
      <c r="A46" s="292"/>
      <c r="B46" s="293" t="s">
        <v>0</v>
      </c>
      <c r="C46" s="293" t="s">
        <v>1</v>
      </c>
      <c r="D46" s="293"/>
      <c r="E46" s="293" t="s">
        <v>2</v>
      </c>
      <c r="F46" s="293" t="s">
        <v>3</v>
      </c>
      <c r="G46" s="294"/>
      <c r="H46" s="295" t="s">
        <v>586</v>
      </c>
      <c r="I46" s="296" t="s">
        <v>685</v>
      </c>
      <c r="J46" s="294" t="s">
        <v>630</v>
      </c>
      <c r="K46" s="297" t="s">
        <v>684</v>
      </c>
      <c r="L46" s="295" t="s">
        <v>629</v>
      </c>
      <c r="M46" s="21"/>
      <c r="N46" s="281" t="s">
        <v>130</v>
      </c>
      <c r="O46" s="282" t="s">
        <v>70</v>
      </c>
      <c r="P46" s="281" t="s">
        <v>71</v>
      </c>
      <c r="Q46" s="281" t="s">
        <v>72</v>
      </c>
      <c r="R46" s="281" t="s">
        <v>73</v>
      </c>
      <c r="S46" s="281" t="s">
        <v>74</v>
      </c>
      <c r="T46" s="281" t="s">
        <v>75</v>
      </c>
      <c r="U46" s="281" t="s">
        <v>76</v>
      </c>
      <c r="V46" s="281" t="s">
        <v>77</v>
      </c>
      <c r="W46" s="281" t="s">
        <v>78</v>
      </c>
      <c r="X46" s="281" t="s">
        <v>79</v>
      </c>
      <c r="Y46" s="281" t="s">
        <v>80</v>
      </c>
      <c r="Z46" s="281" t="s">
        <v>81</v>
      </c>
      <c r="AA46" s="281" t="s">
        <v>82</v>
      </c>
      <c r="AB46" s="281" t="s">
        <v>83</v>
      </c>
      <c r="AC46" s="281" t="s">
        <v>84</v>
      </c>
      <c r="AD46" s="281" t="s">
        <v>85</v>
      </c>
      <c r="AE46" s="281" t="s">
        <v>86</v>
      </c>
      <c r="AF46" s="281" t="s">
        <v>87</v>
      </c>
      <c r="AG46" s="281" t="s">
        <v>88</v>
      </c>
      <c r="AH46" s="281" t="s">
        <v>89</v>
      </c>
      <c r="AI46" s="281" t="s">
        <v>90</v>
      </c>
      <c r="AJ46" s="281" t="s">
        <v>91</v>
      </c>
      <c r="AK46" s="281" t="s">
        <v>92</v>
      </c>
      <c r="AL46" s="281" t="s">
        <v>93</v>
      </c>
      <c r="AM46" s="281" t="s">
        <v>94</v>
      </c>
      <c r="AN46" s="281" t="s">
        <v>95</v>
      </c>
      <c r="AO46" s="281" t="s">
        <v>96</v>
      </c>
      <c r="AP46" s="281" t="s">
        <v>97</v>
      </c>
      <c r="AQ46" s="281" t="s">
        <v>98</v>
      </c>
      <c r="AR46" s="281" t="s">
        <v>99</v>
      </c>
      <c r="AS46" s="281" t="s">
        <v>100</v>
      </c>
      <c r="AT46" s="281" t="s">
        <v>101</v>
      </c>
      <c r="AU46" s="281" t="s">
        <v>102</v>
      </c>
      <c r="AV46" s="281" t="s">
        <v>103</v>
      </c>
      <c r="AW46" s="281" t="s">
        <v>104</v>
      </c>
      <c r="AX46" s="281" t="s">
        <v>105</v>
      </c>
      <c r="AY46" s="281" t="s">
        <v>106</v>
      </c>
      <c r="AZ46" s="281" t="s">
        <v>107</v>
      </c>
      <c r="BA46" s="281" t="s">
        <v>108</v>
      </c>
      <c r="BB46" s="281" t="s">
        <v>109</v>
      </c>
      <c r="BC46" s="281" t="s">
        <v>110</v>
      </c>
      <c r="BD46" s="281" t="s">
        <v>111</v>
      </c>
      <c r="BE46" s="281" t="s">
        <v>112</v>
      </c>
      <c r="BF46" s="281" t="s">
        <v>113</v>
      </c>
      <c r="BG46" s="281" t="s">
        <v>114</v>
      </c>
      <c r="BH46" s="281" t="s">
        <v>115</v>
      </c>
      <c r="BI46" s="281" t="s">
        <v>116</v>
      </c>
      <c r="BJ46" s="281" t="s">
        <v>117</v>
      </c>
      <c r="BK46" s="281" t="s">
        <v>118</v>
      </c>
      <c r="BL46" s="281" t="s">
        <v>119</v>
      </c>
      <c r="BM46" s="281" t="s">
        <v>120</v>
      </c>
      <c r="BN46" s="281" t="s">
        <v>121</v>
      </c>
      <c r="BO46" s="281" t="s">
        <v>122</v>
      </c>
      <c r="BP46" s="281" t="s">
        <v>123</v>
      </c>
      <c r="BQ46" s="281" t="s">
        <v>124</v>
      </c>
      <c r="BR46" s="281" t="s">
        <v>125</v>
      </c>
      <c r="BS46" s="281" t="s">
        <v>126</v>
      </c>
      <c r="BT46" s="281" t="s">
        <v>127</v>
      </c>
      <c r="BU46" s="281" t="s">
        <v>128</v>
      </c>
      <c r="BV46" s="281" t="s">
        <v>129</v>
      </c>
      <c r="BW46" s="83" t="s">
        <v>701</v>
      </c>
      <c r="BX46" s="233" t="s">
        <v>717</v>
      </c>
    </row>
    <row r="47" spans="1:76" ht="14.25" x14ac:dyDescent="0.2">
      <c r="A47" s="52" t="s">
        <v>24</v>
      </c>
      <c r="B47" s="105" t="s">
        <v>1237</v>
      </c>
      <c r="C47" s="135">
        <v>136327613</v>
      </c>
      <c r="D47" s="105" t="s">
        <v>69</v>
      </c>
      <c r="E47" s="20" t="s">
        <v>25</v>
      </c>
      <c r="F47" s="20" t="s">
        <v>26</v>
      </c>
      <c r="G47" s="125" t="s">
        <v>510</v>
      </c>
      <c r="H47" s="72" t="s">
        <v>625</v>
      </c>
      <c r="I47" s="126">
        <v>4.58015267175573E-2</v>
      </c>
      <c r="J47" s="73" t="s">
        <v>678</v>
      </c>
      <c r="K47" s="73"/>
      <c r="L47" s="56">
        <v>6.6447758218757095E-4</v>
      </c>
      <c r="M47" s="52" t="s">
        <v>24</v>
      </c>
      <c r="N47" s="185">
        <v>3.8076484227787919E-5</v>
      </c>
      <c r="O47" s="186">
        <v>-8.9574223110732505E-5</v>
      </c>
      <c r="P47" s="186">
        <v>1.3722592880319412E-4</v>
      </c>
      <c r="Q47" s="186">
        <v>1.4326620799932314E-4</v>
      </c>
      <c r="R47" s="186">
        <v>1.6397796450708362E-5</v>
      </c>
      <c r="S47" s="186">
        <v>1.9066404341960179E-5</v>
      </c>
      <c r="T47" s="186">
        <v>-2.7598855590604213E-4</v>
      </c>
      <c r="U47" s="186">
        <v>-9.7371050313501697E-5</v>
      </c>
      <c r="V47" s="186">
        <v>-7.8660026945181257E-5</v>
      </c>
      <c r="W47" s="186">
        <v>1.9013087267559319E-4</v>
      </c>
      <c r="X47" s="186">
        <v>-5.2091498600250049E-5</v>
      </c>
      <c r="Y47" s="186">
        <v>3.2682250721837824E-4</v>
      </c>
      <c r="Z47" s="186">
        <v>-7.6085506197715838E-5</v>
      </c>
      <c r="AA47" s="186">
        <v>-1.5646348485723154E-5</v>
      </c>
      <c r="AB47" s="186">
        <v>-1.7195371133102845E-4</v>
      </c>
      <c r="AC47" s="186">
        <v>1.1427091977277929E-4</v>
      </c>
      <c r="AD47" s="186">
        <v>-1.9774083875739759E-5</v>
      </c>
      <c r="AE47" s="186">
        <v>-2.6878399897561607E-5</v>
      </c>
      <c r="AF47" s="186">
        <v>6.137216854153367E-6</v>
      </c>
      <c r="AG47" s="186">
        <v>5.3990476355274416E-5</v>
      </c>
      <c r="AH47" s="186">
        <v>3.0268925539726961E-5</v>
      </c>
      <c r="AI47" s="186">
        <v>-3.2158086126729595E-4</v>
      </c>
      <c r="AJ47" s="186">
        <v>-3.8189700133867219E-5</v>
      </c>
      <c r="AK47" s="186">
        <v>8.8442576258522553E-5</v>
      </c>
      <c r="AL47" s="186">
        <v>8.2381687424397648E-7</v>
      </c>
      <c r="AM47" s="186">
        <v>1.9722789882718956E-4</v>
      </c>
      <c r="AN47" s="186">
        <v>3.1331875340854663E-4</v>
      </c>
      <c r="AO47" s="186">
        <v>1.9728373865955337E-4</v>
      </c>
      <c r="AP47" s="186">
        <v>-8.9105826981117071E-5</v>
      </c>
      <c r="AQ47" s="186">
        <v>2.053376382503678E-4</v>
      </c>
      <c r="AR47" s="186">
        <v>-6.5622789449259534E-5</v>
      </c>
      <c r="AS47" s="186">
        <v>-1.3445110561495564E-5</v>
      </c>
      <c r="AT47" s="186">
        <v>-2.2105446203873381E-4</v>
      </c>
      <c r="AU47" s="186">
        <v>-2.9024173054617222E-4</v>
      </c>
      <c r="AV47" s="186">
        <v>-9.0661330961762246E-5</v>
      </c>
      <c r="AW47" s="186">
        <v>-3.857331165848946E-5</v>
      </c>
      <c r="AX47" s="186">
        <v>1.3723090070034104E-4</v>
      </c>
      <c r="AY47" s="186">
        <v>-3.2984418413561185E-5</v>
      </c>
      <c r="AZ47" s="186">
        <v>2.0917558981042492E-4</v>
      </c>
      <c r="BA47" s="186">
        <v>3.5061832848238238E-4</v>
      </c>
      <c r="BB47" s="186">
        <v>5.1666076320191503E-5</v>
      </c>
      <c r="BC47" s="186">
        <v>1.2144260958209935E-4</v>
      </c>
      <c r="BD47" s="186">
        <v>1.5550571355647802E-4</v>
      </c>
      <c r="BE47" s="186">
        <v>-3.6339943129294394E-4</v>
      </c>
      <c r="BF47" s="186">
        <v>1.1112015978123624E-4</v>
      </c>
      <c r="BG47" s="186">
        <v>2.2942722268945144E-4</v>
      </c>
      <c r="BH47" s="186">
        <v>-1.7776895782689736E-4</v>
      </c>
      <c r="BI47" s="186">
        <v>-7.8095661789886919E-5</v>
      </c>
      <c r="BJ47" s="186">
        <v>1.68276767959379E-4</v>
      </c>
      <c r="BK47" s="186">
        <v>1.5115566334666952E-4</v>
      </c>
      <c r="BL47" s="186">
        <v>-6.170830217014367E-5</v>
      </c>
      <c r="BM47" s="186">
        <v>5.7939740859038955E-5</v>
      </c>
      <c r="BN47" s="186">
        <v>2.7384527158045256E-4</v>
      </c>
      <c r="BO47" s="186">
        <v>1.2526498122740774E-4</v>
      </c>
      <c r="BP47" s="186">
        <v>1.5615960993758948E-4</v>
      </c>
      <c r="BQ47" s="186">
        <v>-1.3413271892267781E-4</v>
      </c>
      <c r="BR47" s="186">
        <v>2.1235395708583493E-4</v>
      </c>
      <c r="BS47" s="186">
        <v>2.9946422324190016E-4</v>
      </c>
      <c r="BT47" s="186">
        <v>-1.3418213298969786E-4</v>
      </c>
      <c r="BU47" s="186">
        <v>-1.4985663455846163E-4</v>
      </c>
      <c r="BV47" s="187">
        <v>-4.5282419699922498E-5</v>
      </c>
      <c r="BW47" s="250">
        <f>MAX(O47:BV47)</f>
        <v>3.5061832848238238E-4</v>
      </c>
      <c r="BX47" s="242">
        <f>COUNTIF(O47:BV47,"&gt;0.25")</f>
        <v>0</v>
      </c>
    </row>
    <row r="48" spans="1:76" ht="14.25" x14ac:dyDescent="0.2">
      <c r="A48" s="52" t="s">
        <v>27</v>
      </c>
      <c r="B48" s="105" t="s">
        <v>1237</v>
      </c>
      <c r="C48" s="135">
        <v>138873847</v>
      </c>
      <c r="D48" s="105" t="s">
        <v>69</v>
      </c>
      <c r="E48" s="20" t="s">
        <v>28</v>
      </c>
      <c r="F48" s="20" t="s">
        <v>25</v>
      </c>
      <c r="G48" s="125" t="s">
        <v>510</v>
      </c>
      <c r="H48" s="72" t="s">
        <v>625</v>
      </c>
      <c r="I48" s="126">
        <v>9.1836734693877597E-2</v>
      </c>
      <c r="J48" s="73" t="s">
        <v>670</v>
      </c>
      <c r="K48" s="73"/>
      <c r="L48" s="56">
        <v>4.1853216364607596E-4</v>
      </c>
      <c r="M48" s="52" t="s">
        <v>27</v>
      </c>
      <c r="N48" s="185">
        <v>-5.6039801776326805E-5</v>
      </c>
      <c r="O48" s="186">
        <v>4.9988659783111009E-4</v>
      </c>
      <c r="P48" s="186">
        <v>1.8630318320241943E-4</v>
      </c>
      <c r="Q48" s="186">
        <v>4.8756476395994306E-4</v>
      </c>
      <c r="R48" s="186">
        <v>-1.0158946471851728E-4</v>
      </c>
      <c r="S48" s="186">
        <v>7.2346888460818928E-5</v>
      </c>
      <c r="T48" s="186">
        <v>-1.5483792761584596E-5</v>
      </c>
      <c r="U48" s="186">
        <v>1.2653889722473951E-4</v>
      </c>
      <c r="V48" s="186">
        <v>0.50809820422588203</v>
      </c>
      <c r="W48" s="186">
        <v>4.6721359489004897E-4</v>
      </c>
      <c r="X48" s="186">
        <v>0.50229714783024959</v>
      </c>
      <c r="Y48" s="186">
        <v>-7.5413768990011728E-7</v>
      </c>
      <c r="Z48" s="186">
        <v>5.220731443473866E-5</v>
      </c>
      <c r="AA48" s="186">
        <v>5.6310761465706123E-4</v>
      </c>
      <c r="AB48" s="186">
        <v>-1.9809320314770394E-5</v>
      </c>
      <c r="AC48" s="186">
        <v>-5.237281493257725E-5</v>
      </c>
      <c r="AD48" s="186">
        <v>2.7618328698808558E-4</v>
      </c>
      <c r="AE48" s="186">
        <v>4.7536268766889997E-5</v>
      </c>
      <c r="AF48" s="186">
        <v>2.9543813956017399E-5</v>
      </c>
      <c r="AG48" s="186">
        <v>2.9059569640664182E-4</v>
      </c>
      <c r="AH48" s="186">
        <v>-1.0298291796023915E-4</v>
      </c>
      <c r="AI48" s="186">
        <v>1.742338244149091E-5</v>
      </c>
      <c r="AJ48" s="186">
        <v>-7.2168169382445167E-5</v>
      </c>
      <c r="AK48" s="186">
        <v>-4.1758027693651004E-5</v>
      </c>
      <c r="AL48" s="186">
        <v>7.3910470481436429E-4</v>
      </c>
      <c r="AM48" s="186">
        <v>-3.0690643951939426E-5</v>
      </c>
      <c r="AN48" s="186">
        <v>2.037086922657275E-4</v>
      </c>
      <c r="AO48" s="186">
        <v>-6.7375893273467183E-5</v>
      </c>
      <c r="AP48" s="186">
        <v>1.1379121973434839E-4</v>
      </c>
      <c r="AQ48" s="186">
        <v>0.49509066228716181</v>
      </c>
      <c r="AR48" s="186">
        <v>2.2814516609798421E-4</v>
      </c>
      <c r="AS48" s="186">
        <v>3.8158072143729734E-5</v>
      </c>
      <c r="AT48" s="186">
        <v>0.49927372242552326</v>
      </c>
      <c r="AU48" s="186">
        <v>2.4155411638233687E-5</v>
      </c>
      <c r="AV48" s="186">
        <v>2.5446610511251837E-5</v>
      </c>
      <c r="AW48" s="186">
        <v>4.3926516212803191E-4</v>
      </c>
      <c r="AX48" s="186">
        <v>7.3695100383061243E-5</v>
      </c>
      <c r="AY48" s="186">
        <v>5.9219225229268372E-5</v>
      </c>
      <c r="AZ48" s="186">
        <v>3.8040531991822836E-5</v>
      </c>
      <c r="BA48" s="186">
        <v>1.8169905261436884E-4</v>
      </c>
      <c r="BB48" s="186">
        <v>7.8835702835654579E-4</v>
      </c>
      <c r="BC48" s="186">
        <v>3.6484453882215949E-5</v>
      </c>
      <c r="BD48" s="186">
        <v>1.1664237424915827E-3</v>
      </c>
      <c r="BE48" s="186">
        <v>3.9911078120726933E-5</v>
      </c>
      <c r="BF48" s="186">
        <v>-8.0900924304906283E-5</v>
      </c>
      <c r="BG48" s="186">
        <v>1.3134060430499159E-3</v>
      </c>
      <c r="BH48" s="186">
        <v>8.2094089855964361E-6</v>
      </c>
      <c r="BI48" s="186">
        <v>-7.7108017796429187E-5</v>
      </c>
      <c r="BJ48" s="186">
        <v>1.5398979927161967E-4</v>
      </c>
      <c r="BK48" s="186">
        <v>-4.5993946151511066E-5</v>
      </c>
      <c r="BL48" s="186">
        <v>3.6501059550798432E-4</v>
      </c>
      <c r="BM48" s="186">
        <v>-5.5948348562859999E-5</v>
      </c>
      <c r="BN48" s="186">
        <v>4.5383397264426944E-5</v>
      </c>
      <c r="BO48" s="186">
        <v>-5.4021156943918382E-5</v>
      </c>
      <c r="BP48" s="186">
        <v>-1.3565215474601374E-4</v>
      </c>
      <c r="BQ48" s="186">
        <v>0.49736135717864377</v>
      </c>
      <c r="BR48" s="186">
        <v>-8.2941272681344251E-6</v>
      </c>
      <c r="BS48" s="186">
        <v>5.7287068466601568E-4</v>
      </c>
      <c r="BT48" s="186">
        <v>1.586553654516405E-4</v>
      </c>
      <c r="BU48" s="186">
        <v>-2.6662703217755643E-5</v>
      </c>
      <c r="BV48" s="187">
        <v>1.4999264568192905E-3</v>
      </c>
      <c r="BW48" s="250">
        <f t="shared" ref="BW48:BW82" si="6">MAX(O48:BV48)</f>
        <v>0.50809820422588203</v>
      </c>
      <c r="BX48" s="242">
        <f t="shared" ref="BX48:BX82" si="7">COUNTIF(O48:BV48,"&gt;0.25")</f>
        <v>5</v>
      </c>
    </row>
    <row r="49" spans="1:76" ht="14.25" x14ac:dyDescent="0.2">
      <c r="A49" s="52" t="s">
        <v>29</v>
      </c>
      <c r="B49" s="105" t="s">
        <v>1226</v>
      </c>
      <c r="C49" s="135">
        <v>56018049</v>
      </c>
      <c r="D49" s="105" t="s">
        <v>69</v>
      </c>
      <c r="E49" s="20" t="s">
        <v>28</v>
      </c>
      <c r="F49" s="20" t="s">
        <v>30</v>
      </c>
      <c r="G49" s="125" t="s">
        <v>510</v>
      </c>
      <c r="H49" s="72" t="s">
        <v>625</v>
      </c>
      <c r="I49" s="126">
        <v>0.112359550561798</v>
      </c>
      <c r="J49" s="73" t="s">
        <v>665</v>
      </c>
      <c r="K49" s="73"/>
      <c r="L49" s="56">
        <v>1.6843572579825466E-3</v>
      </c>
      <c r="M49" s="52" t="s">
        <v>29</v>
      </c>
      <c r="N49" s="185">
        <v>3.5482914491311479E-4</v>
      </c>
      <c r="O49" s="186">
        <v>3.9441378438520689E-4</v>
      </c>
      <c r="P49" s="186">
        <v>2.6140475238348778E-4</v>
      </c>
      <c r="Q49" s="186">
        <v>-3.4408736936188274E-4</v>
      </c>
      <c r="R49" s="186">
        <v>2.3952664805667137E-4</v>
      </c>
      <c r="S49" s="186">
        <v>1.2256469179140474E-3</v>
      </c>
      <c r="T49" s="186">
        <v>5.2334528293200111E-4</v>
      </c>
      <c r="U49" s="186">
        <v>3.384608306649284E-5</v>
      </c>
      <c r="V49" s="186">
        <v>-2.0816077826083272E-4</v>
      </c>
      <c r="W49" s="186">
        <v>-3.4248430395857586E-4</v>
      </c>
      <c r="X49" s="186">
        <v>-2.9307952859981726E-4</v>
      </c>
      <c r="Y49" s="186">
        <v>0.48929376801448271</v>
      </c>
      <c r="Z49" s="186">
        <v>0.50030133343334315</v>
      </c>
      <c r="AA49" s="186">
        <v>4.0642072535505944E-4</v>
      </c>
      <c r="AB49" s="186">
        <v>0.49219816579738512</v>
      </c>
      <c r="AC49" s="186">
        <v>6.0616587971171524E-4</v>
      </c>
      <c r="AD49" s="186">
        <v>-2.0777282239027106E-5</v>
      </c>
      <c r="AE49" s="186">
        <v>-4.1448322604093293E-4</v>
      </c>
      <c r="AF49" s="186">
        <v>-1.878696929455935E-4</v>
      </c>
      <c r="AG49" s="186">
        <v>4.8556279752149777E-5</v>
      </c>
      <c r="AH49" s="186">
        <v>0.50815693010744245</v>
      </c>
      <c r="AI49" s="186">
        <v>1.4370337326686108E-3</v>
      </c>
      <c r="AJ49" s="186">
        <v>0.49932007993079131</v>
      </c>
      <c r="AK49" s="186">
        <v>0.49250874599077182</v>
      </c>
      <c r="AL49" s="186">
        <v>7.3407750286360761E-5</v>
      </c>
      <c r="AM49" s="186">
        <v>1.6465987850127948E-4</v>
      </c>
      <c r="AN49" s="186">
        <v>-2.8119308636712645E-4</v>
      </c>
      <c r="AO49" s="186">
        <v>2.9410715520721237E-4</v>
      </c>
      <c r="AP49" s="186">
        <v>3.5072861281327107E-4</v>
      </c>
      <c r="AQ49" s="186">
        <v>-1.9103108496240011E-4</v>
      </c>
      <c r="AR49" s="186">
        <v>1.4087378277153207E-3</v>
      </c>
      <c r="AS49" s="186">
        <v>0.49302658648841935</v>
      </c>
      <c r="AT49" s="186">
        <v>2.9246622199865764E-5</v>
      </c>
      <c r="AU49" s="186">
        <v>-1.694870159754348E-4</v>
      </c>
      <c r="AV49" s="186">
        <v>-3.5388177079215396E-4</v>
      </c>
      <c r="AW49" s="186">
        <v>-7.5000182916423524E-5</v>
      </c>
      <c r="AX49" s="186">
        <v>2.6361801550914103E-4</v>
      </c>
      <c r="AY49" s="186">
        <v>3.6457951309465755E-4</v>
      </c>
      <c r="AZ49" s="186">
        <v>-1.4920731903650831E-4</v>
      </c>
      <c r="BA49" s="186">
        <v>4.0724990283472489E-4</v>
      </c>
      <c r="BB49" s="186">
        <v>2.8464424197487885E-4</v>
      </c>
      <c r="BC49" s="186">
        <v>-6.8506180943252865E-5</v>
      </c>
      <c r="BD49" s="186">
        <v>3.421564279699849E-4</v>
      </c>
      <c r="BE49" s="186">
        <v>8.7411228518191044E-5</v>
      </c>
      <c r="BF49" s="186">
        <v>5.5849178819282583E-4</v>
      </c>
      <c r="BG49" s="186">
        <v>-3.9241161853333876E-4</v>
      </c>
      <c r="BH49" s="186">
        <v>4.6254625611460011E-4</v>
      </c>
      <c r="BI49" s="186">
        <v>2.918602166609816E-4</v>
      </c>
      <c r="BJ49" s="186">
        <v>-1.0678831271376788E-4</v>
      </c>
      <c r="BK49" s="186">
        <v>5.9223079636600224E-5</v>
      </c>
      <c r="BL49" s="186">
        <v>2.874231734255855E-4</v>
      </c>
      <c r="BM49" s="186">
        <v>-2.9059508844785152E-4</v>
      </c>
      <c r="BN49" s="186">
        <v>0.50035880256796739</v>
      </c>
      <c r="BO49" s="186">
        <v>4.3462288680036444E-5</v>
      </c>
      <c r="BP49" s="186">
        <v>1.2450340709837511E-3</v>
      </c>
      <c r="BQ49" s="186">
        <v>-1.9548923843798992E-4</v>
      </c>
      <c r="BR49" s="186">
        <v>-2.7909863902188334E-4</v>
      </c>
      <c r="BS49" s="186">
        <v>-1.2308744337869815E-4</v>
      </c>
      <c r="BT49" s="186">
        <v>-6.3264879130627829E-5</v>
      </c>
      <c r="BU49" s="186">
        <v>-3.1825988738392458E-5</v>
      </c>
      <c r="BV49" s="187">
        <v>-1.6038341447570663E-4</v>
      </c>
      <c r="BW49" s="250">
        <f t="shared" si="6"/>
        <v>0.50815693010744245</v>
      </c>
      <c r="BX49" s="242">
        <f t="shared" si="7"/>
        <v>8</v>
      </c>
    </row>
    <row r="50" spans="1:76" ht="14.25" x14ac:dyDescent="0.2">
      <c r="A50" s="52" t="s">
        <v>31</v>
      </c>
      <c r="B50" s="105" t="s">
        <v>1226</v>
      </c>
      <c r="C50" s="135">
        <v>111942370</v>
      </c>
      <c r="D50" s="105" t="s">
        <v>69</v>
      </c>
      <c r="E50" s="20" t="s">
        <v>25</v>
      </c>
      <c r="F50" s="20" t="s">
        <v>26</v>
      </c>
      <c r="G50" s="125" t="s">
        <v>510</v>
      </c>
      <c r="H50" s="72" t="s">
        <v>625</v>
      </c>
      <c r="I50" s="126">
        <v>0.119402985074627</v>
      </c>
      <c r="J50" s="73" t="s">
        <v>679</v>
      </c>
      <c r="K50" s="73"/>
      <c r="L50" s="56">
        <v>2.3004954593294868E-3</v>
      </c>
      <c r="M50" s="52" t="s">
        <v>31</v>
      </c>
      <c r="N50" s="185">
        <v>7.2348608769175551E-5</v>
      </c>
      <c r="O50" s="186">
        <v>6.0565981296569447E-5</v>
      </c>
      <c r="P50" s="186">
        <v>1.6066859445388899E-4</v>
      </c>
      <c r="Q50" s="186">
        <v>4.419321663151083E-4</v>
      </c>
      <c r="R50" s="186">
        <v>-2.585203952949742E-4</v>
      </c>
      <c r="S50" s="186">
        <v>-5.8731913733077283E-5</v>
      </c>
      <c r="T50" s="186">
        <v>4.828705137108172E-4</v>
      </c>
      <c r="U50" s="186">
        <v>-7.8991805154701635E-5</v>
      </c>
      <c r="V50" s="186">
        <v>9.1335647789043007E-5</v>
      </c>
      <c r="W50" s="186">
        <v>-1.126259088012403E-4</v>
      </c>
      <c r="X50" s="186">
        <v>1.806841481558452E-4</v>
      </c>
      <c r="Y50" s="186">
        <v>2.613812992444905E-4</v>
      </c>
      <c r="Z50" s="186">
        <v>-5.0895842133962411E-5</v>
      </c>
      <c r="AA50" s="186">
        <v>7.0060564055982131E-4</v>
      </c>
      <c r="AB50" s="186">
        <v>-3.5734695061333081E-5</v>
      </c>
      <c r="AC50" s="186">
        <v>1.3833237162904147E-4</v>
      </c>
      <c r="AD50" s="186">
        <v>-2.2454393357324021E-5</v>
      </c>
      <c r="AE50" s="186">
        <v>-1.4471065376307768E-4</v>
      </c>
      <c r="AF50" s="186">
        <v>4.6097209987521013E-5</v>
      </c>
      <c r="AG50" s="186">
        <v>-3.6515516268422355E-4</v>
      </c>
      <c r="AH50" s="186">
        <v>-2.2304299386119528E-5</v>
      </c>
      <c r="AI50" s="186">
        <v>-2.3402266571195861E-4</v>
      </c>
      <c r="AJ50" s="186">
        <v>5.5350208531907905E-6</v>
      </c>
      <c r="AK50" s="186">
        <v>9.6283148227281536E-5</v>
      </c>
      <c r="AL50" s="186">
        <v>1.6547308381179796E-4</v>
      </c>
      <c r="AM50" s="186">
        <v>-3.864674865633683E-4</v>
      </c>
      <c r="AN50" s="186">
        <v>3.4934741711041507E-4</v>
      </c>
      <c r="AO50" s="186">
        <v>-2.4173996146181981E-4</v>
      </c>
      <c r="AP50" s="186">
        <v>2.959868911085661E-4</v>
      </c>
      <c r="AQ50" s="186">
        <v>-3.601623709820847E-4</v>
      </c>
      <c r="AR50" s="186">
        <v>5.8941872371912887E-4</v>
      </c>
      <c r="AS50" s="186">
        <v>2.0068968445021047E-4</v>
      </c>
      <c r="AT50" s="186">
        <v>2.3606783080500418E-4</v>
      </c>
      <c r="AU50" s="186">
        <v>-1.7508206981438823E-4</v>
      </c>
      <c r="AV50" s="186">
        <v>-3.1929150355271621E-4</v>
      </c>
      <c r="AW50" s="186">
        <v>9.1264361624342205E-5</v>
      </c>
      <c r="AX50" s="186">
        <v>3.568074912489675E-4</v>
      </c>
      <c r="AY50" s="186">
        <v>4.3013239112527817E-4</v>
      </c>
      <c r="AZ50" s="186">
        <v>-2.0745156864305061E-4</v>
      </c>
      <c r="BA50" s="186">
        <v>-7.3027206682090961E-5</v>
      </c>
      <c r="BB50" s="186">
        <v>2.4904266613172714E-4</v>
      </c>
      <c r="BC50" s="186">
        <v>2.1080892197616235E-4</v>
      </c>
      <c r="BD50" s="186">
        <v>2.4556645938951255E-4</v>
      </c>
      <c r="BE50" s="186">
        <v>-8.4385203928572135E-5</v>
      </c>
      <c r="BF50" s="186">
        <v>3.3120070628754345E-5</v>
      </c>
      <c r="BG50" s="186">
        <v>1.46192475848652E-4</v>
      </c>
      <c r="BH50" s="186">
        <v>-1.2299344129329277E-4</v>
      </c>
      <c r="BI50" s="186">
        <v>1.1089058209397739E-4</v>
      </c>
      <c r="BJ50" s="186">
        <v>3.8023526066134454E-4</v>
      </c>
      <c r="BK50" s="186">
        <v>-3.8275866965417366E-5</v>
      </c>
      <c r="BL50" s="186">
        <v>1.3685365689764363E-4</v>
      </c>
      <c r="BM50" s="186">
        <v>9.9927509322519578E-5</v>
      </c>
      <c r="BN50" s="186">
        <v>1.3768187837836631E-4</v>
      </c>
      <c r="BO50" s="186">
        <v>6.4186400947831637E-4</v>
      </c>
      <c r="BP50" s="186">
        <v>2.2530724874235929E-4</v>
      </c>
      <c r="BQ50" s="186">
        <v>3.3768383904911239E-4</v>
      </c>
      <c r="BR50" s="186">
        <v>1.2806632905897628E-4</v>
      </c>
      <c r="BS50" s="186">
        <v>-1.868904594786126E-4</v>
      </c>
      <c r="BT50" s="186">
        <v>6.6539145879479294E-4</v>
      </c>
      <c r="BU50" s="186">
        <v>1.628336192211967E-4</v>
      </c>
      <c r="BV50" s="187">
        <v>1.8852021809113691E-4</v>
      </c>
      <c r="BW50" s="250">
        <f t="shared" si="6"/>
        <v>7.0060564055982131E-4</v>
      </c>
      <c r="BX50" s="242">
        <f t="shared" si="7"/>
        <v>0</v>
      </c>
    </row>
    <row r="51" spans="1:76" ht="14.25" x14ac:dyDescent="0.2">
      <c r="A51" s="52" t="s">
        <v>32</v>
      </c>
      <c r="B51" s="105" t="s">
        <v>1226</v>
      </c>
      <c r="C51" s="135">
        <v>122725286</v>
      </c>
      <c r="D51" s="105" t="s">
        <v>69</v>
      </c>
      <c r="E51" s="20" t="s">
        <v>26</v>
      </c>
      <c r="F51" s="20" t="s">
        <v>28</v>
      </c>
      <c r="G51" s="125" t="s">
        <v>510</v>
      </c>
      <c r="H51" s="72" t="s">
        <v>625</v>
      </c>
      <c r="I51" s="126">
        <v>7.4074074074074098E-2</v>
      </c>
      <c r="J51" s="73" t="s">
        <v>590</v>
      </c>
      <c r="K51" s="71" t="s">
        <v>633</v>
      </c>
      <c r="L51" s="56">
        <v>3.4530981826914248E-2</v>
      </c>
      <c r="M51" s="52" t="s">
        <v>32</v>
      </c>
      <c r="N51" s="185">
        <v>-1.9571872829862724E-4</v>
      </c>
      <c r="O51" s="186">
        <v>-2.7966152460669885E-4</v>
      </c>
      <c r="P51" s="186">
        <v>-1.4389984132139044E-3</v>
      </c>
      <c r="Q51" s="186">
        <v>0.43753008476673733</v>
      </c>
      <c r="R51" s="186">
        <v>-3.7388804847494211E-4</v>
      </c>
      <c r="S51" s="186">
        <v>0.43720443446782298</v>
      </c>
      <c r="T51" s="186">
        <v>-7.0850263623709747E-4</v>
      </c>
      <c r="U51" s="186">
        <v>0.43463676473138679</v>
      </c>
      <c r="V51" s="186">
        <v>2.6980748141289257E-4</v>
      </c>
      <c r="W51" s="186">
        <v>-1.1355393815405887E-3</v>
      </c>
      <c r="X51" s="186">
        <v>-1.0425502418096172E-3</v>
      </c>
      <c r="Y51" s="186">
        <v>-3.2129569437944136E-3</v>
      </c>
      <c r="Z51" s="186">
        <v>2.5371903652719324E-3</v>
      </c>
      <c r="AA51" s="186">
        <v>0.43433932597299463</v>
      </c>
      <c r="AB51" s="186">
        <v>5.485335219180959E-4</v>
      </c>
      <c r="AC51" s="186">
        <v>0.44133349282246065</v>
      </c>
      <c r="AD51" s="186">
        <v>-1.7465945847697159E-3</v>
      </c>
      <c r="AE51" s="186">
        <v>6.7596867461257315E-4</v>
      </c>
      <c r="AF51" s="186">
        <v>5.223263476634224E-4</v>
      </c>
      <c r="AG51" s="186">
        <v>-2.053071692705459E-3</v>
      </c>
      <c r="AH51" s="186">
        <v>-3.8896233820939763E-4</v>
      </c>
      <c r="AI51" s="186">
        <v>-8.7087189420503169E-4</v>
      </c>
      <c r="AJ51" s="186">
        <v>-1.6084016768862924E-3</v>
      </c>
      <c r="AK51" s="186">
        <v>-2.2607041196439498E-4</v>
      </c>
      <c r="AL51" s="186">
        <v>7.0095558001934122E-4</v>
      </c>
      <c r="AM51" s="186">
        <v>0.44703832228187573</v>
      </c>
      <c r="AN51" s="186">
        <v>-8.6160181575540423E-4</v>
      </c>
      <c r="AO51" s="186">
        <v>5.6027427500506682E-4</v>
      </c>
      <c r="AP51" s="186">
        <v>-1.7792395877907208E-3</v>
      </c>
      <c r="AQ51" s="186">
        <v>-1.1541530830496485E-3</v>
      </c>
      <c r="AR51" s="186">
        <v>0.43049557426856999</v>
      </c>
      <c r="AS51" s="186">
        <v>-1.7541294278905356E-3</v>
      </c>
      <c r="AT51" s="186">
        <v>-1.6966842925391357E-3</v>
      </c>
      <c r="AU51" s="186">
        <v>0.42351129312099556</v>
      </c>
      <c r="AV51" s="186">
        <v>3.3249125892988868E-4</v>
      </c>
      <c r="AW51" s="186">
        <v>0.42283545148832702</v>
      </c>
      <c r="AX51" s="186">
        <v>0.42916765529113865</v>
      </c>
      <c r="AY51" s="186">
        <v>9.0087243186133537E-4</v>
      </c>
      <c r="AZ51" s="186">
        <v>0.43470687947888881</v>
      </c>
      <c r="BA51" s="186">
        <v>1.7870337908855033E-3</v>
      </c>
      <c r="BB51" s="186">
        <v>2.3287544095596455E-3</v>
      </c>
      <c r="BC51" s="186">
        <v>0.43195311078368176</v>
      </c>
      <c r="BD51" s="186">
        <v>2.3112486564098311E-3</v>
      </c>
      <c r="BE51" s="186">
        <v>1.9946197772421556E-3</v>
      </c>
      <c r="BF51" s="186">
        <v>0.43757990733284091</v>
      </c>
      <c r="BG51" s="186">
        <v>0.44356190945844881</v>
      </c>
      <c r="BH51" s="186">
        <v>-3.1955406695556993E-3</v>
      </c>
      <c r="BI51" s="186">
        <v>0.42860472922253673</v>
      </c>
      <c r="BJ51" s="186">
        <v>-1.7555850805313425E-3</v>
      </c>
      <c r="BK51" s="186">
        <v>-1.7326047266447916E-3</v>
      </c>
      <c r="BL51" s="186">
        <v>-2.8736076375467795E-4</v>
      </c>
      <c r="BM51" s="186">
        <v>0.4215731752554831</v>
      </c>
      <c r="BN51" s="186">
        <v>-3.5681380664389153E-3</v>
      </c>
      <c r="BO51" s="186">
        <v>0.43368130591381393</v>
      </c>
      <c r="BP51" s="186">
        <v>-3.27349003303571E-3</v>
      </c>
      <c r="BQ51" s="186">
        <v>-2.055450161082481E-4</v>
      </c>
      <c r="BR51" s="186">
        <v>8.1813805884727725E-4</v>
      </c>
      <c r="BS51" s="186">
        <v>-1.1555390845603003E-3</v>
      </c>
      <c r="BT51" s="186">
        <v>-2.8270649502668624E-3</v>
      </c>
      <c r="BU51" s="186">
        <v>-1.8733911327768332E-3</v>
      </c>
      <c r="BV51" s="187">
        <v>0.42049274110850349</v>
      </c>
      <c r="BW51" s="250">
        <f t="shared" si="6"/>
        <v>0.44703832228187573</v>
      </c>
      <c r="BX51" s="242">
        <f t="shared" si="7"/>
        <v>18</v>
      </c>
    </row>
    <row r="52" spans="1:76" ht="14.25" x14ac:dyDescent="0.2">
      <c r="A52" s="52" t="s">
        <v>33</v>
      </c>
      <c r="B52" s="105" t="s">
        <v>1226</v>
      </c>
      <c r="C52" s="135">
        <v>135155379</v>
      </c>
      <c r="D52" s="105" t="s">
        <v>69</v>
      </c>
      <c r="E52" s="20" t="s">
        <v>25</v>
      </c>
      <c r="F52" s="20" t="s">
        <v>26</v>
      </c>
      <c r="G52" s="125" t="s">
        <v>510</v>
      </c>
      <c r="H52" s="72" t="s">
        <v>625</v>
      </c>
      <c r="I52" s="126">
        <v>4.5454545454545497E-2</v>
      </c>
      <c r="J52" s="73" t="s">
        <v>680</v>
      </c>
      <c r="K52" s="92" t="s">
        <v>634</v>
      </c>
      <c r="L52" s="56">
        <v>6.5980346279831544E-4</v>
      </c>
      <c r="M52" s="52" t="s">
        <v>33</v>
      </c>
      <c r="N52" s="185">
        <v>5.5695627060968456E-4</v>
      </c>
      <c r="O52" s="186">
        <v>2.8589171127023317E-4</v>
      </c>
      <c r="P52" s="186">
        <v>-2.0147764665826083E-4</v>
      </c>
      <c r="Q52" s="186">
        <v>-1.5351238294331526E-4</v>
      </c>
      <c r="R52" s="186">
        <v>-1.8314035791808757E-4</v>
      </c>
      <c r="S52" s="186">
        <v>7.5252749014341805E-5</v>
      </c>
      <c r="T52" s="186">
        <v>-3.9164488675990272E-4</v>
      </c>
      <c r="U52" s="186">
        <v>9.8451758610839887E-5</v>
      </c>
      <c r="V52" s="186">
        <v>-2.6493350646552042E-4</v>
      </c>
      <c r="W52" s="186">
        <v>-3.7351850779670918E-4</v>
      </c>
      <c r="X52" s="186">
        <v>-1.2379662813936194E-5</v>
      </c>
      <c r="Y52" s="186">
        <v>-1.7512642423301162E-4</v>
      </c>
      <c r="Z52" s="186">
        <v>-2.9902677574468114E-4</v>
      </c>
      <c r="AA52" s="186">
        <v>-2.1177799547733296E-4</v>
      </c>
      <c r="AB52" s="186">
        <v>0.49733560360381368</v>
      </c>
      <c r="AC52" s="186">
        <v>-1.6520343126788658E-4</v>
      </c>
      <c r="AD52" s="186">
        <v>-2.4078365002259614E-4</v>
      </c>
      <c r="AE52" s="186">
        <v>-2.473407705468019E-4</v>
      </c>
      <c r="AF52" s="186">
        <v>-1.3294844199352384E-4</v>
      </c>
      <c r="AG52" s="186">
        <v>-2.2529550656133664E-4</v>
      </c>
      <c r="AH52" s="186">
        <v>0.49440861729568231</v>
      </c>
      <c r="AI52" s="186">
        <v>3.6929480261218769E-4</v>
      </c>
      <c r="AJ52" s="186">
        <v>-8.3465635639757424E-5</v>
      </c>
      <c r="AK52" s="186">
        <v>3.3161571107866053E-5</v>
      </c>
      <c r="AL52" s="186">
        <v>-2.2116635202600228E-4</v>
      </c>
      <c r="AM52" s="186">
        <v>-2.6540727933077222E-4</v>
      </c>
      <c r="AN52" s="186">
        <v>1.3126685576833673E-4</v>
      </c>
      <c r="AO52" s="186">
        <v>-2.303634473182607E-4</v>
      </c>
      <c r="AP52" s="186">
        <v>-1.611277978700264E-5</v>
      </c>
      <c r="AQ52" s="186">
        <v>-2.147979104880661E-4</v>
      </c>
      <c r="AR52" s="186">
        <v>7.4248712408755252E-4</v>
      </c>
      <c r="AS52" s="186">
        <v>1.2514360820777047E-4</v>
      </c>
      <c r="AT52" s="186">
        <v>-1.0249405710690109E-4</v>
      </c>
      <c r="AU52" s="186">
        <v>-4.8206579419530333E-5</v>
      </c>
      <c r="AV52" s="186">
        <v>-1.0063639428240791E-4</v>
      </c>
      <c r="AW52" s="186">
        <v>-1.7403897357224686E-4</v>
      </c>
      <c r="AX52" s="186">
        <v>3.1633157401758844E-4</v>
      </c>
      <c r="AY52" s="186">
        <v>-1.9875102582577028E-4</v>
      </c>
      <c r="AZ52" s="186">
        <v>-1.6048255161786183E-4</v>
      </c>
      <c r="BA52" s="186">
        <v>4.9808635104864026E-5</v>
      </c>
      <c r="BB52" s="186">
        <v>-4.5463480167510172E-5</v>
      </c>
      <c r="BC52" s="186">
        <v>-1.8518560971265258E-4</v>
      </c>
      <c r="BD52" s="186">
        <v>-1.2615042728551166E-5</v>
      </c>
      <c r="BE52" s="186">
        <v>-1.0252200062093046E-4</v>
      </c>
      <c r="BF52" s="186">
        <v>6.1145786333912234E-5</v>
      </c>
      <c r="BG52" s="186">
        <v>-1.9524372192070822E-4</v>
      </c>
      <c r="BH52" s="186">
        <v>2.8937548076501582E-4</v>
      </c>
      <c r="BI52" s="186">
        <v>-3.4698953464833344E-5</v>
      </c>
      <c r="BJ52" s="186">
        <v>-1.1398281964164708E-4</v>
      </c>
      <c r="BK52" s="186">
        <v>-1.3575344542612769E-4</v>
      </c>
      <c r="BL52" s="186">
        <v>-4.0343492806809659E-6</v>
      </c>
      <c r="BM52" s="186">
        <v>2.2708957839473573E-4</v>
      </c>
      <c r="BN52" s="186">
        <v>-9.6054282574107273E-5</v>
      </c>
      <c r="BO52" s="186">
        <v>-7.944849034135365E-5</v>
      </c>
      <c r="BP52" s="186">
        <v>-1.7358498187360853E-4</v>
      </c>
      <c r="BQ52" s="186">
        <v>-1.3414391471861518E-4</v>
      </c>
      <c r="BR52" s="186">
        <v>-5.8323572994570618E-5</v>
      </c>
      <c r="BS52" s="186">
        <v>2.7577614331546771E-5</v>
      </c>
      <c r="BT52" s="186">
        <v>-3.6883992144574429E-5</v>
      </c>
      <c r="BU52" s="186">
        <v>-1.7149429534876032E-5</v>
      </c>
      <c r="BV52" s="187">
        <v>-1.6937849804232502E-4</v>
      </c>
      <c r="BW52" s="250">
        <f t="shared" si="6"/>
        <v>0.49733560360381368</v>
      </c>
      <c r="BX52" s="242">
        <f t="shared" si="7"/>
        <v>2</v>
      </c>
    </row>
    <row r="53" spans="1:76" ht="14.25" x14ac:dyDescent="0.2">
      <c r="A53" s="52" t="s">
        <v>34</v>
      </c>
      <c r="B53" s="105" t="s">
        <v>1230</v>
      </c>
      <c r="C53" s="135">
        <v>66473715</v>
      </c>
      <c r="D53" s="105" t="s">
        <v>69</v>
      </c>
      <c r="E53" s="20" t="s">
        <v>28</v>
      </c>
      <c r="F53" s="20" t="s">
        <v>26</v>
      </c>
      <c r="G53" s="125" t="s">
        <v>510</v>
      </c>
      <c r="H53" s="72" t="s">
        <v>625</v>
      </c>
      <c r="I53" s="126">
        <v>4.0404040404040401E-2</v>
      </c>
      <c r="J53" s="73" t="s">
        <v>623</v>
      </c>
      <c r="K53" s="73"/>
      <c r="L53" s="56">
        <v>3.27391623555123E-3</v>
      </c>
      <c r="M53" s="52" t="s">
        <v>34</v>
      </c>
      <c r="N53" s="185">
        <v>-2.4656062595047358E-4</v>
      </c>
      <c r="O53" s="186">
        <v>-1.0126297377714352E-4</v>
      </c>
      <c r="P53" s="186">
        <v>-2.5252382099506072E-4</v>
      </c>
      <c r="Q53" s="186">
        <v>-1.8990525523569042E-4</v>
      </c>
      <c r="R53" s="186">
        <v>-9.042200639031335E-5</v>
      </c>
      <c r="S53" s="186">
        <v>-5.5618345951858727E-4</v>
      </c>
      <c r="T53" s="186">
        <v>2.1131236753538533E-4</v>
      </c>
      <c r="U53" s="186">
        <v>-1.3934409674831337E-4</v>
      </c>
      <c r="V53" s="186">
        <v>2.5471321403994218E-4</v>
      </c>
      <c r="W53" s="186">
        <v>-2.7501520242877251E-4</v>
      </c>
      <c r="X53" s="186">
        <v>9.327971783143962E-5</v>
      </c>
      <c r="Y53" s="186">
        <v>1.9204137207361671E-4</v>
      </c>
      <c r="Z53" s="186">
        <v>-7.639199696588125E-5</v>
      </c>
      <c r="AA53" s="186">
        <v>2.2960100960342294E-4</v>
      </c>
      <c r="AB53" s="186">
        <v>-4.8856958977604604E-4</v>
      </c>
      <c r="AC53" s="186">
        <v>-4.0353872111427089E-4</v>
      </c>
      <c r="AD53" s="186">
        <v>1.282012574551736E-4</v>
      </c>
      <c r="AE53" s="186">
        <v>-2.0600150988651228E-5</v>
      </c>
      <c r="AF53" s="186">
        <v>2.8940528050601117E-4</v>
      </c>
      <c r="AG53" s="186">
        <v>8.9810411740093472E-5</v>
      </c>
      <c r="AH53" s="186">
        <v>-2.9993614558995567E-5</v>
      </c>
      <c r="AI53" s="186">
        <v>-7.6287515147327976E-6</v>
      </c>
      <c r="AJ53" s="186">
        <v>-7.9298981287750491E-5</v>
      </c>
      <c r="AK53" s="186">
        <v>-1.6084812250329733E-4</v>
      </c>
      <c r="AL53" s="186">
        <v>-1.4937642777393401E-4</v>
      </c>
      <c r="AM53" s="186">
        <v>-3.8466725639810413E-5</v>
      </c>
      <c r="AN53" s="186">
        <v>3.4394060437169683E-5</v>
      </c>
      <c r="AO53" s="186">
        <v>1.6369638862631652E-4</v>
      </c>
      <c r="AP53" s="186">
        <v>-2.5952635912826743E-4</v>
      </c>
      <c r="AQ53" s="186">
        <v>-9.5329249086978374E-5</v>
      </c>
      <c r="AR53" s="186">
        <v>1.1780703186887445E-4</v>
      </c>
      <c r="AS53" s="186">
        <v>6.9111566915851675E-5</v>
      </c>
      <c r="AT53" s="186">
        <v>-4.788591518603124E-5</v>
      </c>
      <c r="AU53" s="186">
        <v>-3.990483173258938E-6</v>
      </c>
      <c r="AV53" s="186">
        <v>1.5051689034918398E-4</v>
      </c>
      <c r="AW53" s="186">
        <v>-2.1664248690271819E-4</v>
      </c>
      <c r="AX53" s="186">
        <v>-2.9354706173489965E-4</v>
      </c>
      <c r="AY53" s="186">
        <v>1.4479385273944052E-4</v>
      </c>
      <c r="AZ53" s="186">
        <v>2.7298654750400895E-4</v>
      </c>
      <c r="BA53" s="186">
        <v>-2.1307277274368493E-4</v>
      </c>
      <c r="BB53" s="186">
        <v>5.8958737928563321E-5</v>
      </c>
      <c r="BC53" s="186">
        <v>-1.841337427194111E-4</v>
      </c>
      <c r="BD53" s="186">
        <v>8.079168659827626E-5</v>
      </c>
      <c r="BE53" s="186">
        <v>-1.0587545156000994E-4</v>
      </c>
      <c r="BF53" s="186">
        <v>-2.0567969898078759E-4</v>
      </c>
      <c r="BG53" s="186">
        <v>-1.0821248106393814E-4</v>
      </c>
      <c r="BH53" s="186">
        <v>-4.6499137805053586E-5</v>
      </c>
      <c r="BI53" s="186">
        <v>-1.4458094711769119E-4</v>
      </c>
      <c r="BJ53" s="186">
        <v>-1.5078781093544802E-4</v>
      </c>
      <c r="BK53" s="186">
        <v>1.3318946957485873E-4</v>
      </c>
      <c r="BL53" s="186">
        <v>-9.0727621468443195E-5</v>
      </c>
      <c r="BM53" s="186">
        <v>-7.4007435773995947E-5</v>
      </c>
      <c r="BN53" s="186">
        <v>-1.2814796151577271E-4</v>
      </c>
      <c r="BO53" s="186">
        <v>-2.6055951905238272E-4</v>
      </c>
      <c r="BP53" s="186">
        <v>-2.2813700504997845E-4</v>
      </c>
      <c r="BQ53" s="186">
        <v>4.8691003199432918E-5</v>
      </c>
      <c r="BR53" s="186">
        <v>-1.5628559707946913E-4</v>
      </c>
      <c r="BS53" s="186">
        <v>3.178777421400528E-4</v>
      </c>
      <c r="BT53" s="186">
        <v>8.4212651550355511E-5</v>
      </c>
      <c r="BU53" s="186">
        <v>-1.3320376295556996E-4</v>
      </c>
      <c r="BV53" s="187">
        <v>-1.5130347076117894E-4</v>
      </c>
      <c r="BW53" s="250">
        <f t="shared" si="6"/>
        <v>3.178777421400528E-4</v>
      </c>
      <c r="BX53" s="242">
        <f t="shared" si="7"/>
        <v>0</v>
      </c>
    </row>
    <row r="54" spans="1:76" ht="14.25" x14ac:dyDescent="0.2">
      <c r="A54" s="52" t="s">
        <v>35</v>
      </c>
      <c r="B54" s="105" t="s">
        <v>1230</v>
      </c>
      <c r="C54" s="135">
        <v>99914989</v>
      </c>
      <c r="D54" s="105" t="s">
        <v>69</v>
      </c>
      <c r="E54" s="20" t="s">
        <v>30</v>
      </c>
      <c r="F54" s="20" t="s">
        <v>26</v>
      </c>
      <c r="G54" s="125" t="s">
        <v>510</v>
      </c>
      <c r="H54" s="72" t="s">
        <v>625</v>
      </c>
      <c r="I54" s="126">
        <v>9.5238095238095205E-2</v>
      </c>
      <c r="J54" s="73" t="s">
        <v>681</v>
      </c>
      <c r="K54" s="73"/>
      <c r="L54" s="56">
        <v>1.4598224423370135E-3</v>
      </c>
      <c r="M54" s="52" t="s">
        <v>35</v>
      </c>
      <c r="N54" s="185">
        <v>-5.3487127664758258E-4</v>
      </c>
      <c r="O54" s="186">
        <v>-6.5805959972092842E-4</v>
      </c>
      <c r="P54" s="186">
        <v>-7.2205797850519605E-4</v>
      </c>
      <c r="Q54" s="186">
        <v>1.8779012013633682E-4</v>
      </c>
      <c r="R54" s="186">
        <v>-1.0874815181903111E-3</v>
      </c>
      <c r="S54" s="186">
        <v>-5.3048174846972128E-4</v>
      </c>
      <c r="T54" s="186">
        <v>-4.0646480489128474E-4</v>
      </c>
      <c r="U54" s="186">
        <v>-1.3399715910661755E-3</v>
      </c>
      <c r="V54" s="186">
        <v>-1.8053060818931351E-4</v>
      </c>
      <c r="W54" s="186">
        <v>-1.2673880727223251E-3</v>
      </c>
      <c r="X54" s="186">
        <v>-1.386803807685048E-4</v>
      </c>
      <c r="Y54" s="186">
        <v>-9.5568789385131522E-4</v>
      </c>
      <c r="Z54" s="186">
        <v>-1.1649175872604064E-3</v>
      </c>
      <c r="AA54" s="186">
        <v>-5.1612259342250595E-4</v>
      </c>
      <c r="AB54" s="186">
        <v>-1.4567066382274185E-3</v>
      </c>
      <c r="AC54" s="186">
        <v>-2.2584794762792572E-4</v>
      </c>
      <c r="AD54" s="186">
        <v>-5.8260766577902801E-5</v>
      </c>
      <c r="AE54" s="186">
        <v>-5.4359563566669118E-4</v>
      </c>
      <c r="AF54" s="186">
        <v>3.7505831161055957E-6</v>
      </c>
      <c r="AG54" s="186">
        <v>-6.629037145932954E-5</v>
      </c>
      <c r="AH54" s="186">
        <v>-5.001422340694269E-4</v>
      </c>
      <c r="AI54" s="186">
        <v>-1.453927257888744E-3</v>
      </c>
      <c r="AJ54" s="186">
        <v>-8.0411341446301552E-4</v>
      </c>
      <c r="AK54" s="186">
        <v>-4.6481420609750801E-4</v>
      </c>
      <c r="AL54" s="186">
        <v>-1.2400372171674384E-3</v>
      </c>
      <c r="AM54" s="186">
        <v>-1.5202962272511814E-4</v>
      </c>
      <c r="AN54" s="186">
        <v>-5.6333439783995366E-4</v>
      </c>
      <c r="AO54" s="186">
        <v>-1.4770680917902549E-4</v>
      </c>
      <c r="AP54" s="186">
        <v>-5.5310585688848348E-4</v>
      </c>
      <c r="AQ54" s="186">
        <v>-7.9821522954109632E-4</v>
      </c>
      <c r="AR54" s="186">
        <v>1.9411421112335535E-5</v>
      </c>
      <c r="AS54" s="186">
        <v>-3.6567484405391083E-4</v>
      </c>
      <c r="AT54" s="186">
        <v>4.0209952871259709E-4</v>
      </c>
      <c r="AU54" s="186">
        <v>-5.5957155873555633E-4</v>
      </c>
      <c r="AV54" s="186">
        <v>-4.3747382863936575E-4</v>
      </c>
      <c r="AW54" s="186">
        <v>-1.4426118562453063E-4</v>
      </c>
      <c r="AX54" s="186">
        <v>2.425751386164049E-4</v>
      </c>
      <c r="AY54" s="186">
        <v>-6.9184704704936288E-4</v>
      </c>
      <c r="AZ54" s="186">
        <v>-3.6121585636199847E-4</v>
      </c>
      <c r="BA54" s="186">
        <v>9.926241737661691E-5</v>
      </c>
      <c r="BB54" s="186">
        <v>-3.8622269540924004E-4</v>
      </c>
      <c r="BC54" s="186">
        <v>3.2458462834520025E-4</v>
      </c>
      <c r="BD54" s="186">
        <v>-4.1111208500598222E-4</v>
      </c>
      <c r="BE54" s="186">
        <v>-4.700685206303081E-4</v>
      </c>
      <c r="BF54" s="186">
        <v>-1.5268858131574749E-4</v>
      </c>
      <c r="BG54" s="186">
        <v>-8.2382134693292702E-4</v>
      </c>
      <c r="BH54" s="186">
        <v>-1.1777333171771242E-3</v>
      </c>
      <c r="BI54" s="186">
        <v>-8.5270667235047451E-4</v>
      </c>
      <c r="BJ54" s="186">
        <v>-1.1041402698088066E-3</v>
      </c>
      <c r="BK54" s="186">
        <v>-1.0664723818607925E-3</v>
      </c>
      <c r="BL54" s="186">
        <v>-3.8696916249250516E-4</v>
      </c>
      <c r="BM54" s="186">
        <v>-3.4617903056602308E-4</v>
      </c>
      <c r="BN54" s="186">
        <v>-1.524602039376325E-4</v>
      </c>
      <c r="BO54" s="186">
        <v>-7.4912132298776517E-4</v>
      </c>
      <c r="BP54" s="186">
        <v>-5.1992445573727578E-4</v>
      </c>
      <c r="BQ54" s="186">
        <v>1.7079903823222307E-4</v>
      </c>
      <c r="BR54" s="186">
        <v>-3.5605922387372049E-4</v>
      </c>
      <c r="BS54" s="186">
        <v>-2.9170170794891922E-5</v>
      </c>
      <c r="BT54" s="186">
        <v>-1.2987943534853049E-3</v>
      </c>
      <c r="BU54" s="186">
        <v>-1.0286559382803847E-3</v>
      </c>
      <c r="BV54" s="187">
        <v>2.4984731092186083E-4</v>
      </c>
      <c r="BW54" s="250">
        <f t="shared" si="6"/>
        <v>4.0209952871259709E-4</v>
      </c>
      <c r="BX54" s="242">
        <f t="shared" si="7"/>
        <v>0</v>
      </c>
    </row>
    <row r="55" spans="1:76" ht="14.25" x14ac:dyDescent="0.2">
      <c r="A55" s="52" t="s">
        <v>36</v>
      </c>
      <c r="B55" s="105" t="s">
        <v>1230</v>
      </c>
      <c r="C55" s="135">
        <v>138886740</v>
      </c>
      <c r="D55" s="105" t="s">
        <v>69</v>
      </c>
      <c r="E55" s="20" t="s">
        <v>30</v>
      </c>
      <c r="F55" s="20" t="s">
        <v>26</v>
      </c>
      <c r="G55" s="125" t="s">
        <v>510</v>
      </c>
      <c r="H55" s="72" t="s">
        <v>625</v>
      </c>
      <c r="I55" s="126">
        <v>0.05</v>
      </c>
      <c r="J55" s="73" t="s">
        <v>623</v>
      </c>
      <c r="K55" s="73"/>
      <c r="L55" s="56">
        <v>5.7320348723796947E-4</v>
      </c>
      <c r="M55" s="52" t="s">
        <v>36</v>
      </c>
      <c r="N55" s="185">
        <v>-3.0943762223397319E-5</v>
      </c>
      <c r="O55" s="186">
        <v>-3.7530846801713306E-5</v>
      </c>
      <c r="P55" s="186">
        <v>1.6334959630048991E-4</v>
      </c>
      <c r="Q55" s="186">
        <v>-2.6897985787370147E-5</v>
      </c>
      <c r="R55" s="186">
        <v>4.588941797894206E-5</v>
      </c>
      <c r="S55" s="186">
        <v>1.5482811919538379E-4</v>
      </c>
      <c r="T55" s="186">
        <v>1.4221369314665246E-4</v>
      </c>
      <c r="U55" s="186">
        <v>2.5621535053299289E-4</v>
      </c>
      <c r="V55" s="186">
        <v>-4.7850860313891088E-5</v>
      </c>
      <c r="W55" s="186">
        <v>1.7922409685616238E-5</v>
      </c>
      <c r="X55" s="186">
        <v>1.5615916735615119E-4</v>
      </c>
      <c r="Y55" s="186">
        <v>2.2675257371195131E-4</v>
      </c>
      <c r="Z55" s="186">
        <v>2.1589633716717171E-4</v>
      </c>
      <c r="AA55" s="186">
        <v>2.7629467417401854E-4</v>
      </c>
      <c r="AB55" s="186">
        <v>3.0063897515259972E-4</v>
      </c>
      <c r="AC55" s="186">
        <v>1.9072592255814868E-4</v>
      </c>
      <c r="AD55" s="186">
        <v>-2.4588981172617196E-5</v>
      </c>
      <c r="AE55" s="186">
        <v>2.3382360625765505E-4</v>
      </c>
      <c r="AF55" s="186">
        <v>3.6332566292984216E-5</v>
      </c>
      <c r="AG55" s="186">
        <v>1.3955088189254706E-4</v>
      </c>
      <c r="AH55" s="186">
        <v>3.4226746867005897E-5</v>
      </c>
      <c r="AI55" s="186">
        <v>-1.7813758252738514E-4</v>
      </c>
      <c r="AJ55" s="186">
        <v>4.6292406810428629E-5</v>
      </c>
      <c r="AK55" s="186">
        <v>1.5641929362077351E-4</v>
      </c>
      <c r="AL55" s="186">
        <v>6.6052293658017537E-5</v>
      </c>
      <c r="AM55" s="186">
        <v>1.1127033890612171E-4</v>
      </c>
      <c r="AN55" s="186">
        <v>1.0756031350050218E-4</v>
      </c>
      <c r="AO55" s="186">
        <v>4.6272616789378449E-5</v>
      </c>
      <c r="AP55" s="186">
        <v>1.5632663396241678E-4</v>
      </c>
      <c r="AQ55" s="186">
        <v>-5.1034102700837458E-5</v>
      </c>
      <c r="AR55" s="186">
        <v>3.7808570723325602E-4</v>
      </c>
      <c r="AS55" s="186">
        <v>9.0228429566339995E-5</v>
      </c>
      <c r="AT55" s="186">
        <v>8.784972059916029E-5</v>
      </c>
      <c r="AU55" s="186">
        <v>1.4605502017878819E-4</v>
      </c>
      <c r="AV55" s="186">
        <v>-8.3638280294466918E-5</v>
      </c>
      <c r="AW55" s="186">
        <v>2.3059474720678406E-4</v>
      </c>
      <c r="AX55" s="186">
        <v>-6.0452989292026672E-5</v>
      </c>
      <c r="AY55" s="186">
        <v>7.0026923310374497E-5</v>
      </c>
      <c r="AZ55" s="186">
        <v>1.7243243628730037E-4</v>
      </c>
      <c r="BA55" s="186">
        <v>1.3545905040431721E-4</v>
      </c>
      <c r="BB55" s="186">
        <v>1.1772578347762029E-4</v>
      </c>
      <c r="BC55" s="186">
        <v>-1.5880354465056066E-6</v>
      </c>
      <c r="BD55" s="186">
        <v>2.7519049761876729E-4</v>
      </c>
      <c r="BE55" s="186">
        <v>3.4776071733478686E-4</v>
      </c>
      <c r="BF55" s="186">
        <v>1.7303088567572158E-4</v>
      </c>
      <c r="BG55" s="186">
        <v>-1.5811920754802604E-5</v>
      </c>
      <c r="BH55" s="186">
        <v>-2.1152909789678249E-5</v>
      </c>
      <c r="BI55" s="186">
        <v>-4.7349515733561892E-6</v>
      </c>
      <c r="BJ55" s="186">
        <v>-3.9739355984770206E-5</v>
      </c>
      <c r="BK55" s="186">
        <v>1.391298476978339E-4</v>
      </c>
      <c r="BL55" s="186">
        <v>-7.6889265601113167E-5</v>
      </c>
      <c r="BM55" s="186">
        <v>6.9994104176989065E-5</v>
      </c>
      <c r="BN55" s="186">
        <v>7.701205822520504E-5</v>
      </c>
      <c r="BO55" s="186">
        <v>3.0905337502170379E-4</v>
      </c>
      <c r="BP55" s="186">
        <v>3.5184574159940693E-4</v>
      </c>
      <c r="BQ55" s="186">
        <v>-2.7391904004336757E-5</v>
      </c>
      <c r="BR55" s="186">
        <v>1.1556343240626363E-4</v>
      </c>
      <c r="BS55" s="186">
        <v>4.5393329281655129E-5</v>
      </c>
      <c r="BT55" s="186">
        <v>1.0705839113785316E-4</v>
      </c>
      <c r="BU55" s="186">
        <v>1.7101630756457685E-4</v>
      </c>
      <c r="BV55" s="187">
        <v>-1.1649308622061947E-4</v>
      </c>
      <c r="BW55" s="250">
        <f t="shared" si="6"/>
        <v>3.7808570723325602E-4</v>
      </c>
      <c r="BX55" s="242">
        <f t="shared" si="7"/>
        <v>0</v>
      </c>
    </row>
    <row r="56" spans="1:76" ht="14.25" x14ac:dyDescent="0.2">
      <c r="A56" s="52" t="s">
        <v>37</v>
      </c>
      <c r="B56" s="105" t="s">
        <v>1223</v>
      </c>
      <c r="C56" s="135">
        <v>76849980</v>
      </c>
      <c r="D56" s="105" t="s">
        <v>69</v>
      </c>
      <c r="E56" s="20" t="s">
        <v>25</v>
      </c>
      <c r="F56" s="20" t="s">
        <v>26</v>
      </c>
      <c r="G56" s="125" t="s">
        <v>510</v>
      </c>
      <c r="H56" s="72" t="s">
        <v>625</v>
      </c>
      <c r="I56" s="126">
        <v>0.15463917525773199</v>
      </c>
      <c r="J56" s="73" t="s">
        <v>682</v>
      </c>
      <c r="K56" s="92" t="s">
        <v>634</v>
      </c>
      <c r="L56" s="56">
        <v>3.260261307510766E-3</v>
      </c>
      <c r="M56" s="52" t="s">
        <v>37</v>
      </c>
      <c r="N56" s="185">
        <v>5.8570689632954928E-4</v>
      </c>
      <c r="O56" s="186">
        <v>8.1032970193914032E-4</v>
      </c>
      <c r="P56" s="186">
        <v>5.7516504518048813E-4</v>
      </c>
      <c r="Q56" s="186">
        <v>-1.3371431565715759E-4</v>
      </c>
      <c r="R56" s="186">
        <v>1.6435551986247786E-4</v>
      </c>
      <c r="S56" s="186">
        <v>6.952795745104874E-4</v>
      </c>
      <c r="T56" s="186">
        <v>3.3504926136688736E-4</v>
      </c>
      <c r="U56" s="186">
        <v>3.3582727292031907E-4</v>
      </c>
      <c r="V56" s="186">
        <v>1.5142741618309708E-4</v>
      </c>
      <c r="W56" s="186">
        <v>2.8876789970015042E-4</v>
      </c>
      <c r="X56" s="186">
        <v>1.4598427420638767E-4</v>
      </c>
      <c r="Y56" s="186">
        <v>2.5227933333356886E-4</v>
      </c>
      <c r="Z56" s="186">
        <v>8.110757233161796E-4</v>
      </c>
      <c r="AA56" s="186">
        <v>2.4594011123050272E-4</v>
      </c>
      <c r="AB56" s="186">
        <v>0.49357591121397315</v>
      </c>
      <c r="AC56" s="186">
        <v>4.4023791412653402E-4</v>
      </c>
      <c r="AD56" s="186">
        <v>1.366664390787713E-4</v>
      </c>
      <c r="AE56" s="186">
        <v>-1.5231148874765912E-4</v>
      </c>
      <c r="AF56" s="186">
        <v>1.8651481692947549E-4</v>
      </c>
      <c r="AG56" s="186">
        <v>6.114346617976398E-4</v>
      </c>
      <c r="AH56" s="186">
        <v>-5.4658783061408041E-4</v>
      </c>
      <c r="AI56" s="186">
        <v>2.4610273160255262E-5</v>
      </c>
      <c r="AJ56" s="186">
        <v>0.49162779299481119</v>
      </c>
      <c r="AK56" s="186">
        <v>8.1517298195569543E-4</v>
      </c>
      <c r="AL56" s="186">
        <v>-4.00785184089899E-4</v>
      </c>
      <c r="AM56" s="186">
        <v>-4.2425805822591655E-4</v>
      </c>
      <c r="AN56" s="186">
        <v>5.1688605690544719E-4</v>
      </c>
      <c r="AO56" s="186">
        <v>3.3385669495359553E-4</v>
      </c>
      <c r="AP56" s="186">
        <v>3.876765235430635E-4</v>
      </c>
      <c r="AQ56" s="186">
        <v>9.1520191806424359E-5</v>
      </c>
      <c r="AR56" s="186">
        <v>7.8906228384124791E-4</v>
      </c>
      <c r="AS56" s="186">
        <v>-9.9120784563483041E-5</v>
      </c>
      <c r="AT56" s="186">
        <v>8.1168919367486042E-4</v>
      </c>
      <c r="AU56" s="186">
        <v>-3.2270500508403861E-6</v>
      </c>
      <c r="AV56" s="186">
        <v>-2.6089410482048022E-4</v>
      </c>
      <c r="AW56" s="186">
        <v>-1.1843578590643895E-4</v>
      </c>
      <c r="AX56" s="186">
        <v>-2.1636158785306309E-5</v>
      </c>
      <c r="AY56" s="186">
        <v>3.9947175032273644E-5</v>
      </c>
      <c r="AZ56" s="186">
        <v>2.7530930266154953E-4</v>
      </c>
      <c r="BA56" s="186">
        <v>1.6663110411942921E-4</v>
      </c>
      <c r="BB56" s="186">
        <v>-3.4039809740366673E-4</v>
      </c>
      <c r="BC56" s="186">
        <v>3.6687426720689907E-4</v>
      </c>
      <c r="BD56" s="186">
        <v>4.576673085195924E-4</v>
      </c>
      <c r="BE56" s="186">
        <v>1.0044354107743457E-4</v>
      </c>
      <c r="BF56" s="186">
        <v>-3.4604688135943425E-4</v>
      </c>
      <c r="BG56" s="186">
        <v>1.0024889039499845E-4</v>
      </c>
      <c r="BH56" s="186">
        <v>3.9590320940833699E-4</v>
      </c>
      <c r="BI56" s="186">
        <v>-8.6429005232922448E-5</v>
      </c>
      <c r="BJ56" s="186">
        <v>-1.5354017789332396E-4</v>
      </c>
      <c r="BK56" s="186">
        <v>2.7416702038100859E-4</v>
      </c>
      <c r="BL56" s="186">
        <v>-5.3306713931781241E-4</v>
      </c>
      <c r="BM56" s="186">
        <v>-2.7440699137689728E-4</v>
      </c>
      <c r="BN56" s="186">
        <v>3.5063079777071559E-4</v>
      </c>
      <c r="BO56" s="186">
        <v>1.0804213787706123E-3</v>
      </c>
      <c r="BP56" s="186">
        <v>9.1828333739232696E-4</v>
      </c>
      <c r="BQ56" s="186">
        <v>-1.5919880471857622E-4</v>
      </c>
      <c r="BR56" s="186">
        <v>1.2715847232846718E-4</v>
      </c>
      <c r="BS56" s="186">
        <v>3.4974812127281556E-4</v>
      </c>
      <c r="BT56" s="186">
        <v>-1.1992996969012329E-4</v>
      </c>
      <c r="BU56" s="186">
        <v>-1.4701048297768339E-4</v>
      </c>
      <c r="BV56" s="187">
        <v>1.0139392268282725E-4</v>
      </c>
      <c r="BW56" s="250">
        <f t="shared" si="6"/>
        <v>0.49357591121397315</v>
      </c>
      <c r="BX56" s="242">
        <f t="shared" si="7"/>
        <v>2</v>
      </c>
    </row>
    <row r="57" spans="1:76" ht="14.25" x14ac:dyDescent="0.2">
      <c r="A57" s="52" t="s">
        <v>38</v>
      </c>
      <c r="B57" s="105" t="s">
        <v>1223</v>
      </c>
      <c r="C57" s="135">
        <v>88430829</v>
      </c>
      <c r="D57" s="105" t="s">
        <v>69</v>
      </c>
      <c r="E57" s="20" t="s">
        <v>26</v>
      </c>
      <c r="F57" s="20" t="s">
        <v>28</v>
      </c>
      <c r="G57" s="125" t="s">
        <v>510</v>
      </c>
      <c r="H57" s="72" t="s">
        <v>625</v>
      </c>
      <c r="I57" s="126">
        <v>5.93220338983051E-2</v>
      </c>
      <c r="J57" s="73" t="s">
        <v>683</v>
      </c>
      <c r="K57" s="73"/>
      <c r="L57" s="56">
        <v>7.356998344675372E-4</v>
      </c>
      <c r="M57" s="52" t="s">
        <v>38</v>
      </c>
      <c r="N57" s="185">
        <v>2.501148809714237E-5</v>
      </c>
      <c r="O57" s="186">
        <v>-2.1128455117496456E-5</v>
      </c>
      <c r="P57" s="186">
        <v>-4.19045512052937E-5</v>
      </c>
      <c r="Q57" s="186">
        <v>1.4300649099732547E-4</v>
      </c>
      <c r="R57" s="186">
        <v>-3.6407771301823211E-6</v>
      </c>
      <c r="S57" s="186">
        <v>9.5040687728861393E-5</v>
      </c>
      <c r="T57" s="186">
        <v>5.1424732410006017E-5</v>
      </c>
      <c r="U57" s="186">
        <v>2.1586438883860245E-4</v>
      </c>
      <c r="V57" s="186">
        <v>2.335904545685731E-4</v>
      </c>
      <c r="W57" s="186">
        <v>-5.6581068639550416E-6</v>
      </c>
      <c r="X57" s="186">
        <v>-1.2235908817807351E-4</v>
      </c>
      <c r="Y57" s="186">
        <v>1.5865613632211448E-4</v>
      </c>
      <c r="Z57" s="186">
        <v>2.1919898245786906E-5</v>
      </c>
      <c r="AA57" s="186">
        <v>5.9485407189588868E-5</v>
      </c>
      <c r="AB57" s="186">
        <v>1.5485643867789868E-4</v>
      </c>
      <c r="AC57" s="186">
        <v>7.7449366436597371E-5</v>
      </c>
      <c r="AD57" s="186">
        <v>-1.0371769279752109E-4</v>
      </c>
      <c r="AE57" s="186">
        <v>-1.4708304440307567E-4</v>
      </c>
      <c r="AF57" s="186">
        <v>-1.3280260352020691E-4</v>
      </c>
      <c r="AG57" s="186">
        <v>3.829529016365768E-5</v>
      </c>
      <c r="AH57" s="186">
        <v>2.9789657816763635E-5</v>
      </c>
      <c r="AI57" s="186">
        <v>-4.1169621165705757E-5</v>
      </c>
      <c r="AJ57" s="186">
        <v>1.4663575859811574E-4</v>
      </c>
      <c r="AK57" s="186">
        <v>-1.1693100090938695E-5</v>
      </c>
      <c r="AL57" s="186">
        <v>-4.9600587880815222E-5</v>
      </c>
      <c r="AM57" s="186">
        <v>-3.1963472146177277E-5</v>
      </c>
      <c r="AN57" s="186">
        <v>-5.3781333455207381E-5</v>
      </c>
      <c r="AO57" s="186">
        <v>2.1282310434552051E-6</v>
      </c>
      <c r="AP57" s="186">
        <v>9.1911755146137971E-5</v>
      </c>
      <c r="AQ57" s="186">
        <v>-4.5425783635353527E-5</v>
      </c>
      <c r="AR57" s="186">
        <v>9.3861588082121291E-5</v>
      </c>
      <c r="AS57" s="186">
        <v>7.3631051887049995E-6</v>
      </c>
      <c r="AT57" s="186">
        <v>2.4230971212517254E-4</v>
      </c>
      <c r="AU57" s="186">
        <v>4.4824135880191379E-5</v>
      </c>
      <c r="AV57" s="186">
        <v>-1.9972476901920343E-5</v>
      </c>
      <c r="AW57" s="186">
        <v>-2.9724272978876986E-5</v>
      </c>
      <c r="AX57" s="186">
        <v>9.1447346844570135E-5</v>
      </c>
      <c r="AY57" s="186">
        <v>1.1599321268533028E-4</v>
      </c>
      <c r="AZ57" s="186">
        <v>1.8105808873597798E-5</v>
      </c>
      <c r="BA57" s="186">
        <v>-6.1463112517536728E-5</v>
      </c>
      <c r="BB57" s="186">
        <v>-6.5828765182083583E-5</v>
      </c>
      <c r="BC57" s="186">
        <v>3.4091486371759072E-4</v>
      </c>
      <c r="BD57" s="186">
        <v>2.26018732474143E-4</v>
      </c>
      <c r="BE57" s="186">
        <v>3.4447107462181616E-4</v>
      </c>
      <c r="BF57" s="186">
        <v>3.835555015479998E-4</v>
      </c>
      <c r="BG57" s="186">
        <v>5.5884148211214103E-6</v>
      </c>
      <c r="BH57" s="186">
        <v>3.6064651314431247E-5</v>
      </c>
      <c r="BI57" s="186">
        <v>-3.1611372589441253E-6</v>
      </c>
      <c r="BJ57" s="186">
        <v>1.4907686279909535E-4</v>
      </c>
      <c r="BK57" s="186">
        <v>-7.5590218505359422E-5</v>
      </c>
      <c r="BL57" s="186">
        <v>2.1371199156428522E-4</v>
      </c>
      <c r="BM57" s="186">
        <v>8.6410835424340256E-5</v>
      </c>
      <c r="BN57" s="186">
        <v>8.1513409279440488E-6</v>
      </c>
      <c r="BO57" s="186">
        <v>-3.7376611450885139E-6</v>
      </c>
      <c r="BP57" s="186">
        <v>1.1924328553471891E-4</v>
      </c>
      <c r="BQ57" s="186">
        <v>-6.0198184907076652E-5</v>
      </c>
      <c r="BR57" s="186">
        <v>6.8078476025920567E-5</v>
      </c>
      <c r="BS57" s="186">
        <v>-5.8342171116509164E-5</v>
      </c>
      <c r="BT57" s="186">
        <v>-4.7501014928159435E-5</v>
      </c>
      <c r="BU57" s="186">
        <v>-1.0018635766469077E-5</v>
      </c>
      <c r="BV57" s="187">
        <v>1.6413218339652853E-4</v>
      </c>
      <c r="BW57" s="250">
        <f t="shared" si="6"/>
        <v>3.835555015479998E-4</v>
      </c>
      <c r="BX57" s="242">
        <f t="shared" si="7"/>
        <v>0</v>
      </c>
    </row>
    <row r="58" spans="1:76" ht="14.25" x14ac:dyDescent="0.2">
      <c r="A58" s="52" t="s">
        <v>39</v>
      </c>
      <c r="B58" s="105" t="s">
        <v>1223</v>
      </c>
      <c r="C58" s="135">
        <v>117318438</v>
      </c>
      <c r="D58" s="105" t="s">
        <v>69</v>
      </c>
      <c r="E58" s="20" t="s">
        <v>30</v>
      </c>
      <c r="F58" s="20" t="s">
        <v>28</v>
      </c>
      <c r="G58" s="125" t="s">
        <v>510</v>
      </c>
      <c r="H58" s="72" t="s">
        <v>625</v>
      </c>
      <c r="I58" s="126">
        <v>7.0422535211267595E-2</v>
      </c>
      <c r="J58" s="73" t="s">
        <v>670</v>
      </c>
      <c r="K58" s="73"/>
      <c r="L58" s="56">
        <v>5.5176692833123746E-3</v>
      </c>
      <c r="M58" s="52" t="s">
        <v>39</v>
      </c>
      <c r="N58" s="185">
        <v>2.709599156875981E-5</v>
      </c>
      <c r="O58" s="186">
        <v>-1.4058603528800673E-4</v>
      </c>
      <c r="P58" s="186">
        <v>-6.7270762036653661E-4</v>
      </c>
      <c r="Q58" s="186">
        <v>8.6296657150577213E-4</v>
      </c>
      <c r="R58" s="186">
        <v>4.7508010423219938E-4</v>
      </c>
      <c r="S58" s="186">
        <v>-4.1512009423295103E-5</v>
      </c>
      <c r="T58" s="186">
        <v>7.6026072383438437E-4</v>
      </c>
      <c r="U58" s="186">
        <v>-5.4573285510507458E-4</v>
      </c>
      <c r="V58" s="186">
        <v>9.3323533636902392E-4</v>
      </c>
      <c r="W58" s="186">
        <v>3.6380604377871887E-4</v>
      </c>
      <c r="X58" s="186">
        <v>0.49084416798490327</v>
      </c>
      <c r="Y58" s="186">
        <v>6.6457855131434734E-4</v>
      </c>
      <c r="Z58" s="186">
        <v>5.72408292957482E-4</v>
      </c>
      <c r="AA58" s="186">
        <v>-1.7607579814623003E-4</v>
      </c>
      <c r="AB58" s="186">
        <v>4.7830566406607735E-4</v>
      </c>
      <c r="AC58" s="186">
        <v>-1.0807386933497226E-5</v>
      </c>
      <c r="AD58" s="186">
        <v>0.49511808833077731</v>
      </c>
      <c r="AE58" s="186">
        <v>9.6097649103110694E-4</v>
      </c>
      <c r="AF58" s="186">
        <v>5.5240996516684945E-5</v>
      </c>
      <c r="AG58" s="186">
        <v>2.5748955045599119E-4</v>
      </c>
      <c r="AH58" s="186">
        <v>3.664705802635523E-4</v>
      </c>
      <c r="AI58" s="186">
        <v>-5.2490648443633426E-4</v>
      </c>
      <c r="AJ58" s="186">
        <v>-1.0202351804466233E-3</v>
      </c>
      <c r="AK58" s="186">
        <v>9.8103173727652482E-4</v>
      </c>
      <c r="AL58" s="186">
        <v>7.6632993343663143E-4</v>
      </c>
      <c r="AM58" s="186">
        <v>-4.1421190637007041E-4</v>
      </c>
      <c r="AN58" s="186">
        <v>6.0132691939719478E-4</v>
      </c>
      <c r="AO58" s="186">
        <v>-4.043176420790778E-4</v>
      </c>
      <c r="AP58" s="186">
        <v>-1.6538668970766165E-4</v>
      </c>
      <c r="AQ58" s="186">
        <v>2.3937090075759268E-5</v>
      </c>
      <c r="AR58" s="186">
        <v>7.115730498962955E-5</v>
      </c>
      <c r="AS58" s="186">
        <v>6.6325093838598328E-4</v>
      </c>
      <c r="AT58" s="186">
        <v>9.4905873162876367E-5</v>
      </c>
      <c r="AU58" s="186">
        <v>1.1741932392489701E-4</v>
      </c>
      <c r="AV58" s="186">
        <v>-5.098585708606402E-4</v>
      </c>
      <c r="AW58" s="186">
        <v>1.1678243563001131E-3</v>
      </c>
      <c r="AX58" s="186">
        <v>-6.5342600894184068E-4</v>
      </c>
      <c r="AY58" s="186">
        <v>-4.0337996805032451E-4</v>
      </c>
      <c r="AZ58" s="186">
        <v>3.6071773766269306E-5</v>
      </c>
      <c r="BA58" s="186">
        <v>-4.1672342844439533E-4</v>
      </c>
      <c r="BB58" s="186">
        <v>9.3521366698518914E-4</v>
      </c>
      <c r="BC58" s="186">
        <v>8.229798743587622E-4</v>
      </c>
      <c r="BD58" s="186">
        <v>1.0411932446127486E-3</v>
      </c>
      <c r="BE58" s="186">
        <v>-2.6615731317390125E-4</v>
      </c>
      <c r="BF58" s="186">
        <v>1.4028699433048372E-3</v>
      </c>
      <c r="BG58" s="186">
        <v>1.344639584995564E-3</v>
      </c>
      <c r="BH58" s="186">
        <v>1.0001094347104542E-4</v>
      </c>
      <c r="BI58" s="186">
        <v>4.750092863629006E-5</v>
      </c>
      <c r="BJ58" s="186">
        <v>4.7581297440661523E-4</v>
      </c>
      <c r="BK58" s="186">
        <v>7.0565243545851579E-4</v>
      </c>
      <c r="BL58" s="186">
        <v>1.3975370838864793E-3</v>
      </c>
      <c r="BM58" s="186">
        <v>3.4974417666602808E-5</v>
      </c>
      <c r="BN58" s="186">
        <v>-9.7850568736167036E-4</v>
      </c>
      <c r="BO58" s="186">
        <v>-2.3107345625629667E-4</v>
      </c>
      <c r="BP58" s="186">
        <v>8.3554596642760465E-4</v>
      </c>
      <c r="BQ58" s="186">
        <v>0.49588126766203622</v>
      </c>
      <c r="BR58" s="186">
        <v>-2.4970029785904672E-4</v>
      </c>
      <c r="BS58" s="186">
        <v>4.5553828728747345E-4</v>
      </c>
      <c r="BT58" s="186">
        <v>0.50533992695594532</v>
      </c>
      <c r="BU58" s="186">
        <v>4.1920384470709154E-4</v>
      </c>
      <c r="BV58" s="187">
        <v>3.8226798481704946E-4</v>
      </c>
      <c r="BW58" s="250">
        <f t="shared" si="6"/>
        <v>0.50533992695594532</v>
      </c>
      <c r="BX58" s="242">
        <f t="shared" si="7"/>
        <v>4</v>
      </c>
    </row>
    <row r="59" spans="1:76" ht="14.25" x14ac:dyDescent="0.2">
      <c r="A59" s="52" t="s">
        <v>40</v>
      </c>
      <c r="B59" s="105" t="s">
        <v>1223</v>
      </c>
      <c r="C59" s="135">
        <v>135452915</v>
      </c>
      <c r="D59" s="105" t="s">
        <v>69</v>
      </c>
      <c r="E59" s="20" t="s">
        <v>28</v>
      </c>
      <c r="F59" s="20" t="s">
        <v>30</v>
      </c>
      <c r="G59" s="125" t="s">
        <v>510</v>
      </c>
      <c r="H59" s="72" t="s">
        <v>625</v>
      </c>
      <c r="I59" s="126">
        <v>4.8780487804878099E-2</v>
      </c>
      <c r="J59" s="73" t="s">
        <v>623</v>
      </c>
      <c r="K59" s="73"/>
      <c r="L59" s="56">
        <v>7.0128203121331179E-4</v>
      </c>
      <c r="M59" s="52" t="s">
        <v>40</v>
      </c>
      <c r="N59" s="185">
        <v>1.6461181035192743E-4</v>
      </c>
      <c r="O59" s="186">
        <v>-8.8226777233534753E-7</v>
      </c>
      <c r="P59" s="186">
        <v>3.7216466941139071E-4</v>
      </c>
      <c r="Q59" s="186">
        <v>6.7981372500308104E-5</v>
      </c>
      <c r="R59" s="186">
        <v>-1.7972497841333367E-5</v>
      </c>
      <c r="S59" s="186">
        <v>-9.8704887282576753E-5</v>
      </c>
      <c r="T59" s="186">
        <v>-6.5398586321307193E-5</v>
      </c>
      <c r="U59" s="186">
        <v>-9.3079056314023466E-5</v>
      </c>
      <c r="V59" s="186">
        <v>-1.4535519260532753E-4</v>
      </c>
      <c r="W59" s="186">
        <v>2.9023792164851927E-6</v>
      </c>
      <c r="X59" s="186">
        <v>9.9435106912396294E-5</v>
      </c>
      <c r="Y59" s="186">
        <v>3.7952558769711149E-4</v>
      </c>
      <c r="Z59" s="186">
        <v>2.0578436838681051E-5</v>
      </c>
      <c r="AA59" s="186">
        <v>-2.7521723131300024E-4</v>
      </c>
      <c r="AB59" s="186">
        <v>-1.1905873718566506E-4</v>
      </c>
      <c r="AC59" s="186">
        <v>1.1209545329208908E-4</v>
      </c>
      <c r="AD59" s="186">
        <v>-2.0125647705828288E-4</v>
      </c>
      <c r="AE59" s="186">
        <v>-3.9044935783344496E-4</v>
      </c>
      <c r="AF59" s="186">
        <v>-8.210499441141481E-5</v>
      </c>
      <c r="AG59" s="186">
        <v>-9.6733524626636293E-5</v>
      </c>
      <c r="AH59" s="186">
        <v>-7.1223722894100299E-5</v>
      </c>
      <c r="AI59" s="186">
        <v>-1.9458448600661454E-4</v>
      </c>
      <c r="AJ59" s="186">
        <v>-7.0526638907980241E-5</v>
      </c>
      <c r="AK59" s="186">
        <v>-3.2085160838404717E-5</v>
      </c>
      <c r="AL59" s="186">
        <v>3.3540916071431257E-5</v>
      </c>
      <c r="AM59" s="186">
        <v>-1.330329571892731E-5</v>
      </c>
      <c r="AN59" s="186">
        <v>-5.6934191283617764E-5</v>
      </c>
      <c r="AO59" s="186">
        <v>-1.3686684885565875E-4</v>
      </c>
      <c r="AP59" s="186">
        <v>-1.0686627765167092E-5</v>
      </c>
      <c r="AQ59" s="186">
        <v>8.7415091537155869E-5</v>
      </c>
      <c r="AR59" s="186">
        <v>-5.6784880473952581E-5</v>
      </c>
      <c r="AS59" s="186">
        <v>1.3084032970396607E-5</v>
      </c>
      <c r="AT59" s="186">
        <v>-2.8124019569650076E-5</v>
      </c>
      <c r="AU59" s="186">
        <v>-1.1820985801960684E-4</v>
      </c>
      <c r="AV59" s="186">
        <v>-2.2613205641273536E-5</v>
      </c>
      <c r="AW59" s="186">
        <v>1.2041292983495965E-4</v>
      </c>
      <c r="AX59" s="186">
        <v>-3.0049961016705634E-4</v>
      </c>
      <c r="AY59" s="186">
        <v>3.5692033521382972E-5</v>
      </c>
      <c r="AZ59" s="186">
        <v>-6.7459507624690403E-5</v>
      </c>
      <c r="BA59" s="186">
        <v>-3.3126307845487296E-4</v>
      </c>
      <c r="BB59" s="186">
        <v>1.3432024639549467E-4</v>
      </c>
      <c r="BC59" s="186">
        <v>-7.2378327910250281E-5</v>
      </c>
      <c r="BD59" s="186">
        <v>-3.7971743083729348E-5</v>
      </c>
      <c r="BE59" s="186">
        <v>-1.9463537445111895E-4</v>
      </c>
      <c r="BF59" s="186">
        <v>2.1860342206974769E-4</v>
      </c>
      <c r="BG59" s="186">
        <v>-8.7274490556368996E-5</v>
      </c>
      <c r="BH59" s="186">
        <v>-2.4207368885176652E-4</v>
      </c>
      <c r="BI59" s="186">
        <v>-1.0448877331432102E-4</v>
      </c>
      <c r="BJ59" s="186">
        <v>-2.0291084864180759E-5</v>
      </c>
      <c r="BK59" s="186">
        <v>3.1667484565536038E-4</v>
      </c>
      <c r="BL59" s="186">
        <v>6.8160973307254832E-5</v>
      </c>
      <c r="BM59" s="186">
        <v>3.2595240639236899E-5</v>
      </c>
      <c r="BN59" s="186">
        <v>-2.2109529121368114E-5</v>
      </c>
      <c r="BO59" s="186">
        <v>2.2618405585818043E-5</v>
      </c>
      <c r="BP59" s="186">
        <v>2.1551411545172249E-4</v>
      </c>
      <c r="BQ59" s="186">
        <v>-1.1577934442329207E-5</v>
      </c>
      <c r="BR59" s="186">
        <v>1.5942964132799776E-4</v>
      </c>
      <c r="BS59" s="186">
        <v>2.8424881119450509E-4</v>
      </c>
      <c r="BT59" s="186">
        <v>-1.7689199262662368E-4</v>
      </c>
      <c r="BU59" s="186">
        <v>7.9381771294497676E-5</v>
      </c>
      <c r="BV59" s="187">
        <v>-2.4757812114550555E-5</v>
      </c>
      <c r="BW59" s="250">
        <f t="shared" si="6"/>
        <v>3.7952558769711149E-4</v>
      </c>
      <c r="BX59" s="242">
        <f t="shared" si="7"/>
        <v>0</v>
      </c>
    </row>
    <row r="60" spans="1:76" ht="14.25" x14ac:dyDescent="0.2">
      <c r="A60" s="52" t="s">
        <v>41</v>
      </c>
      <c r="B60" s="105" t="s">
        <v>1233</v>
      </c>
      <c r="C60" s="135">
        <v>20399869</v>
      </c>
      <c r="D60" s="105" t="s">
        <v>69</v>
      </c>
      <c r="E60" s="20" t="s">
        <v>26</v>
      </c>
      <c r="F60" s="20" t="s">
        <v>25</v>
      </c>
      <c r="G60" s="125" t="s">
        <v>510</v>
      </c>
      <c r="H60" s="72" t="s">
        <v>625</v>
      </c>
      <c r="I60" s="126">
        <v>0.118811881188119</v>
      </c>
      <c r="J60" s="73" t="s">
        <v>679</v>
      </c>
      <c r="K60" s="73"/>
      <c r="L60" s="56">
        <v>1.0408478382930937E-2</v>
      </c>
      <c r="M60" s="52" t="s">
        <v>41</v>
      </c>
      <c r="N60" s="185">
        <v>1.7391107857956181E-4</v>
      </c>
      <c r="O60" s="186">
        <v>-1.1630650585530804E-3</v>
      </c>
      <c r="P60" s="186">
        <v>-1.3872090062810177E-4</v>
      </c>
      <c r="Q60" s="186">
        <v>2.5021207438177991E-4</v>
      </c>
      <c r="R60" s="186">
        <v>3.8713281378127511E-4</v>
      </c>
      <c r="S60" s="186">
        <v>9.2204167145254999E-4</v>
      </c>
      <c r="T60" s="186">
        <v>7.6971466386762701E-4</v>
      </c>
      <c r="U60" s="186">
        <v>1.0326175623659624E-4</v>
      </c>
      <c r="V60" s="186">
        <v>2.491759171535015E-4</v>
      </c>
      <c r="W60" s="186">
        <v>7.3034917400095593E-4</v>
      </c>
      <c r="X60" s="186">
        <v>6.9779661945512661E-4</v>
      </c>
      <c r="Y60" s="186">
        <v>6.6573542037807153E-4</v>
      </c>
      <c r="Z60" s="186">
        <v>4.7619363896284246E-4</v>
      </c>
      <c r="AA60" s="186">
        <v>1.0196456938062256E-3</v>
      </c>
      <c r="AB60" s="186">
        <v>8.4069958859407309E-4</v>
      </c>
      <c r="AC60" s="186">
        <v>1.2622075464216106E-4</v>
      </c>
      <c r="AD60" s="186">
        <v>3.8845498377037928E-4</v>
      </c>
      <c r="AE60" s="186">
        <v>3.3172906393496952E-4</v>
      </c>
      <c r="AF60" s="186">
        <v>4.509704178379606E-4</v>
      </c>
      <c r="AG60" s="186">
        <v>4.5975459928401276E-4</v>
      </c>
      <c r="AH60" s="186">
        <v>4.603938793353423E-4</v>
      </c>
      <c r="AI60" s="186">
        <v>-4.9110452676762173E-4</v>
      </c>
      <c r="AJ60" s="186">
        <v>-7.7524153476410743E-4</v>
      </c>
      <c r="AK60" s="186">
        <v>-2.3792131670795705E-5</v>
      </c>
      <c r="AL60" s="186">
        <v>9.0401962957896431E-4</v>
      </c>
      <c r="AM60" s="186">
        <v>4.2159503903312252E-4</v>
      </c>
      <c r="AN60" s="186">
        <v>1.0254216366679114E-3</v>
      </c>
      <c r="AO60" s="186">
        <v>1.1170365915371717E-3</v>
      </c>
      <c r="AP60" s="186">
        <v>-4.6229984434747323E-4</v>
      </c>
      <c r="AQ60" s="186">
        <v>3.8937388041191713E-4</v>
      </c>
      <c r="AR60" s="186">
        <v>7.4427438836688342E-4</v>
      </c>
      <c r="AS60" s="186">
        <v>4.2733158573513529E-4</v>
      </c>
      <c r="AT60" s="186">
        <v>-2.5385092901604976E-4</v>
      </c>
      <c r="AU60" s="186">
        <v>1.9243658289635687E-4</v>
      </c>
      <c r="AV60" s="186">
        <v>-2.4603889779865884E-5</v>
      </c>
      <c r="AW60" s="186">
        <v>3.6771166546314613E-4</v>
      </c>
      <c r="AX60" s="186">
        <v>5.1783277720188897E-4</v>
      </c>
      <c r="AY60" s="186">
        <v>-7.5963847810380999E-4</v>
      </c>
      <c r="AZ60" s="186">
        <v>-9.2102966962041843E-5</v>
      </c>
      <c r="BA60" s="186">
        <v>-1.0472835186304749E-4</v>
      </c>
      <c r="BB60" s="186">
        <v>9.3271519250405499E-4</v>
      </c>
      <c r="BC60" s="186">
        <v>1.829792046718539E-4</v>
      </c>
      <c r="BD60" s="186">
        <v>-1.2461006923049685E-3</v>
      </c>
      <c r="BE60" s="186">
        <v>-1.9230058239092136E-4</v>
      </c>
      <c r="BF60" s="186">
        <v>1.0935513385812098E-4</v>
      </c>
      <c r="BG60" s="186">
        <v>-4.2025084907834978E-4</v>
      </c>
      <c r="BH60" s="186">
        <v>-1.449841218139087E-4</v>
      </c>
      <c r="BI60" s="186">
        <v>2.9557196409188413E-4</v>
      </c>
      <c r="BJ60" s="186">
        <v>1.0540814856477444E-3</v>
      </c>
      <c r="BK60" s="186">
        <v>1.9274948444584876E-4</v>
      </c>
      <c r="BL60" s="186">
        <v>0.48691757119740825</v>
      </c>
      <c r="BM60" s="186">
        <v>9.352359692553977E-4</v>
      </c>
      <c r="BN60" s="186">
        <v>4.0614290441815665E-4</v>
      </c>
      <c r="BO60" s="186">
        <v>-3.7554139012910097E-4</v>
      </c>
      <c r="BP60" s="186">
        <v>6.5663032029476126E-4</v>
      </c>
      <c r="BQ60" s="186">
        <v>7.7928122682842382E-4</v>
      </c>
      <c r="BR60" s="186">
        <v>-1.1793417579621102E-4</v>
      </c>
      <c r="BS60" s="186">
        <v>-5.643962081718374E-4</v>
      </c>
      <c r="BT60" s="186">
        <v>1.3014089354994162E-3</v>
      </c>
      <c r="BU60" s="186">
        <v>1.3219366861521604E-3</v>
      </c>
      <c r="BV60" s="187">
        <v>2.2131912573329394E-3</v>
      </c>
      <c r="BW60" s="250">
        <f t="shared" si="6"/>
        <v>0.48691757119740825</v>
      </c>
      <c r="BX60" s="242">
        <f t="shared" si="7"/>
        <v>1</v>
      </c>
    </row>
    <row r="61" spans="1:76" ht="14.25" x14ac:dyDescent="0.2">
      <c r="A61" s="52" t="s">
        <v>42</v>
      </c>
      <c r="B61" s="105" t="s">
        <v>1224</v>
      </c>
      <c r="C61" s="135">
        <v>34331719</v>
      </c>
      <c r="D61" s="105" t="s">
        <v>69</v>
      </c>
      <c r="E61" s="20" t="s">
        <v>25</v>
      </c>
      <c r="F61" s="20" t="s">
        <v>26</v>
      </c>
      <c r="G61" s="125" t="s">
        <v>510</v>
      </c>
      <c r="H61" s="72" t="s">
        <v>625</v>
      </c>
      <c r="I61" s="126">
        <v>0.113924050632911</v>
      </c>
      <c r="J61" s="73" t="s">
        <v>665</v>
      </c>
      <c r="K61" s="73"/>
      <c r="L61" s="56">
        <v>1.4636884950074186E-3</v>
      </c>
      <c r="M61" s="52" t="s">
        <v>42</v>
      </c>
      <c r="N61" s="185">
        <v>2.7978622351624086E-4</v>
      </c>
      <c r="O61" s="186">
        <v>4.8963653074332852E-5</v>
      </c>
      <c r="P61" s="186">
        <v>-8.1691449638768223E-4</v>
      </c>
      <c r="Q61" s="186">
        <v>-2.0749305089139418E-4</v>
      </c>
      <c r="R61" s="186">
        <v>-8.5269938846988923E-4</v>
      </c>
      <c r="S61" s="186">
        <v>1.5354704867116299E-4</v>
      </c>
      <c r="T61" s="186">
        <v>-4.0929323555946367E-4</v>
      </c>
      <c r="U61" s="186">
        <v>-2.1451515975128921E-4</v>
      </c>
      <c r="V61" s="186">
        <v>-4.3365734673517144E-4</v>
      </c>
      <c r="W61" s="186">
        <v>-7.5612738724687334E-4</v>
      </c>
      <c r="X61" s="186">
        <v>1.7094868566864792E-4</v>
      </c>
      <c r="Y61" s="186">
        <v>1.3249975522992711E-4</v>
      </c>
      <c r="Z61" s="186">
        <v>0.48848064430446225</v>
      </c>
      <c r="AA61" s="186">
        <v>-1.1017002154546391E-5</v>
      </c>
      <c r="AB61" s="186">
        <v>-2.1056757273100525E-4</v>
      </c>
      <c r="AC61" s="186">
        <v>-8.5999451000204645E-4</v>
      </c>
      <c r="AD61" s="186">
        <v>-3.0888103273941318E-4</v>
      </c>
      <c r="AE61" s="186">
        <v>-2.2785947768895476E-5</v>
      </c>
      <c r="AF61" s="186">
        <v>-3.3100447366080261E-5</v>
      </c>
      <c r="AG61" s="186">
        <v>-3.9961248409551339E-4</v>
      </c>
      <c r="AH61" s="186">
        <v>-3.860379761144075E-4</v>
      </c>
      <c r="AI61" s="186">
        <v>-7.3653220290507146E-4</v>
      </c>
      <c r="AJ61" s="186">
        <v>-5.1950629991305911E-5</v>
      </c>
      <c r="AK61" s="186">
        <v>-4.8184614172814416E-4</v>
      </c>
      <c r="AL61" s="186">
        <v>-9.4984784708889878E-4</v>
      </c>
      <c r="AM61" s="186">
        <v>1.1891872578981928E-4</v>
      </c>
      <c r="AN61" s="186">
        <v>-2.4092369122048936E-4</v>
      </c>
      <c r="AO61" s="186">
        <v>0.49876510519586592</v>
      </c>
      <c r="AP61" s="186">
        <v>1.2185466600084498E-4</v>
      </c>
      <c r="AQ61" s="186">
        <v>-4.556762906631135E-4</v>
      </c>
      <c r="AR61" s="186">
        <v>7.1363322321260896E-4</v>
      </c>
      <c r="AS61" s="186">
        <v>-3.1371260562899884E-4</v>
      </c>
      <c r="AT61" s="186">
        <v>-3.6246877706458663E-4</v>
      </c>
      <c r="AU61" s="186">
        <v>-3.7996166725944654E-4</v>
      </c>
      <c r="AV61" s="186">
        <v>-5.1992037962138478E-6</v>
      </c>
      <c r="AW61" s="186">
        <v>-1.1499611008090578E-4</v>
      </c>
      <c r="AX61" s="186">
        <v>3.6357017207464069E-4</v>
      </c>
      <c r="AY61" s="186">
        <v>2.525197043226372E-4</v>
      </c>
      <c r="AZ61" s="186">
        <v>-3.1319272150933828E-4</v>
      </c>
      <c r="BA61" s="186">
        <v>-6.4227254079465639E-4</v>
      </c>
      <c r="BB61" s="186">
        <v>-1.5659001682476539E-4</v>
      </c>
      <c r="BC61" s="186">
        <v>-3.6530540994070097E-4</v>
      </c>
      <c r="BD61" s="186">
        <v>-3.460505345669225E-5</v>
      </c>
      <c r="BE61" s="186">
        <v>5.6132211366814603E-4</v>
      </c>
      <c r="BF61" s="186">
        <v>3.9340685596716066E-4</v>
      </c>
      <c r="BG61" s="186">
        <v>-4.6890536572111738E-4</v>
      </c>
      <c r="BH61" s="186">
        <v>0.49861320203534809</v>
      </c>
      <c r="BI61" s="186">
        <v>-3.1336469195095769E-4</v>
      </c>
      <c r="BJ61" s="186">
        <v>-6.4467892819546112E-4</v>
      </c>
      <c r="BK61" s="186">
        <v>-4.7652867875227004E-5</v>
      </c>
      <c r="BL61" s="186">
        <v>-1.4285529128850059E-4</v>
      </c>
      <c r="BM61" s="186">
        <v>-1.0825461453074954E-4</v>
      </c>
      <c r="BN61" s="186">
        <v>5.362867989425809E-5</v>
      </c>
      <c r="BO61" s="186">
        <v>-6.9118767760219138E-4</v>
      </c>
      <c r="BP61" s="186">
        <v>-4.864777851727258E-4</v>
      </c>
      <c r="BQ61" s="186">
        <v>-6.4334382834611782E-4</v>
      </c>
      <c r="BR61" s="186">
        <v>-1.1582618150179609E-4</v>
      </c>
      <c r="BS61" s="186">
        <v>-2.1425014376347555E-4</v>
      </c>
      <c r="BT61" s="186">
        <v>-1.7368082842880803E-4</v>
      </c>
      <c r="BU61" s="186">
        <v>0.48609366133787318</v>
      </c>
      <c r="BV61" s="187">
        <v>-1.5332723812036325E-4</v>
      </c>
      <c r="BW61" s="250">
        <f t="shared" si="6"/>
        <v>0.49876510519586592</v>
      </c>
      <c r="BX61" s="242">
        <f t="shared" si="7"/>
        <v>4</v>
      </c>
    </row>
    <row r="62" spans="1:76" ht="14.25" x14ac:dyDescent="0.2">
      <c r="A62" s="52" t="s">
        <v>43</v>
      </c>
      <c r="B62" s="105" t="s">
        <v>1224</v>
      </c>
      <c r="C62" s="135">
        <v>74398281</v>
      </c>
      <c r="D62" s="105" t="s">
        <v>69</v>
      </c>
      <c r="E62" s="20" t="s">
        <v>26</v>
      </c>
      <c r="F62" s="20" t="s">
        <v>28</v>
      </c>
      <c r="G62" s="125" t="s">
        <v>510</v>
      </c>
      <c r="H62" s="72" t="s">
        <v>625</v>
      </c>
      <c r="I62" s="126">
        <v>0.12380952380952399</v>
      </c>
      <c r="J62" s="73" t="s">
        <v>592</v>
      </c>
      <c r="K62" s="73"/>
      <c r="L62" s="56">
        <v>1.4706734670221397E-3</v>
      </c>
      <c r="M62" s="52" t="s">
        <v>43</v>
      </c>
      <c r="N62" s="185">
        <v>9.5235442146386108E-4</v>
      </c>
      <c r="O62" s="186">
        <v>1.4531415961560796E-4</v>
      </c>
      <c r="P62" s="186">
        <v>0.48761285254443965</v>
      </c>
      <c r="Q62" s="186">
        <v>-3.3090227085525717E-4</v>
      </c>
      <c r="R62" s="186">
        <v>0.49940909097116443</v>
      </c>
      <c r="S62" s="186">
        <v>8.4598236491776647E-4</v>
      </c>
      <c r="T62" s="186">
        <v>0.49118062273538432</v>
      </c>
      <c r="U62" s="186">
        <v>0.49352611370323324</v>
      </c>
      <c r="V62" s="186">
        <v>1.9358922763828374E-4</v>
      </c>
      <c r="W62" s="186">
        <v>1.2409815973386602E-3</v>
      </c>
      <c r="X62" s="186">
        <v>2.3294293881485025E-3</v>
      </c>
      <c r="Y62" s="186">
        <v>8.8729201231138762E-4</v>
      </c>
      <c r="Z62" s="186">
        <v>-7.2234366493007397E-5</v>
      </c>
      <c r="AA62" s="186">
        <v>1.2843092230799538E-3</v>
      </c>
      <c r="AB62" s="186">
        <v>1.1475438205945927E-3</v>
      </c>
      <c r="AC62" s="186">
        <v>0.49441648536558769</v>
      </c>
      <c r="AD62" s="186">
        <v>6.9196146317091357E-5</v>
      </c>
      <c r="AE62" s="186">
        <v>1.0379959282890432E-3</v>
      </c>
      <c r="AF62" s="186">
        <v>9.3661008778263754E-4</v>
      </c>
      <c r="AG62" s="186">
        <v>0.49549092666983208</v>
      </c>
      <c r="AH62" s="186">
        <v>1.4459101882242703E-3</v>
      </c>
      <c r="AI62" s="186">
        <v>9.0136363238621248E-4</v>
      </c>
      <c r="AJ62" s="186">
        <v>1.3988259621159267E-3</v>
      </c>
      <c r="AK62" s="186">
        <v>4.2159292972681868E-4</v>
      </c>
      <c r="AL62" s="186">
        <v>0.49258197257891401</v>
      </c>
      <c r="AM62" s="186">
        <v>4.5044708583501063E-4</v>
      </c>
      <c r="AN62" s="186">
        <v>0.49669940574020199</v>
      </c>
      <c r="AO62" s="186">
        <v>5.3030203848763893E-4</v>
      </c>
      <c r="AP62" s="186">
        <v>9.4876034462605761E-5</v>
      </c>
      <c r="AQ62" s="186">
        <v>1.0377262276573119E-3</v>
      </c>
      <c r="AR62" s="186">
        <v>0.48766950493107836</v>
      </c>
      <c r="AS62" s="186">
        <v>1.3880840157331569E-3</v>
      </c>
      <c r="AT62" s="186">
        <v>-2.6490375182825518E-4</v>
      </c>
      <c r="AU62" s="186">
        <v>2.4508141555180502E-3</v>
      </c>
      <c r="AV62" s="186">
        <v>0.50008421006783088</v>
      </c>
      <c r="AW62" s="186">
        <v>1.3386826164869595E-3</v>
      </c>
      <c r="AX62" s="186">
        <v>0.49471407688234104</v>
      </c>
      <c r="AY62" s="186">
        <v>0.49209931588478539</v>
      </c>
      <c r="AZ62" s="186">
        <v>0.49920526038336305</v>
      </c>
      <c r="BA62" s="186">
        <v>0.49782489661393953</v>
      </c>
      <c r="BB62" s="186">
        <v>4.4327505178460842E-4</v>
      </c>
      <c r="BC62" s="186">
        <v>0.48018301482822418</v>
      </c>
      <c r="BD62" s="186">
        <v>1.1808000997533298E-3</v>
      </c>
      <c r="BE62" s="186">
        <v>0.5007356248637953</v>
      </c>
      <c r="BF62" s="186">
        <v>2.1977357569082784E-4</v>
      </c>
      <c r="BG62" s="186">
        <v>3.6953905646185483E-4</v>
      </c>
      <c r="BH62" s="186">
        <v>5.1515447241461771E-4</v>
      </c>
      <c r="BI62" s="186">
        <v>1.0595829255329583E-3</v>
      </c>
      <c r="BJ62" s="186">
        <v>-2.0754932165948465E-4</v>
      </c>
      <c r="BK62" s="186">
        <v>0.49507019320065726</v>
      </c>
      <c r="BL62" s="186">
        <v>2.4318510811746743E-3</v>
      </c>
      <c r="BM62" s="186">
        <v>0.49863486659385048</v>
      </c>
      <c r="BN62" s="186">
        <v>3.2879023054076533E-4</v>
      </c>
      <c r="BO62" s="186">
        <v>0.49926614435587119</v>
      </c>
      <c r="BP62" s="186">
        <v>1.0017278186900892E-3</v>
      </c>
      <c r="BQ62" s="186">
        <v>2.8354526022499613E-4</v>
      </c>
      <c r="BR62" s="186">
        <v>4.3931074461050048E-4</v>
      </c>
      <c r="BS62" s="186">
        <v>0.49798087653923673</v>
      </c>
      <c r="BT62" s="186">
        <v>-9.7485477350976041E-5</v>
      </c>
      <c r="BU62" s="186">
        <v>2.6748248555330664E-4</v>
      </c>
      <c r="BV62" s="187">
        <v>0.49847571656828388</v>
      </c>
      <c r="BW62" s="250">
        <f t="shared" si="6"/>
        <v>0.5007356248637953</v>
      </c>
      <c r="BX62" s="242">
        <f t="shared" si="7"/>
        <v>21</v>
      </c>
    </row>
    <row r="63" spans="1:76" ht="14.25" x14ac:dyDescent="0.2">
      <c r="A63" s="52" t="s">
        <v>44</v>
      </c>
      <c r="B63" s="105" t="s">
        <v>1239</v>
      </c>
      <c r="C63" s="135">
        <v>115118470</v>
      </c>
      <c r="D63" s="105" t="s">
        <v>69</v>
      </c>
      <c r="E63" s="20" t="s">
        <v>25</v>
      </c>
      <c r="F63" s="20" t="s">
        <v>26</v>
      </c>
      <c r="G63" s="125" t="s">
        <v>510</v>
      </c>
      <c r="H63" s="72" t="s">
        <v>625</v>
      </c>
      <c r="I63" s="126">
        <v>0.105691056910569</v>
      </c>
      <c r="J63" s="73" t="s">
        <v>665</v>
      </c>
      <c r="K63" s="73"/>
      <c r="L63" s="56">
        <v>2.2033487437882015E-3</v>
      </c>
      <c r="M63" s="52" t="s">
        <v>44</v>
      </c>
      <c r="N63" s="185">
        <v>2.2750546424283387E-3</v>
      </c>
      <c r="O63" s="186">
        <v>1.1971908430225085E-3</v>
      </c>
      <c r="P63" s="186">
        <v>8.8341754487213488E-4</v>
      </c>
      <c r="Q63" s="186">
        <v>5.1635076065893563E-5</v>
      </c>
      <c r="R63" s="186">
        <v>-8.0526498473413406E-5</v>
      </c>
      <c r="S63" s="186">
        <v>1.1017408933117418E-4</v>
      </c>
      <c r="T63" s="186">
        <v>2.2171769417910544E-4</v>
      </c>
      <c r="U63" s="186">
        <v>5.9696898804655714E-4</v>
      </c>
      <c r="V63" s="186">
        <v>1.0137273924562627E-4</v>
      </c>
      <c r="W63" s="186">
        <v>6.0501757229698434E-4</v>
      </c>
      <c r="X63" s="186">
        <v>3.9478512314170856E-4</v>
      </c>
      <c r="Y63" s="186">
        <v>2.9759423371288366E-4</v>
      </c>
      <c r="Z63" s="186">
        <v>1.2182682875700292E-4</v>
      </c>
      <c r="AA63" s="186">
        <v>6.3089562338376065E-5</v>
      </c>
      <c r="AB63" s="186">
        <v>0.48764730335069861</v>
      </c>
      <c r="AC63" s="186">
        <v>5.0233340385663497E-4</v>
      </c>
      <c r="AD63" s="186">
        <v>1.2336052209000218E-4</v>
      </c>
      <c r="AE63" s="186">
        <v>-1.481931690387522E-4</v>
      </c>
      <c r="AF63" s="186">
        <v>-8.5936966229904245E-5</v>
      </c>
      <c r="AG63" s="186">
        <v>1.0671593066111725E-3</v>
      </c>
      <c r="AH63" s="186">
        <v>4.7504246804244308E-4</v>
      </c>
      <c r="AI63" s="186">
        <v>1.4111586216128645E-3</v>
      </c>
      <c r="AJ63" s="186">
        <v>6.59776106975026E-5</v>
      </c>
      <c r="AK63" s="186">
        <v>-3.1576955527009621E-4</v>
      </c>
      <c r="AL63" s="186">
        <v>1.4729018907521946E-4</v>
      </c>
      <c r="AM63" s="186">
        <v>3.9594555445993627E-4</v>
      </c>
      <c r="AN63" s="186">
        <v>5.1102414906525288E-4</v>
      </c>
      <c r="AO63" s="186">
        <v>3.8594673700410777E-4</v>
      </c>
      <c r="AP63" s="186">
        <v>3.024601325919956E-6</v>
      </c>
      <c r="AQ63" s="186">
        <v>2.5982812221247509E-4</v>
      </c>
      <c r="AR63" s="186">
        <v>1.6067791656683983E-3</v>
      </c>
      <c r="AS63" s="186">
        <v>0.49143783171327876</v>
      </c>
      <c r="AT63" s="186">
        <v>1.8206476250913119E-3</v>
      </c>
      <c r="AU63" s="186">
        <v>1.4597899651663804E-5</v>
      </c>
      <c r="AV63" s="186">
        <v>4.4235769096856014E-4</v>
      </c>
      <c r="AW63" s="186">
        <v>1.2860419366511481E-4</v>
      </c>
      <c r="AX63" s="186">
        <v>7.7305394655261548E-4</v>
      </c>
      <c r="AY63" s="186">
        <v>6.5232314614129374E-4</v>
      </c>
      <c r="AZ63" s="186">
        <v>2.0329441851842751E-4</v>
      </c>
      <c r="BA63" s="186">
        <v>-8.4097980185509789E-5</v>
      </c>
      <c r="BB63" s="186">
        <v>3.9701730849240908E-4</v>
      </c>
      <c r="BC63" s="186">
        <v>7.1039864338114274E-4</v>
      </c>
      <c r="BD63" s="186">
        <v>1.437268847152188E-3</v>
      </c>
      <c r="BE63" s="186">
        <v>6.4939164003994382E-5</v>
      </c>
      <c r="BF63" s="186">
        <v>5.3474666244801659E-4</v>
      </c>
      <c r="BG63" s="186">
        <v>1.710987329212911E-5</v>
      </c>
      <c r="BH63" s="186">
        <v>0.48703467367347386</v>
      </c>
      <c r="BI63" s="186">
        <v>7.6560653015981129E-4</v>
      </c>
      <c r="BJ63" s="186">
        <v>6.0537576680626823E-4</v>
      </c>
      <c r="BK63" s="186">
        <v>6.2872847066605024E-4</v>
      </c>
      <c r="BL63" s="186">
        <v>4.3609215527169384E-4</v>
      </c>
      <c r="BM63" s="186">
        <v>3.0890060449234417E-4</v>
      </c>
      <c r="BN63" s="186">
        <v>0.49532901278118624</v>
      </c>
      <c r="BO63" s="186">
        <v>1.2693493096803008E-4</v>
      </c>
      <c r="BP63" s="186">
        <v>3.9062957035099254E-4</v>
      </c>
      <c r="BQ63" s="186">
        <v>1.1350866086017866E-4</v>
      </c>
      <c r="BR63" s="186">
        <v>3.0095043162975356E-4</v>
      </c>
      <c r="BS63" s="186">
        <v>-6.0982274854096954E-5</v>
      </c>
      <c r="BT63" s="186">
        <v>6.7447405722555198E-4</v>
      </c>
      <c r="BU63" s="186">
        <v>2.4534794984682872E-4</v>
      </c>
      <c r="BV63" s="187">
        <v>5.5149612063645336E-4</v>
      </c>
      <c r="BW63" s="250">
        <f t="shared" si="6"/>
        <v>0.49532901278118624</v>
      </c>
      <c r="BX63" s="242">
        <f t="shared" si="7"/>
        <v>4</v>
      </c>
    </row>
    <row r="64" spans="1:76" ht="14.25" x14ac:dyDescent="0.2">
      <c r="A64" s="52" t="s">
        <v>45</v>
      </c>
      <c r="B64" s="105" t="s">
        <v>1236</v>
      </c>
      <c r="C64" s="135">
        <v>14901273</v>
      </c>
      <c r="D64" s="105" t="s">
        <v>69</v>
      </c>
      <c r="E64" s="20" t="s">
        <v>25</v>
      </c>
      <c r="F64" s="20" t="s">
        <v>26</v>
      </c>
      <c r="G64" s="125" t="s">
        <v>510</v>
      </c>
      <c r="H64" s="72" t="s">
        <v>625</v>
      </c>
      <c r="I64" s="126">
        <v>6.8702290076335895E-2</v>
      </c>
      <c r="J64" s="73" t="s">
        <v>670</v>
      </c>
      <c r="K64" s="73"/>
      <c r="L64" s="56">
        <v>1.3821825754062435E-3</v>
      </c>
      <c r="M64" s="52" t="s">
        <v>45</v>
      </c>
      <c r="N64" s="185">
        <v>1.4547074032393342E-4</v>
      </c>
      <c r="O64" s="186">
        <v>-3.1800021342856359E-4</v>
      </c>
      <c r="P64" s="186">
        <v>-3.1632104305721952E-4</v>
      </c>
      <c r="Q64" s="186">
        <v>5.6369159708468579E-4</v>
      </c>
      <c r="R64" s="186">
        <v>1.0637367277361231E-4</v>
      </c>
      <c r="S64" s="186">
        <v>2.8820810069965248E-5</v>
      </c>
      <c r="T64" s="186">
        <v>-4.1035626275320479E-5</v>
      </c>
      <c r="U64" s="186">
        <v>-9.7998222284529724E-5</v>
      </c>
      <c r="V64" s="186">
        <v>2.0843154629267713E-4</v>
      </c>
      <c r="W64" s="186">
        <v>1.1004609441603156E-4</v>
      </c>
      <c r="X64" s="186">
        <v>5.8151838847126779E-4</v>
      </c>
      <c r="Y64" s="186">
        <v>9.2132465865290116E-4</v>
      </c>
      <c r="Z64" s="186">
        <v>4.9025037516642117E-4</v>
      </c>
      <c r="AA64" s="186">
        <v>-2.7585720245355502E-4</v>
      </c>
      <c r="AB64" s="186">
        <v>3.6229397090131212E-5</v>
      </c>
      <c r="AC64" s="186">
        <v>-1.5632056338352358E-4</v>
      </c>
      <c r="AD64" s="186">
        <v>0.49798971623754246</v>
      </c>
      <c r="AE64" s="186">
        <v>-5.2454100933733332E-5</v>
      </c>
      <c r="AF64" s="186">
        <v>4.0501800394429415E-4</v>
      </c>
      <c r="AG64" s="186">
        <v>-8.0845146918462384E-5</v>
      </c>
      <c r="AH64" s="186">
        <v>-3.1089314962304921E-5</v>
      </c>
      <c r="AI64" s="186">
        <v>0.48709535586170016</v>
      </c>
      <c r="AJ64" s="186">
        <v>3.9884394240509175E-5</v>
      </c>
      <c r="AK64" s="186">
        <v>1.3187957366815172E-5</v>
      </c>
      <c r="AL64" s="186">
        <v>-6.4224856559488581E-5</v>
      </c>
      <c r="AM64" s="186">
        <v>6.1278046373916843E-4</v>
      </c>
      <c r="AN64" s="186">
        <v>9.2006158783272934E-4</v>
      </c>
      <c r="AO64" s="186">
        <v>3.5038722188577209E-4</v>
      </c>
      <c r="AP64" s="186">
        <v>0.49410025744648561</v>
      </c>
      <c r="AQ64" s="186">
        <v>4.6716103674508637E-4</v>
      </c>
      <c r="AR64" s="186">
        <v>-2.7167986174156953E-4</v>
      </c>
      <c r="AS64" s="186">
        <v>-1.2408320096534949E-4</v>
      </c>
      <c r="AT64" s="186">
        <v>0.50255488556972394</v>
      </c>
      <c r="AU64" s="186">
        <v>-2.8170216062387531E-4</v>
      </c>
      <c r="AV64" s="186">
        <v>4.2086131960833743E-5</v>
      </c>
      <c r="AW64" s="186">
        <v>3.7593975759273686E-4</v>
      </c>
      <c r="AX64" s="186">
        <v>1.3273796804381304E-4</v>
      </c>
      <c r="AY64" s="186">
        <v>3.4584852232116825E-4</v>
      </c>
      <c r="AZ64" s="186">
        <v>5.0461039872861171E-4</v>
      </c>
      <c r="BA64" s="186">
        <v>1.9376106914239036E-4</v>
      </c>
      <c r="BB64" s="186">
        <v>3.2127522033179512E-4</v>
      </c>
      <c r="BC64" s="186">
        <v>-1.7567385231258585E-5</v>
      </c>
      <c r="BD64" s="186">
        <v>4.6335001375013424E-4</v>
      </c>
      <c r="BE64" s="186">
        <v>2.6900730097502022E-4</v>
      </c>
      <c r="BF64" s="186">
        <v>3.5704254354724249E-4</v>
      </c>
      <c r="BG64" s="186">
        <v>5.9431200961323691E-4</v>
      </c>
      <c r="BH64" s="186">
        <v>-3.1115142400369475E-4</v>
      </c>
      <c r="BI64" s="186">
        <v>-1.9705302166145148E-4</v>
      </c>
      <c r="BJ64" s="186">
        <v>3.0127170440543772E-4</v>
      </c>
      <c r="BK64" s="186">
        <v>1.3038727696299988E-4</v>
      </c>
      <c r="BL64" s="186">
        <v>2.3576982878239627E-4</v>
      </c>
      <c r="BM64" s="186">
        <v>-2.8308544468843774E-4</v>
      </c>
      <c r="BN64" s="186">
        <v>2.1940351564909608E-4</v>
      </c>
      <c r="BO64" s="186">
        <v>-1.603032500661441E-4</v>
      </c>
      <c r="BP64" s="186">
        <v>-1.635492060949352E-4</v>
      </c>
      <c r="BQ64" s="186">
        <v>0.48835813148874052</v>
      </c>
      <c r="BR64" s="186">
        <v>5.3595466627461008E-4</v>
      </c>
      <c r="BS64" s="186">
        <v>2.1672421619809345E-4</v>
      </c>
      <c r="BT64" s="186">
        <v>0.49813766738599519</v>
      </c>
      <c r="BU64" s="186">
        <v>4.4836726449423324E-4</v>
      </c>
      <c r="BV64" s="187">
        <v>2.9616301722537879E-4</v>
      </c>
      <c r="BW64" s="250">
        <f t="shared" si="6"/>
        <v>0.50255488556972394</v>
      </c>
      <c r="BX64" s="242">
        <f t="shared" si="7"/>
        <v>6</v>
      </c>
    </row>
    <row r="65" spans="1:76" ht="14.25" x14ac:dyDescent="0.2">
      <c r="A65" s="52" t="s">
        <v>46</v>
      </c>
      <c r="B65" s="105" t="s">
        <v>1231</v>
      </c>
      <c r="C65" s="135">
        <v>56019324</v>
      </c>
      <c r="D65" s="105" t="s">
        <v>69</v>
      </c>
      <c r="E65" s="20" t="s">
        <v>28</v>
      </c>
      <c r="F65" s="20" t="s">
        <v>30</v>
      </c>
      <c r="G65" s="125" t="s">
        <v>510</v>
      </c>
      <c r="H65" s="72" t="s">
        <v>625</v>
      </c>
      <c r="I65" s="126">
        <v>5.0724637681159403E-2</v>
      </c>
      <c r="J65" s="73" t="s">
        <v>595</v>
      </c>
      <c r="K65" s="73"/>
      <c r="L65" s="56">
        <v>5.3419505125207442E-4</v>
      </c>
      <c r="M65" s="52" t="s">
        <v>46</v>
      </c>
      <c r="N65" s="185">
        <v>1.8413085303191519E-4</v>
      </c>
      <c r="O65" s="186">
        <v>-5.0181638539139694E-5</v>
      </c>
      <c r="P65" s="186">
        <v>2.9900853872464478E-4</v>
      </c>
      <c r="Q65" s="186">
        <v>-2.3660607368598612E-4</v>
      </c>
      <c r="R65" s="186">
        <v>6.9428522703014078E-5</v>
      </c>
      <c r="S65" s="186">
        <v>-4.2229804428192425E-5</v>
      </c>
      <c r="T65" s="186">
        <v>1.5730880210436274E-4</v>
      </c>
      <c r="U65" s="186">
        <v>8.3891560749338998E-5</v>
      </c>
      <c r="V65" s="186">
        <v>-2.5471423069617588E-4</v>
      </c>
      <c r="W65" s="186">
        <v>2.2838656114431289E-4</v>
      </c>
      <c r="X65" s="186">
        <v>7.1117561332407413E-5</v>
      </c>
      <c r="Y65" s="186">
        <v>-3.1402167933239486E-4</v>
      </c>
      <c r="Z65" s="186">
        <v>6.7505947235003906E-5</v>
      </c>
      <c r="AA65" s="186">
        <v>4.3969042550472083E-5</v>
      </c>
      <c r="AB65" s="186">
        <v>-4.0420309757901725E-5</v>
      </c>
      <c r="AC65" s="186">
        <v>-1.2048620480527305E-4</v>
      </c>
      <c r="AD65" s="186">
        <v>2.3635693140005014E-4</v>
      </c>
      <c r="AE65" s="186">
        <v>-1.226913286682008E-4</v>
      </c>
      <c r="AF65" s="186">
        <v>-2.6133326701253197E-5</v>
      </c>
      <c r="AG65" s="186">
        <v>6.7788289710452834E-5</v>
      </c>
      <c r="AH65" s="186">
        <v>-8.9736926284525952E-5</v>
      </c>
      <c r="AI65" s="186">
        <v>8.3107111263633847E-5</v>
      </c>
      <c r="AJ65" s="186">
        <v>1.3239026173165363E-4</v>
      </c>
      <c r="AK65" s="186">
        <v>-6.0571516843162601E-5</v>
      </c>
      <c r="AL65" s="186">
        <v>1.7261522559912726E-4</v>
      </c>
      <c r="AM65" s="186">
        <v>2.2779926189140244E-4</v>
      </c>
      <c r="AN65" s="186">
        <v>1.2482726493021166E-4</v>
      </c>
      <c r="AO65" s="186">
        <v>7.4408777571015263E-5</v>
      </c>
      <c r="AP65" s="186">
        <v>3.6171598451953813E-4</v>
      </c>
      <c r="AQ65" s="186">
        <v>-6.3433704205762497E-5</v>
      </c>
      <c r="AR65" s="186">
        <v>1.0028909028300941E-4</v>
      </c>
      <c r="AS65" s="186">
        <v>1.8589393872077366E-4</v>
      </c>
      <c r="AT65" s="186">
        <v>-1.1297666563071047E-4</v>
      </c>
      <c r="AU65" s="186">
        <v>1.5515736201624538E-4</v>
      </c>
      <c r="AV65" s="186">
        <v>-5.2367566084296187E-5</v>
      </c>
      <c r="AW65" s="186">
        <v>3.7143093507772029E-4</v>
      </c>
      <c r="AX65" s="186">
        <v>1.4222335057732349E-4</v>
      </c>
      <c r="AY65" s="186">
        <v>2.5349429886955491E-5</v>
      </c>
      <c r="AZ65" s="186">
        <v>8.3960710758658312E-5</v>
      </c>
      <c r="BA65" s="186">
        <v>-2.0992028614745658E-4</v>
      </c>
      <c r="BB65" s="186">
        <v>-1.7567907837622162E-4</v>
      </c>
      <c r="BC65" s="186">
        <v>-1.3343535232575787E-5</v>
      </c>
      <c r="BD65" s="186">
        <v>4.1815076644866826E-4</v>
      </c>
      <c r="BE65" s="186">
        <v>-9.54767270376311E-5</v>
      </c>
      <c r="BF65" s="186">
        <v>7.8034673925631817E-5</v>
      </c>
      <c r="BG65" s="186">
        <v>-2.220884547503557E-4</v>
      </c>
      <c r="BH65" s="186">
        <v>-2.6109845327852601E-5</v>
      </c>
      <c r="BI65" s="186">
        <v>1.4154391849972544E-4</v>
      </c>
      <c r="BJ65" s="186">
        <v>4.0030563680808673E-4</v>
      </c>
      <c r="BK65" s="186">
        <v>2.250578266537348E-4</v>
      </c>
      <c r="BL65" s="186">
        <v>-1.6649812673190552E-4</v>
      </c>
      <c r="BM65" s="186">
        <v>1.234483039794233E-4</v>
      </c>
      <c r="BN65" s="186">
        <v>4.0009001248041967E-4</v>
      </c>
      <c r="BO65" s="186">
        <v>-1.3475209522409166E-4</v>
      </c>
      <c r="BP65" s="186">
        <v>-6.6951665352868277E-5</v>
      </c>
      <c r="BQ65" s="186">
        <v>1.5470593604441168E-5</v>
      </c>
      <c r="BR65" s="186">
        <v>4.2679502756346138E-4</v>
      </c>
      <c r="BS65" s="186">
        <v>1.6680006502592783E-4</v>
      </c>
      <c r="BT65" s="186">
        <v>2.8973426429811555E-5</v>
      </c>
      <c r="BU65" s="186">
        <v>3.0353812548071307E-4</v>
      </c>
      <c r="BV65" s="187">
        <v>-7.1683679875712922E-7</v>
      </c>
      <c r="BW65" s="250">
        <f t="shared" si="6"/>
        <v>4.2679502756346138E-4</v>
      </c>
      <c r="BX65" s="242">
        <f t="shared" si="7"/>
        <v>0</v>
      </c>
    </row>
    <row r="66" spans="1:76" ht="14.25" x14ac:dyDescent="0.2">
      <c r="A66" s="52" t="s">
        <v>47</v>
      </c>
      <c r="B66" s="105" t="s">
        <v>1225</v>
      </c>
      <c r="C66" s="135">
        <v>96794416</v>
      </c>
      <c r="D66" s="105" t="s">
        <v>69</v>
      </c>
      <c r="E66" s="20" t="s">
        <v>25</v>
      </c>
      <c r="F66" s="20" t="s">
        <v>26</v>
      </c>
      <c r="G66" s="125" t="s">
        <v>510</v>
      </c>
      <c r="H66" s="72" t="s">
        <v>625</v>
      </c>
      <c r="I66" s="126">
        <v>0.126050420168067</v>
      </c>
      <c r="J66" s="73" t="s">
        <v>675</v>
      </c>
      <c r="K66" s="73"/>
      <c r="L66" s="56">
        <v>2.1311528184656987E-3</v>
      </c>
      <c r="M66" s="52" t="s">
        <v>47</v>
      </c>
      <c r="N66" s="185">
        <v>7.4767441753210767E-4</v>
      </c>
      <c r="O66" s="186">
        <v>0.49373447944319043</v>
      </c>
      <c r="P66" s="186">
        <v>-2.5533445728203111E-4</v>
      </c>
      <c r="Q66" s="186">
        <v>9.6655541034115951E-4</v>
      </c>
      <c r="R66" s="186">
        <v>6.1900676801567934E-4</v>
      </c>
      <c r="S66" s="186">
        <v>-3.7905280390305562E-5</v>
      </c>
      <c r="T66" s="186">
        <v>-2.5679274657125885E-4</v>
      </c>
      <c r="U66" s="186">
        <v>-4.3599799948551695E-4</v>
      </c>
      <c r="V66" s="186">
        <v>4.4049922901820112E-4</v>
      </c>
      <c r="W66" s="186">
        <v>1.4894668901369729E-5</v>
      </c>
      <c r="X66" s="186">
        <v>3.9947322692875835E-4</v>
      </c>
      <c r="Y66" s="186">
        <v>0.4906368206335775</v>
      </c>
      <c r="Z66" s="186">
        <v>1.0909920923139389E-3</v>
      </c>
      <c r="AA66" s="186">
        <v>6.512202026674554E-4</v>
      </c>
      <c r="AB66" s="186">
        <v>0.49983038254221135</v>
      </c>
      <c r="AC66" s="186">
        <v>-3.4355425517738729E-4</v>
      </c>
      <c r="AD66" s="186">
        <v>0.48665450925487463</v>
      </c>
      <c r="AE66" s="186">
        <v>0.49914879774297249</v>
      </c>
      <c r="AF66" s="186">
        <v>3.5715627602692004E-5</v>
      </c>
      <c r="AG66" s="186">
        <v>-2.807510677324274E-4</v>
      </c>
      <c r="AH66" s="186">
        <v>0.50319617680102802</v>
      </c>
      <c r="AI66" s="186">
        <v>0.49845554222763633</v>
      </c>
      <c r="AJ66" s="186">
        <v>0.48577408291808194</v>
      </c>
      <c r="AK66" s="186">
        <v>0.48842637208207329</v>
      </c>
      <c r="AL66" s="186">
        <v>-2.9948642071566615E-5</v>
      </c>
      <c r="AM66" s="186">
        <v>-6.1373482106791537E-4</v>
      </c>
      <c r="AN66" s="186">
        <v>4.7556117153961779E-4</v>
      </c>
      <c r="AO66" s="186">
        <v>0.48814128946926533</v>
      </c>
      <c r="AP66" s="186">
        <v>0.49798482010881129</v>
      </c>
      <c r="AQ66" s="186">
        <v>-2.2156380973047986E-5</v>
      </c>
      <c r="AR66" s="186">
        <v>9.4982578290781459E-4</v>
      </c>
      <c r="AS66" s="186">
        <v>-4.2056403629045893E-4</v>
      </c>
      <c r="AT66" s="186">
        <v>0.49374821151367354</v>
      </c>
      <c r="AU66" s="186">
        <v>5.4903190084256044E-4</v>
      </c>
      <c r="AV66" s="186">
        <v>-4.7574970082673099E-4</v>
      </c>
      <c r="AW66" s="186">
        <v>4.4187495926604819E-4</v>
      </c>
      <c r="AX66" s="186">
        <v>4.0057440127183336E-4</v>
      </c>
      <c r="AY66" s="186">
        <v>9.3671500536464175E-4</v>
      </c>
      <c r="AZ66" s="186">
        <v>2.2236382520801319E-4</v>
      </c>
      <c r="BA66" s="186">
        <v>2.4106645428372811E-4</v>
      </c>
      <c r="BB66" s="186">
        <v>2.5387205202009443E-4</v>
      </c>
      <c r="BC66" s="186">
        <v>-2.4938772252758182E-4</v>
      </c>
      <c r="BD66" s="186">
        <v>7.1901230221937864E-4</v>
      </c>
      <c r="BE66" s="186">
        <v>1.0222194677823745E-3</v>
      </c>
      <c r="BF66" s="186">
        <v>9.2532508466097643E-4</v>
      </c>
      <c r="BG66" s="186">
        <v>1.5643396462611953E-5</v>
      </c>
      <c r="BH66" s="186">
        <v>6.8320614705050459E-4</v>
      </c>
      <c r="BI66" s="186">
        <v>-1.2040187216258609E-4</v>
      </c>
      <c r="BJ66" s="186">
        <v>7.803226252542806E-4</v>
      </c>
      <c r="BK66" s="186">
        <v>3.9918947943909941E-4</v>
      </c>
      <c r="BL66" s="186">
        <v>4.2203580661788346E-4</v>
      </c>
      <c r="BM66" s="186">
        <v>-4.8707570476541986E-4</v>
      </c>
      <c r="BN66" s="186">
        <v>0.48703099968833574</v>
      </c>
      <c r="BO66" s="186">
        <v>-8.30278291270364E-5</v>
      </c>
      <c r="BP66" s="186">
        <v>5.7231538920686975E-4</v>
      </c>
      <c r="BQ66" s="186">
        <v>0.50418069630679452</v>
      </c>
      <c r="BR66" s="186">
        <v>-3.5415460283255229E-4</v>
      </c>
      <c r="BS66" s="186">
        <v>-3.0143620293666528E-4</v>
      </c>
      <c r="BT66" s="186">
        <v>0.48868305969741027</v>
      </c>
      <c r="BU66" s="186">
        <v>0.48796750956578983</v>
      </c>
      <c r="BV66" s="187">
        <v>1.29587397574891E-4</v>
      </c>
      <c r="BW66" s="250">
        <f t="shared" si="6"/>
        <v>0.50418069630679452</v>
      </c>
      <c r="BX66" s="242">
        <f t="shared" si="7"/>
        <v>16</v>
      </c>
    </row>
    <row r="67" spans="1:76" ht="14.25" x14ac:dyDescent="0.2">
      <c r="A67" s="52" t="s">
        <v>48</v>
      </c>
      <c r="B67" s="105" t="s">
        <v>1240</v>
      </c>
      <c r="C67" s="135">
        <v>36086105</v>
      </c>
      <c r="D67" s="105" t="s">
        <v>69</v>
      </c>
      <c r="E67" s="20" t="s">
        <v>25</v>
      </c>
      <c r="F67" s="20" t="s">
        <v>26</v>
      </c>
      <c r="G67" s="125" t="s">
        <v>510</v>
      </c>
      <c r="H67" s="72" t="s">
        <v>625</v>
      </c>
      <c r="I67" s="126">
        <v>8.5365853658536606E-2</v>
      </c>
      <c r="J67" s="73" t="s">
        <v>681</v>
      </c>
      <c r="K67" s="73"/>
      <c r="L67" s="56">
        <v>1.7814040209866014E-3</v>
      </c>
      <c r="M67" s="52" t="s">
        <v>48</v>
      </c>
      <c r="N67" s="185">
        <v>2.9982391908979326E-4</v>
      </c>
      <c r="O67" s="186">
        <v>3.2927727992635228E-5</v>
      </c>
      <c r="P67" s="186">
        <v>5.3327911690102597E-4</v>
      </c>
      <c r="Q67" s="186">
        <v>2.5124268686228324E-4</v>
      </c>
      <c r="R67" s="186">
        <v>3.1326188369062676E-4</v>
      </c>
      <c r="S67" s="186">
        <v>5.7423447264107392E-4</v>
      </c>
      <c r="T67" s="186">
        <v>1.5597113124916993E-6</v>
      </c>
      <c r="U67" s="186">
        <v>3.8087975492781621E-5</v>
      </c>
      <c r="V67" s="186">
        <v>2.2160107121547111E-5</v>
      </c>
      <c r="W67" s="186">
        <v>-4.24354197525595E-4</v>
      </c>
      <c r="X67" s="186">
        <v>2.0063998176221218E-5</v>
      </c>
      <c r="Y67" s="186">
        <v>-2.0624147266889558E-4</v>
      </c>
      <c r="Z67" s="186">
        <v>3.7666000964996314E-5</v>
      </c>
      <c r="AA67" s="186">
        <v>1.5963521270906194E-4</v>
      </c>
      <c r="AB67" s="186">
        <v>7.0489156492143626E-4</v>
      </c>
      <c r="AC67" s="186">
        <v>-8.8824578366295112E-5</v>
      </c>
      <c r="AD67" s="186">
        <v>-6.4738691029147914E-5</v>
      </c>
      <c r="AE67" s="186">
        <v>2.4035424510753423E-4</v>
      </c>
      <c r="AF67" s="186">
        <v>9.2705002994413312E-5</v>
      </c>
      <c r="AG67" s="186">
        <v>1.594203823753553E-4</v>
      </c>
      <c r="AH67" s="186">
        <v>3.5656423373758394E-4</v>
      </c>
      <c r="AI67" s="186">
        <v>-5.2353997090799674E-5</v>
      </c>
      <c r="AJ67" s="186">
        <v>1.7195274787549109E-4</v>
      </c>
      <c r="AK67" s="186">
        <v>-9.9170864829496632E-5</v>
      </c>
      <c r="AL67" s="186">
        <v>-2.0957154352655555E-4</v>
      </c>
      <c r="AM67" s="186">
        <v>-2.3706805780361953E-4</v>
      </c>
      <c r="AN67" s="186">
        <v>3.4796627691211423E-5</v>
      </c>
      <c r="AO67" s="186">
        <v>7.8619628394405779E-5</v>
      </c>
      <c r="AP67" s="186">
        <v>3.3044650567617419E-4</v>
      </c>
      <c r="AQ67" s="186">
        <v>3.1195834276142318E-4</v>
      </c>
      <c r="AR67" s="186">
        <v>3.1856858328979231E-4</v>
      </c>
      <c r="AS67" s="186">
        <v>7.4833292389135751E-5</v>
      </c>
      <c r="AT67" s="186">
        <v>3.2835549539306057E-4</v>
      </c>
      <c r="AU67" s="186">
        <v>6.3935997830139252E-5</v>
      </c>
      <c r="AV67" s="186">
        <v>2.2329108877498002E-4</v>
      </c>
      <c r="AW67" s="186">
        <v>1.5020835757847029E-4</v>
      </c>
      <c r="AX67" s="186">
        <v>3.2088613791704567E-4</v>
      </c>
      <c r="AY67" s="186">
        <v>-1.2025910834062787E-4</v>
      </c>
      <c r="AZ67" s="186">
        <v>2.8606261656428478E-4</v>
      </c>
      <c r="BA67" s="186">
        <v>1.562394629041335E-4</v>
      </c>
      <c r="BB67" s="186">
        <v>4.7006105112813875E-4</v>
      </c>
      <c r="BC67" s="186">
        <v>3.1659634728383183E-4</v>
      </c>
      <c r="BD67" s="186">
        <v>2.4044652864369377E-4</v>
      </c>
      <c r="BE67" s="186">
        <v>2.3622071648706183E-4</v>
      </c>
      <c r="BF67" s="186">
        <v>-1.0757315594959603E-4</v>
      </c>
      <c r="BG67" s="186">
        <v>1.1362355661301694E-4</v>
      </c>
      <c r="BH67" s="186">
        <v>-1.693734148837155E-4</v>
      </c>
      <c r="BI67" s="186">
        <v>-2.0241645102370078E-4</v>
      </c>
      <c r="BJ67" s="186">
        <v>1.2385387094773596E-4</v>
      </c>
      <c r="BK67" s="186">
        <v>2.3005068756663176E-4</v>
      </c>
      <c r="BL67" s="186">
        <v>7.0564758214591112E-5</v>
      </c>
      <c r="BM67" s="186">
        <v>2.6833909945018293E-4</v>
      </c>
      <c r="BN67" s="186">
        <v>-1.0075565228658597E-5</v>
      </c>
      <c r="BO67" s="186">
        <v>3.0664910399872563E-4</v>
      </c>
      <c r="BP67" s="186">
        <v>2.4796912653536401E-4</v>
      </c>
      <c r="BQ67" s="186">
        <v>-1.7400183117332159E-5</v>
      </c>
      <c r="BR67" s="186">
        <v>8.0674977367558177E-5</v>
      </c>
      <c r="BS67" s="186">
        <v>-1.4196705576270175E-4</v>
      </c>
      <c r="BT67" s="186">
        <v>1.2810437606850097E-4</v>
      </c>
      <c r="BU67" s="186">
        <v>-1.7444344387677001E-4</v>
      </c>
      <c r="BV67" s="187">
        <v>1.1745713815920853E-4</v>
      </c>
      <c r="BW67" s="250">
        <f t="shared" si="6"/>
        <v>7.0489156492143626E-4</v>
      </c>
      <c r="BX67" s="242">
        <f t="shared" si="7"/>
        <v>0</v>
      </c>
    </row>
    <row r="68" spans="1:76" ht="14.25" x14ac:dyDescent="0.2">
      <c r="A68" s="52" t="s">
        <v>49</v>
      </c>
      <c r="B68" s="105" t="s">
        <v>1228</v>
      </c>
      <c r="C68" s="135">
        <v>34577688</v>
      </c>
      <c r="D68" s="105" t="s">
        <v>69</v>
      </c>
      <c r="E68" s="20" t="s">
        <v>28</v>
      </c>
      <c r="F68" s="20" t="s">
        <v>30</v>
      </c>
      <c r="G68" s="125" t="s">
        <v>510</v>
      </c>
      <c r="H68" s="72" t="s">
        <v>625</v>
      </c>
      <c r="I68" s="126">
        <v>5.21739130434783E-2</v>
      </c>
      <c r="J68" s="73" t="s">
        <v>623</v>
      </c>
      <c r="K68" s="73"/>
      <c r="L68" s="56">
        <v>1.0983300658998039E-3</v>
      </c>
      <c r="M68" s="52" t="s">
        <v>49</v>
      </c>
      <c r="N68" s="185">
        <v>2.6750435997270952E-4</v>
      </c>
      <c r="O68" s="186">
        <v>2.6303383804037145E-5</v>
      </c>
      <c r="P68" s="186">
        <v>3.3952950075574675E-4</v>
      </c>
      <c r="Q68" s="186">
        <v>6.6355303684237192E-7</v>
      </c>
      <c r="R68" s="186">
        <v>-7.3895195194228222E-5</v>
      </c>
      <c r="S68" s="186">
        <v>1.9570108766478467E-5</v>
      </c>
      <c r="T68" s="186">
        <v>3.7840686407635069E-4</v>
      </c>
      <c r="U68" s="186">
        <v>3.6401985395645637E-4</v>
      </c>
      <c r="V68" s="186">
        <v>2.0133685047274647E-4</v>
      </c>
      <c r="W68" s="186">
        <v>2.5613349530821011E-4</v>
      </c>
      <c r="X68" s="186">
        <v>-6.3543295146068065E-5</v>
      </c>
      <c r="Y68" s="186">
        <v>5.7783705746529336E-4</v>
      </c>
      <c r="Z68" s="186">
        <v>-6.335788709372161E-5</v>
      </c>
      <c r="AA68" s="186">
        <v>8.2094439516652135E-5</v>
      </c>
      <c r="AB68" s="186">
        <v>1.1314175150958685E-4</v>
      </c>
      <c r="AC68" s="186">
        <v>8.4606739041260344E-4</v>
      </c>
      <c r="AD68" s="186">
        <v>2.3096216779445674E-4</v>
      </c>
      <c r="AE68" s="186">
        <v>4.672053981358903E-4</v>
      </c>
      <c r="AF68" s="186">
        <v>3.3574242436490139E-4</v>
      </c>
      <c r="AG68" s="186">
        <v>3.3528980250891133E-4</v>
      </c>
      <c r="AH68" s="186">
        <v>5.2434523162567758E-4</v>
      </c>
      <c r="AI68" s="186">
        <v>6.1695894304491042E-4</v>
      </c>
      <c r="AJ68" s="186">
        <v>2.0789481743128393E-4</v>
      </c>
      <c r="AK68" s="186">
        <v>3.5930750102290416E-4</v>
      </c>
      <c r="AL68" s="186">
        <v>3.5897393469094591E-4</v>
      </c>
      <c r="AM68" s="186">
        <v>3.9167573389870252E-4</v>
      </c>
      <c r="AN68" s="186">
        <v>2.8642119747240727E-4</v>
      </c>
      <c r="AO68" s="186">
        <v>2.0013855381167164E-4</v>
      </c>
      <c r="AP68" s="186">
        <v>3.5975071225603404E-4</v>
      </c>
      <c r="AQ68" s="186">
        <v>2.4595015575368002E-4</v>
      </c>
      <c r="AR68" s="186">
        <v>7.042060259866116E-4</v>
      </c>
      <c r="AS68" s="186">
        <v>5.5114780601693591E-4</v>
      </c>
      <c r="AT68" s="186">
        <v>4.6369038542149225E-4</v>
      </c>
      <c r="AU68" s="186">
        <v>8.9193187762023278E-4</v>
      </c>
      <c r="AV68" s="186">
        <v>2.8012799389575337E-4</v>
      </c>
      <c r="AW68" s="186">
        <v>2.5259282133103763E-4</v>
      </c>
      <c r="AX68" s="186">
        <v>5.6708565786181954E-4</v>
      </c>
      <c r="AY68" s="186">
        <v>2.4992880539895896E-4</v>
      </c>
      <c r="AZ68" s="186">
        <v>4.3539849852282169E-4</v>
      </c>
      <c r="BA68" s="186">
        <v>2.5997434735658463E-4</v>
      </c>
      <c r="BB68" s="186">
        <v>3.9482261618135775E-4</v>
      </c>
      <c r="BC68" s="186">
        <v>4.1653613815883746E-4</v>
      </c>
      <c r="BD68" s="186">
        <v>4.3332466648863426E-4</v>
      </c>
      <c r="BE68" s="186">
        <v>4.383707658525063E-4</v>
      </c>
      <c r="BF68" s="186">
        <v>3.2952007838388546E-4</v>
      </c>
      <c r="BG68" s="186">
        <v>3.0117796377349777E-5</v>
      </c>
      <c r="BH68" s="186">
        <v>5.2161861864465878E-4</v>
      </c>
      <c r="BI68" s="186">
        <v>2.2768553034593962E-4</v>
      </c>
      <c r="BJ68" s="186">
        <v>-1.9389729313807832E-4</v>
      </c>
      <c r="BK68" s="186">
        <v>1.9349548874798546E-4</v>
      </c>
      <c r="BL68" s="186">
        <v>2.8512982001430121E-4</v>
      </c>
      <c r="BM68" s="186">
        <v>7.4916510071226967E-5</v>
      </c>
      <c r="BN68" s="186">
        <v>3.1544793896838574E-4</v>
      </c>
      <c r="BO68" s="186">
        <v>9.5672308733370703E-4</v>
      </c>
      <c r="BP68" s="186">
        <v>1.0131839200593041E-4</v>
      </c>
      <c r="BQ68" s="186">
        <v>1.6301749770237628E-4</v>
      </c>
      <c r="BR68" s="186">
        <v>3.6173237504520596E-4</v>
      </c>
      <c r="BS68" s="186">
        <v>4.1628170644526774E-4</v>
      </c>
      <c r="BT68" s="186">
        <v>-2.0577990712496554E-5</v>
      </c>
      <c r="BU68" s="186">
        <v>3.7154673236437297E-4</v>
      </c>
      <c r="BV68" s="187">
        <v>3.6583330707916915E-4</v>
      </c>
      <c r="BW68" s="250">
        <f t="shared" si="6"/>
        <v>9.5672308733370703E-4</v>
      </c>
      <c r="BX68" s="242">
        <f t="shared" si="7"/>
        <v>0</v>
      </c>
    </row>
    <row r="69" spans="1:76" ht="14.25" x14ac:dyDescent="0.2">
      <c r="A69" s="52" t="s">
        <v>50</v>
      </c>
      <c r="B69" s="105" t="s">
        <v>1229</v>
      </c>
      <c r="C69" s="135">
        <v>96273179</v>
      </c>
      <c r="D69" s="105" t="s">
        <v>69</v>
      </c>
      <c r="E69" s="20" t="s">
        <v>28</v>
      </c>
      <c r="F69" s="20" t="s">
        <v>26</v>
      </c>
      <c r="G69" s="125" t="s">
        <v>510</v>
      </c>
      <c r="H69" s="72" t="s">
        <v>625</v>
      </c>
      <c r="I69" s="126">
        <v>0.25</v>
      </c>
      <c r="J69" s="73" t="s">
        <v>596</v>
      </c>
      <c r="K69" s="73"/>
      <c r="L69" s="56">
        <v>3.4287020457922205E-4</v>
      </c>
      <c r="M69" s="52" t="s">
        <v>50</v>
      </c>
      <c r="N69" s="185">
        <v>4.926630321442861E-4</v>
      </c>
      <c r="O69" s="186">
        <v>4.3057656851997096E-4</v>
      </c>
      <c r="P69" s="186">
        <v>4.2558729679743993E-4</v>
      </c>
      <c r="Q69" s="186">
        <v>5.592211335654451E-4</v>
      </c>
      <c r="R69" s="186">
        <v>-8.0942556836325583E-5</v>
      </c>
      <c r="S69" s="186">
        <v>0.48496732993732922</v>
      </c>
      <c r="T69" s="186">
        <v>7.6470643548334099E-4</v>
      </c>
      <c r="U69" s="186">
        <v>0.50810707087479712</v>
      </c>
      <c r="V69" s="186">
        <v>7.4044385155680871E-4</v>
      </c>
      <c r="W69" s="186">
        <v>0.50892226356746684</v>
      </c>
      <c r="X69" s="186">
        <v>2.269717561008478E-3</v>
      </c>
      <c r="Y69" s="186">
        <v>1.5452524748317851E-4</v>
      </c>
      <c r="Z69" s="186">
        <v>1.2841277603775365E-3</v>
      </c>
      <c r="AA69" s="186">
        <v>1.4390252981754898E-3</v>
      </c>
      <c r="AB69" s="186">
        <v>1.1482741977323406E-3</v>
      </c>
      <c r="AC69" s="186">
        <v>1.4998621682010306E-4</v>
      </c>
      <c r="AD69" s="186">
        <v>2.6019351414519461E-4</v>
      </c>
      <c r="AE69" s="186">
        <v>2.4262865247569337E-4</v>
      </c>
      <c r="AF69" s="186">
        <v>1.8247993440017882E-3</v>
      </c>
      <c r="AG69" s="186">
        <v>0.49744089177796447</v>
      </c>
      <c r="AH69" s="186">
        <v>9.0103058940947905E-4</v>
      </c>
      <c r="AI69" s="186">
        <v>4.9294655762244211E-4</v>
      </c>
      <c r="AJ69" s="186">
        <v>6.5303671489735709E-4</v>
      </c>
      <c r="AK69" s="186">
        <v>7.3153527126034314E-4</v>
      </c>
      <c r="AL69" s="186">
        <v>0.51118121165452668</v>
      </c>
      <c r="AM69" s="186">
        <v>4.1064244471624675E-4</v>
      </c>
      <c r="AN69" s="186">
        <v>6.113403824333564E-4</v>
      </c>
      <c r="AO69" s="186">
        <v>8.7010920614220247E-4</v>
      </c>
      <c r="AP69" s="186">
        <v>8.9805585626921941E-4</v>
      </c>
      <c r="AQ69" s="186">
        <v>1.6475140034665639E-3</v>
      </c>
      <c r="AR69" s="186">
        <v>0.49311789595290723</v>
      </c>
      <c r="AS69" s="186">
        <v>2.5516881179672295E-4</v>
      </c>
      <c r="AT69" s="186">
        <v>6.7865145136769057E-4</v>
      </c>
      <c r="AU69" s="186">
        <v>3.4141267715915891E-4</v>
      </c>
      <c r="AV69" s="186">
        <v>0.50158394506473891</v>
      </c>
      <c r="AW69" s="186">
        <v>0.49974255051526678</v>
      </c>
      <c r="AX69" s="186">
        <v>6.1301282747257052E-4</v>
      </c>
      <c r="AY69" s="186">
        <v>0.50447407054987436</v>
      </c>
      <c r="AZ69" s="186">
        <v>0.50412913010435778</v>
      </c>
      <c r="BA69" s="186">
        <v>0.48727479471131152</v>
      </c>
      <c r="BB69" s="186">
        <v>0.49076019819570638</v>
      </c>
      <c r="BC69" s="186">
        <v>2.0227185340948025E-4</v>
      </c>
      <c r="BD69" s="186">
        <v>0.49914652402520054</v>
      </c>
      <c r="BE69" s="186">
        <v>0.49947033641171079</v>
      </c>
      <c r="BF69" s="186">
        <v>0.49495090628139149</v>
      </c>
      <c r="BG69" s="186">
        <v>0.48541548828661268</v>
      </c>
      <c r="BH69" s="186">
        <v>4.2854824619733672E-4</v>
      </c>
      <c r="BI69" s="186">
        <v>-1.6132336726713001E-4</v>
      </c>
      <c r="BJ69" s="186">
        <v>0.5068324314507332</v>
      </c>
      <c r="BK69" s="186">
        <v>-2.6312805910501706E-5</v>
      </c>
      <c r="BL69" s="186">
        <v>0.49742841234903856</v>
      </c>
      <c r="BM69" s="186">
        <v>1.4931920174610517E-3</v>
      </c>
      <c r="BN69" s="186">
        <v>5.8821647721178606E-4</v>
      </c>
      <c r="BO69" s="186">
        <v>7.3527056821182384E-4</v>
      </c>
      <c r="BP69" s="186">
        <v>9.2358645250313035E-4</v>
      </c>
      <c r="BQ69" s="186">
        <v>1.7595959698122089E-3</v>
      </c>
      <c r="BR69" s="186">
        <v>5.1469538894867895E-4</v>
      </c>
      <c r="BS69" s="186">
        <v>1.1893334705256739E-3</v>
      </c>
      <c r="BT69" s="186">
        <v>4.7485525504605295E-4</v>
      </c>
      <c r="BU69" s="186">
        <v>7.9177671094743992E-4</v>
      </c>
      <c r="BV69" s="187">
        <v>0.50013590028187915</v>
      </c>
      <c r="BW69" s="250">
        <f t="shared" si="6"/>
        <v>0.51118121165452668</v>
      </c>
      <c r="BX69" s="242">
        <f t="shared" si="7"/>
        <v>19</v>
      </c>
    </row>
    <row r="70" spans="1:76" ht="14.25" x14ac:dyDescent="0.2">
      <c r="A70" s="52" t="s">
        <v>51</v>
      </c>
      <c r="B70" s="105" t="s">
        <v>1234</v>
      </c>
      <c r="C70" s="135">
        <v>5485823</v>
      </c>
      <c r="D70" s="105" t="s">
        <v>69</v>
      </c>
      <c r="E70" s="20" t="s">
        <v>28</v>
      </c>
      <c r="F70" s="20" t="s">
        <v>30</v>
      </c>
      <c r="G70" s="125" t="s">
        <v>510</v>
      </c>
      <c r="H70" s="72" t="s">
        <v>625</v>
      </c>
      <c r="I70" s="126">
        <v>0.13483146067415699</v>
      </c>
      <c r="J70" s="73" t="s">
        <v>592</v>
      </c>
      <c r="K70" s="73"/>
      <c r="L70" s="56">
        <v>1.2904376026725642E-3</v>
      </c>
      <c r="M70" s="52" t="s">
        <v>51</v>
      </c>
      <c r="N70" s="185">
        <v>6.1098452852046325E-4</v>
      </c>
      <c r="O70" s="186">
        <v>-1.2772027072671449E-5</v>
      </c>
      <c r="P70" s="186">
        <v>1.4400472792724735E-3</v>
      </c>
      <c r="Q70" s="186">
        <v>0.49175043044205274</v>
      </c>
      <c r="R70" s="186">
        <v>0.48968392861315174</v>
      </c>
      <c r="S70" s="186">
        <v>0.49259879797474632</v>
      </c>
      <c r="T70" s="186">
        <v>0.50191184764581953</v>
      </c>
      <c r="U70" s="186">
        <v>2.4193868661307426E-4</v>
      </c>
      <c r="V70" s="186">
        <v>9.5890325216246896E-4</v>
      </c>
      <c r="W70" s="186">
        <v>0.50507038850206531</v>
      </c>
      <c r="X70" s="186">
        <v>2.0670638869508123E-3</v>
      </c>
      <c r="Y70" s="186">
        <v>7.6109221377063411E-4</v>
      </c>
      <c r="Z70" s="186">
        <v>7.2535320476448594E-4</v>
      </c>
      <c r="AA70" s="186">
        <v>0.49861870904820133</v>
      </c>
      <c r="AB70" s="186">
        <v>3.269719051254929E-4</v>
      </c>
      <c r="AC70" s="186">
        <v>0.50053306838182532</v>
      </c>
      <c r="AD70" s="186">
        <v>2.5255944299125378E-4</v>
      </c>
      <c r="AE70" s="186">
        <v>6.1563949980460034E-4</v>
      </c>
      <c r="AF70" s="186">
        <v>0.49273110298808931</v>
      </c>
      <c r="AG70" s="186">
        <v>0.50113161379086169</v>
      </c>
      <c r="AH70" s="186">
        <v>3.952006754859847E-4</v>
      </c>
      <c r="AI70" s="186">
        <v>-2.1973491172053963E-4</v>
      </c>
      <c r="AJ70" s="186">
        <v>3.1650861299640913E-4</v>
      </c>
      <c r="AK70" s="186">
        <v>6.2594430464459104E-4</v>
      </c>
      <c r="AL70" s="186">
        <v>0.50229881371066321</v>
      </c>
      <c r="AM70" s="186">
        <v>1.1071544617402341E-3</v>
      </c>
      <c r="AN70" s="186">
        <v>0.50625094447945773</v>
      </c>
      <c r="AO70" s="186">
        <v>3.9384170086518492E-4</v>
      </c>
      <c r="AP70" s="186">
        <v>5.7391658392174239E-4</v>
      </c>
      <c r="AQ70" s="186">
        <v>1.6429888911643226E-3</v>
      </c>
      <c r="AR70" s="186">
        <v>2.0924574678868389E-4</v>
      </c>
      <c r="AS70" s="186">
        <v>1.1010808015965113E-3</v>
      </c>
      <c r="AT70" s="186">
        <v>5.2097778294203905E-5</v>
      </c>
      <c r="AU70" s="186">
        <v>0.49507740325439237</v>
      </c>
      <c r="AV70" s="186">
        <v>0.50013155070078519</v>
      </c>
      <c r="AW70" s="186">
        <v>0.50109450921070819</v>
      </c>
      <c r="AX70" s="186">
        <v>-2.3183084576819976E-4</v>
      </c>
      <c r="AY70" s="186">
        <v>-2.3009199681853026E-4</v>
      </c>
      <c r="AZ70" s="186">
        <v>0.48662515151641678</v>
      </c>
      <c r="BA70" s="186">
        <v>6.013930384291483E-4</v>
      </c>
      <c r="BB70" s="186">
        <v>0.49138534675954282</v>
      </c>
      <c r="BC70" s="186">
        <v>0.49043802004337572</v>
      </c>
      <c r="BD70" s="186">
        <v>1.3087144402155731E-3</v>
      </c>
      <c r="BE70" s="186">
        <v>5.8095951482853986E-4</v>
      </c>
      <c r="BF70" s="186">
        <v>6.1797806441611257E-4</v>
      </c>
      <c r="BG70" s="186">
        <v>0.50298641507999009</v>
      </c>
      <c r="BH70" s="186">
        <v>-2.4678094379050348E-4</v>
      </c>
      <c r="BI70" s="186">
        <v>0.49690514063582375</v>
      </c>
      <c r="BJ70" s="186">
        <v>-7.3459385225121878E-5</v>
      </c>
      <c r="BK70" s="186">
        <v>1.7221230427346482E-3</v>
      </c>
      <c r="BL70" s="186">
        <v>4.89414054793272E-3</v>
      </c>
      <c r="BM70" s="186">
        <v>0.4882296003504758</v>
      </c>
      <c r="BN70" s="186">
        <v>-3.1679476272143572E-4</v>
      </c>
      <c r="BO70" s="186">
        <v>6.5880904955613415E-4</v>
      </c>
      <c r="BP70" s="186">
        <v>0.4961685990408144</v>
      </c>
      <c r="BQ70" s="186">
        <v>1.6592741782172652E-3</v>
      </c>
      <c r="BR70" s="186">
        <v>1.3379008968156018E-3</v>
      </c>
      <c r="BS70" s="186">
        <v>9.8949072605778723E-4</v>
      </c>
      <c r="BT70" s="186">
        <v>-8.9991406071660007E-5</v>
      </c>
      <c r="BU70" s="186">
        <v>-8.7589538164732725E-6</v>
      </c>
      <c r="BV70" s="187">
        <v>2.8293836529353603E-3</v>
      </c>
      <c r="BW70" s="250">
        <f t="shared" si="6"/>
        <v>0.50625094447945773</v>
      </c>
      <c r="BX70" s="242">
        <f t="shared" si="7"/>
        <v>21</v>
      </c>
    </row>
    <row r="71" spans="1:76" ht="14.25" x14ac:dyDescent="0.2">
      <c r="A71" s="52" t="s">
        <v>52</v>
      </c>
      <c r="B71" s="105" t="s">
        <v>1234</v>
      </c>
      <c r="C71" s="135">
        <v>52615284</v>
      </c>
      <c r="D71" s="105" t="s">
        <v>69</v>
      </c>
      <c r="E71" s="20" t="s">
        <v>25</v>
      </c>
      <c r="F71" s="20" t="s">
        <v>28</v>
      </c>
      <c r="G71" s="125" t="s">
        <v>510</v>
      </c>
      <c r="H71" s="72" t="s">
        <v>625</v>
      </c>
      <c r="I71" s="126">
        <v>5.1948051948052E-2</v>
      </c>
      <c r="J71" s="73" t="s">
        <v>678</v>
      </c>
      <c r="K71" s="73"/>
      <c r="L71" s="56">
        <v>2.6520891967958435E-4</v>
      </c>
      <c r="M71" s="52" t="s">
        <v>52</v>
      </c>
      <c r="N71" s="185">
        <v>-1.9890419117779085E-5</v>
      </c>
      <c r="O71" s="186">
        <v>3.0207149129954171E-5</v>
      </c>
      <c r="P71" s="186">
        <v>2.0919078337501126E-5</v>
      </c>
      <c r="Q71" s="186">
        <v>3.9073715829963837E-5</v>
      </c>
      <c r="R71" s="186">
        <v>1.6059111308141418E-5</v>
      </c>
      <c r="S71" s="186">
        <v>1.6692850033824899E-5</v>
      </c>
      <c r="T71" s="186">
        <v>-6.59294351698935E-5</v>
      </c>
      <c r="U71" s="186">
        <v>1.6249898240697425E-5</v>
      </c>
      <c r="V71" s="186">
        <v>6.4757236975072083E-5</v>
      </c>
      <c r="W71" s="186">
        <v>2.2663767393717564E-5</v>
      </c>
      <c r="X71" s="186">
        <v>-9.3563687520306432E-6</v>
      </c>
      <c r="Y71" s="186">
        <v>2.4124677227230337E-5</v>
      </c>
      <c r="Z71" s="186">
        <v>-9.4153776935051509E-6</v>
      </c>
      <c r="AA71" s="186">
        <v>-8.5260577640413509E-5</v>
      </c>
      <c r="AB71" s="186">
        <v>-6.8127315124565243E-5</v>
      </c>
      <c r="AC71" s="186">
        <v>-6.137712887041112E-5</v>
      </c>
      <c r="AD71" s="186">
        <v>6.637710937940048E-5</v>
      </c>
      <c r="AE71" s="186">
        <v>-5.9524526580088203E-5</v>
      </c>
      <c r="AF71" s="186">
        <v>-5.1026898546921333E-5</v>
      </c>
      <c r="AG71" s="186">
        <v>-1.9874034191055389E-5</v>
      </c>
      <c r="AH71" s="186">
        <v>4.2579877471606687E-5</v>
      </c>
      <c r="AI71" s="186">
        <v>-2.0412538212805534E-5</v>
      </c>
      <c r="AJ71" s="186">
        <v>-6.9690559267791832E-5</v>
      </c>
      <c r="AK71" s="186">
        <v>2.7923950279437696E-6</v>
      </c>
      <c r="AL71" s="186">
        <v>3.2278161168919063E-5</v>
      </c>
      <c r="AM71" s="186">
        <v>-6.3748724609393416E-5</v>
      </c>
      <c r="AN71" s="186">
        <v>-1.3446002872464358E-5</v>
      </c>
      <c r="AO71" s="186">
        <v>-1.0959012354104815E-5</v>
      </c>
      <c r="AP71" s="186">
        <v>-4.4488351680737237E-5</v>
      </c>
      <c r="AQ71" s="186">
        <v>2.4170163643427945E-5</v>
      </c>
      <c r="AR71" s="186">
        <v>7.2037049131642577E-5</v>
      </c>
      <c r="AS71" s="186">
        <v>-2.6660068568663435E-6</v>
      </c>
      <c r="AT71" s="186">
        <v>4.5090326994864661E-5</v>
      </c>
      <c r="AU71" s="186">
        <v>4.9398830242932974E-5</v>
      </c>
      <c r="AV71" s="186">
        <v>1.346585142464721E-5</v>
      </c>
      <c r="AW71" s="186">
        <v>-4.380603522005221E-6</v>
      </c>
      <c r="AX71" s="186">
        <v>-7.5061261980684398E-6</v>
      </c>
      <c r="AY71" s="186">
        <v>-1.3188505568341433E-5</v>
      </c>
      <c r="AZ71" s="186">
        <v>9.3718699332105395E-6</v>
      </c>
      <c r="BA71" s="186">
        <v>2.0959680687254744E-5</v>
      </c>
      <c r="BB71" s="186">
        <v>2.6989065566077722E-5</v>
      </c>
      <c r="BC71" s="186">
        <v>-2.3057338925117727E-5</v>
      </c>
      <c r="BD71" s="186">
        <v>2.2210834963833756E-5</v>
      </c>
      <c r="BE71" s="186">
        <v>3.3105964083792442E-5</v>
      </c>
      <c r="BF71" s="186">
        <v>6.1652413140796325E-5</v>
      </c>
      <c r="BG71" s="186">
        <v>-5.5625240464364793E-5</v>
      </c>
      <c r="BH71" s="186">
        <v>-3.6012432653874668E-5</v>
      </c>
      <c r="BI71" s="186">
        <v>3.126916657679793E-5</v>
      </c>
      <c r="BJ71" s="186">
        <v>-1.2678469130161289E-5</v>
      </c>
      <c r="BK71" s="186">
        <v>-6.5617685420963116E-5</v>
      </c>
      <c r="BL71" s="186">
        <v>-1.9710448178907817E-5</v>
      </c>
      <c r="BM71" s="186">
        <v>-4.0331565479627551E-5</v>
      </c>
      <c r="BN71" s="186">
        <v>-4.2184052192956101E-5</v>
      </c>
      <c r="BO71" s="186">
        <v>-3.6851938282326689E-6</v>
      </c>
      <c r="BP71" s="186">
        <v>1.8207678298664385E-5</v>
      </c>
      <c r="BQ71" s="186">
        <v>6.1157070566783723E-5</v>
      </c>
      <c r="BR71" s="186">
        <v>-1.0451714286283318E-5</v>
      </c>
      <c r="BS71" s="186">
        <v>-1.7094251805376012E-5</v>
      </c>
      <c r="BT71" s="186">
        <v>-4.4924172017518562E-5</v>
      </c>
      <c r="BU71" s="186">
        <v>3.9270208148844835E-5</v>
      </c>
      <c r="BV71" s="187">
        <v>8.9122542073598185E-5</v>
      </c>
      <c r="BW71" s="250">
        <f t="shared" si="6"/>
        <v>8.9122542073598185E-5</v>
      </c>
      <c r="BX71" s="242">
        <f t="shared" si="7"/>
        <v>0</v>
      </c>
    </row>
    <row r="72" spans="1:76" ht="14.25" x14ac:dyDescent="0.2">
      <c r="A72" s="52" t="s">
        <v>53</v>
      </c>
      <c r="B72" s="105" t="s">
        <v>1234</v>
      </c>
      <c r="C72" s="135">
        <v>98890966</v>
      </c>
      <c r="D72" s="105" t="s">
        <v>69</v>
      </c>
      <c r="E72" s="20" t="s">
        <v>25</v>
      </c>
      <c r="F72" s="20" t="s">
        <v>30</v>
      </c>
      <c r="G72" s="125" t="s">
        <v>510</v>
      </c>
      <c r="H72" s="72" t="s">
        <v>625</v>
      </c>
      <c r="I72" s="126">
        <v>0.162162162162162</v>
      </c>
      <c r="J72" s="73" t="s">
        <v>675</v>
      </c>
      <c r="K72" s="73"/>
      <c r="L72" s="56">
        <v>2.6282109882073317E-4</v>
      </c>
      <c r="M72" s="52" t="s">
        <v>53</v>
      </c>
      <c r="N72" s="185">
        <v>1.3271437252166036E-5</v>
      </c>
      <c r="O72" s="186">
        <v>9.1806750720054486E-4</v>
      </c>
      <c r="P72" s="186">
        <v>3.4397774509695091E-4</v>
      </c>
      <c r="Q72" s="186">
        <v>9.7222663057258099E-4</v>
      </c>
      <c r="R72" s="186">
        <v>1.0136238132300473E-3</v>
      </c>
      <c r="S72" s="186">
        <v>-3.1077405373768665E-4</v>
      </c>
      <c r="T72" s="186">
        <v>-5.8758182622440942E-5</v>
      </c>
      <c r="U72" s="186">
        <v>-1.658175455275762E-4</v>
      </c>
      <c r="V72" s="186">
        <v>0.49288331547763448</v>
      </c>
      <c r="W72" s="186">
        <v>-4.2667576908307376E-4</v>
      </c>
      <c r="X72" s="186">
        <v>0.49024206451085472</v>
      </c>
      <c r="Y72" s="186">
        <v>5.8700897496152837E-4</v>
      </c>
      <c r="Z72" s="186">
        <v>9.0443903956917253E-4</v>
      </c>
      <c r="AA72" s="186">
        <v>1.0513647714574669E-3</v>
      </c>
      <c r="AB72" s="186">
        <v>-2.1650342776319146E-4</v>
      </c>
      <c r="AC72" s="186">
        <v>5.5097155278577097E-5</v>
      </c>
      <c r="AD72" s="186">
        <v>0.49737737828497097</v>
      </c>
      <c r="AE72" s="186">
        <v>0.50610567115363059</v>
      </c>
      <c r="AF72" s="186">
        <v>-1.8247552488282956E-4</v>
      </c>
      <c r="AG72" s="186">
        <v>-4.2667576908307376E-4</v>
      </c>
      <c r="AH72" s="186">
        <v>-3.1257261983615452E-4</v>
      </c>
      <c r="AI72" s="186">
        <v>0.49222977378391819</v>
      </c>
      <c r="AJ72" s="186">
        <v>1.4328718332501974E-4</v>
      </c>
      <c r="AK72" s="186">
        <v>0.49371623715555574</v>
      </c>
      <c r="AL72" s="186">
        <v>1.4382999862321071E-3</v>
      </c>
      <c r="AM72" s="186">
        <v>-2.6789520382426143E-4</v>
      </c>
      <c r="AN72" s="186">
        <v>7.0164508433778988E-4</v>
      </c>
      <c r="AO72" s="186">
        <v>0.49989778886427194</v>
      </c>
      <c r="AP72" s="186">
        <v>0.49926981567197559</v>
      </c>
      <c r="AQ72" s="186">
        <v>0.48994010031197871</v>
      </c>
      <c r="AR72" s="186">
        <v>1.8252594877782914E-3</v>
      </c>
      <c r="AS72" s="186">
        <v>0.48803929885606112</v>
      </c>
      <c r="AT72" s="186">
        <v>1.146269571066356E-3</v>
      </c>
      <c r="AU72" s="186">
        <v>-4.9459624232074141E-5</v>
      </c>
      <c r="AV72" s="186">
        <v>-4.2667576908307376E-4</v>
      </c>
      <c r="AW72" s="186">
        <v>-6.111188679464388E-5</v>
      </c>
      <c r="AX72" s="186">
        <v>-9.1217869049527969E-5</v>
      </c>
      <c r="AY72" s="186">
        <v>4.1644289654936837E-3</v>
      </c>
      <c r="AZ72" s="186">
        <v>5.2710616343580098E-5</v>
      </c>
      <c r="BA72" s="186">
        <v>2.0258073700953443E-3</v>
      </c>
      <c r="BB72" s="186">
        <v>4.8606610751422458E-4</v>
      </c>
      <c r="BC72" s="186">
        <v>1.0552220856461115E-4</v>
      </c>
      <c r="BD72" s="186">
        <v>2.031189399456252E-3</v>
      </c>
      <c r="BE72" s="186">
        <v>9.6997227560966372E-4</v>
      </c>
      <c r="BF72" s="186">
        <v>6.1417773078681955E-4</v>
      </c>
      <c r="BG72" s="186">
        <v>1.3604061813892265E-3</v>
      </c>
      <c r="BH72" s="186">
        <v>5.2366873079813319E-4</v>
      </c>
      <c r="BI72" s="186">
        <v>2.9508532799379374E-4</v>
      </c>
      <c r="BJ72" s="186">
        <v>1.6783210961272138E-5</v>
      </c>
      <c r="BK72" s="186">
        <v>6.2617746317634938E-4</v>
      </c>
      <c r="BL72" s="186">
        <v>2.1723923413650124E-4</v>
      </c>
      <c r="BM72" s="186">
        <v>3.4259930386850161E-5</v>
      </c>
      <c r="BN72" s="186">
        <v>0.48978933439610117</v>
      </c>
      <c r="BO72" s="186">
        <v>-2.4482452340204082E-4</v>
      </c>
      <c r="BP72" s="186">
        <v>4.5484750313131274E-4</v>
      </c>
      <c r="BQ72" s="186">
        <v>0.51427652057794893</v>
      </c>
      <c r="BR72" s="186">
        <v>2.2877539980484414E-4</v>
      </c>
      <c r="BS72" s="186">
        <v>2.0210322861016171E-3</v>
      </c>
      <c r="BT72" s="186">
        <v>0.50095563070801019</v>
      </c>
      <c r="BU72" s="186">
        <v>1.5396777375806798E-3</v>
      </c>
      <c r="BV72" s="187">
        <v>2.7127517470757444E-3</v>
      </c>
      <c r="BW72" s="250">
        <f t="shared" si="6"/>
        <v>0.51427652057794893</v>
      </c>
      <c r="BX72" s="242">
        <f t="shared" si="7"/>
        <v>13</v>
      </c>
    </row>
    <row r="73" spans="1:76" ht="14.25" x14ac:dyDescent="0.2">
      <c r="A73" s="52" t="s">
        <v>54</v>
      </c>
      <c r="B73" s="105" t="s">
        <v>1235</v>
      </c>
      <c r="C73" s="135">
        <v>39992189</v>
      </c>
      <c r="D73" s="105" t="s">
        <v>69</v>
      </c>
      <c r="E73" s="20" t="s">
        <v>28</v>
      </c>
      <c r="F73" s="20" t="s">
        <v>26</v>
      </c>
      <c r="G73" s="125" t="s">
        <v>510</v>
      </c>
      <c r="H73" s="72" t="s">
        <v>625</v>
      </c>
      <c r="I73" s="126">
        <v>4.5454545454545497E-2</v>
      </c>
      <c r="J73" s="73" t="s">
        <v>626</v>
      </c>
      <c r="K73" s="73"/>
      <c r="L73" s="56">
        <v>1.006849284143704E-3</v>
      </c>
      <c r="M73" s="52" t="s">
        <v>54</v>
      </c>
      <c r="N73" s="185">
        <v>3.858596967702731E-6</v>
      </c>
      <c r="O73" s="186">
        <v>1.761656772087338E-5</v>
      </c>
      <c r="P73" s="186">
        <v>-3.8519373281171608E-4</v>
      </c>
      <c r="Q73" s="186">
        <v>-6.6377640748351788E-6</v>
      </c>
      <c r="R73" s="186">
        <v>-3.0810904237425427E-6</v>
      </c>
      <c r="S73" s="186">
        <v>-1.3512429024300544E-4</v>
      </c>
      <c r="T73" s="186">
        <v>-1.2883516241733479E-4</v>
      </c>
      <c r="U73" s="186">
        <v>-2.1390890813275559E-4</v>
      </c>
      <c r="V73" s="186">
        <v>8.5892480562019171E-6</v>
      </c>
      <c r="W73" s="186">
        <v>-5.1406478888709427E-4</v>
      </c>
      <c r="X73" s="186">
        <v>2.0613435736859843E-5</v>
      </c>
      <c r="Y73" s="186">
        <v>1.5910478844479467E-4</v>
      </c>
      <c r="Z73" s="186">
        <v>-1.456090009192278E-4</v>
      </c>
      <c r="AA73" s="186">
        <v>2.526713516686342E-5</v>
      </c>
      <c r="AB73" s="186">
        <v>-2.1855811075426426E-4</v>
      </c>
      <c r="AC73" s="186">
        <v>-3.2026852611970679E-4</v>
      </c>
      <c r="AD73" s="186">
        <v>-6.0785570610729289E-5</v>
      </c>
      <c r="AE73" s="186">
        <v>-1.203533542913903E-4</v>
      </c>
      <c r="AF73" s="186">
        <v>-2.9804210406217098E-4</v>
      </c>
      <c r="AG73" s="186">
        <v>-2.6864463848648131E-4</v>
      </c>
      <c r="AH73" s="186">
        <v>-2.3069145808661019E-4</v>
      </c>
      <c r="AI73" s="186">
        <v>-5.8943389217566157E-5</v>
      </c>
      <c r="AJ73" s="186">
        <v>-1.6069893270267326E-4</v>
      </c>
      <c r="AK73" s="186">
        <v>-7.3483749609758544E-5</v>
      </c>
      <c r="AL73" s="186">
        <v>-2.6354474301076695E-4</v>
      </c>
      <c r="AM73" s="186">
        <v>-2.9337360093697118E-4</v>
      </c>
      <c r="AN73" s="186">
        <v>-7.9711075859809099E-5</v>
      </c>
      <c r="AO73" s="186">
        <v>-1.8754750111381932E-4</v>
      </c>
      <c r="AP73" s="186">
        <v>-1.6723731525610376E-4</v>
      </c>
      <c r="AQ73" s="186">
        <v>-1.3521468701060773E-4</v>
      </c>
      <c r="AR73" s="186">
        <v>2.9511255500738178E-4</v>
      </c>
      <c r="AS73" s="186">
        <v>-3.2961028371382222E-4</v>
      </c>
      <c r="AT73" s="186">
        <v>2.5114928609851379E-4</v>
      </c>
      <c r="AU73" s="186">
        <v>-4.2225774399824994E-4</v>
      </c>
      <c r="AV73" s="186">
        <v>-8.0701681821210899E-5</v>
      </c>
      <c r="AW73" s="186">
        <v>1.1248881353590466E-4</v>
      </c>
      <c r="AX73" s="186">
        <v>-4.686290185841103E-5</v>
      </c>
      <c r="AY73" s="186">
        <v>-1.9287550283821541E-5</v>
      </c>
      <c r="AZ73" s="186">
        <v>3.9230133236541715E-5</v>
      </c>
      <c r="BA73" s="186">
        <v>-8.340116477537139E-5</v>
      </c>
      <c r="BB73" s="186">
        <v>-1.9219628788052449E-5</v>
      </c>
      <c r="BC73" s="186">
        <v>-8.7231720858493345E-5</v>
      </c>
      <c r="BD73" s="186">
        <v>2.6238894181430765E-6</v>
      </c>
      <c r="BE73" s="186">
        <v>-1.6082196696716802E-4</v>
      </c>
      <c r="BF73" s="186">
        <v>-9.3520503763780296E-5</v>
      </c>
      <c r="BG73" s="186">
        <v>-9.33444809660055E-5</v>
      </c>
      <c r="BH73" s="186">
        <v>-7.3356235109293911E-5</v>
      </c>
      <c r="BI73" s="186">
        <v>1.6494296524352178E-4</v>
      </c>
      <c r="BJ73" s="186">
        <v>-2.3677900604813043E-4</v>
      </c>
      <c r="BK73" s="186">
        <v>-3.570335406935999E-4</v>
      </c>
      <c r="BL73" s="186">
        <v>-1.5096207045224477E-4</v>
      </c>
      <c r="BM73" s="186">
        <v>4.1381383409440538E-6</v>
      </c>
      <c r="BN73" s="186">
        <v>1.0345170776115834E-5</v>
      </c>
      <c r="BO73" s="186">
        <v>-3.7597970851377925E-4</v>
      </c>
      <c r="BP73" s="186">
        <v>-3.8805221236655582E-4</v>
      </c>
      <c r="BQ73" s="186">
        <v>-1.7068323554129006E-4</v>
      </c>
      <c r="BR73" s="186">
        <v>-1.7128692519028787E-4</v>
      </c>
      <c r="BS73" s="186">
        <v>5.6083630860821439E-5</v>
      </c>
      <c r="BT73" s="186">
        <v>-2.3426929776157956E-4</v>
      </c>
      <c r="BU73" s="186">
        <v>6.9911367639222642E-5</v>
      </c>
      <c r="BV73" s="187">
        <v>-2.9284748784171467E-5</v>
      </c>
      <c r="BW73" s="250">
        <f t="shared" si="6"/>
        <v>2.9511255500738178E-4</v>
      </c>
      <c r="BX73" s="242">
        <f t="shared" si="7"/>
        <v>0</v>
      </c>
    </row>
    <row r="74" spans="1:76" ht="14.25" x14ac:dyDescent="0.2">
      <c r="A74" s="52" t="s">
        <v>55</v>
      </c>
      <c r="B74" s="105" t="s">
        <v>1235</v>
      </c>
      <c r="C74" s="135">
        <v>41924133</v>
      </c>
      <c r="D74" s="105" t="s">
        <v>69</v>
      </c>
      <c r="E74" s="20" t="s">
        <v>25</v>
      </c>
      <c r="F74" s="20" t="s">
        <v>26</v>
      </c>
      <c r="G74" s="125" t="s">
        <v>510</v>
      </c>
      <c r="H74" s="72" t="s">
        <v>625</v>
      </c>
      <c r="I74" s="126">
        <v>0.109375</v>
      </c>
      <c r="J74" s="73" t="s">
        <v>681</v>
      </c>
      <c r="K74" s="73"/>
      <c r="L74" s="56">
        <v>7.6085775065604566E-4</v>
      </c>
      <c r="M74" s="52" t="s">
        <v>55</v>
      </c>
      <c r="N74" s="185">
        <v>-1.7744662098383049E-5</v>
      </c>
      <c r="O74" s="186">
        <v>2.1173179305194415E-4</v>
      </c>
      <c r="P74" s="186">
        <v>7.3176848726463992E-6</v>
      </c>
      <c r="Q74" s="186">
        <v>6.1885270090255196E-5</v>
      </c>
      <c r="R74" s="186">
        <v>-1.2048272472448809E-4</v>
      </c>
      <c r="S74" s="186">
        <v>5.7806045556604152E-5</v>
      </c>
      <c r="T74" s="186">
        <v>1.9188978359350735E-5</v>
      </c>
      <c r="U74" s="186">
        <v>7.6428636173686885E-5</v>
      </c>
      <c r="V74" s="186">
        <v>-1.3744511118210186E-4</v>
      </c>
      <c r="W74" s="186">
        <v>-1.0599318304869141E-4</v>
      </c>
      <c r="X74" s="186">
        <v>-1.3306320273936918E-4</v>
      </c>
      <c r="Y74" s="186">
        <v>1.5150645598865204E-4</v>
      </c>
      <c r="Z74" s="186">
        <v>4.5409862934537822E-4</v>
      </c>
      <c r="AA74" s="186">
        <v>6.0189035148977251E-5</v>
      </c>
      <c r="AB74" s="186">
        <v>6.6854679287367113E-5</v>
      </c>
      <c r="AC74" s="186">
        <v>2.4629324796726323E-4</v>
      </c>
      <c r="AD74" s="186">
        <v>-8.3428321239817816E-5</v>
      </c>
      <c r="AE74" s="186">
        <v>-2.3271246016628148E-4</v>
      </c>
      <c r="AF74" s="186">
        <v>-9.5361008554231837E-5</v>
      </c>
      <c r="AG74" s="186">
        <v>-4.4979283829177505E-5</v>
      </c>
      <c r="AH74" s="186">
        <v>1.904812157782845E-5</v>
      </c>
      <c r="AI74" s="186">
        <v>1.0919481141763963E-4</v>
      </c>
      <c r="AJ74" s="186">
        <v>-2.9390050023531773E-5</v>
      </c>
      <c r="AK74" s="186">
        <v>1.5298683188245434E-4</v>
      </c>
      <c r="AL74" s="186">
        <v>4.6740461670079149E-4</v>
      </c>
      <c r="AM74" s="186">
        <v>1.1703574416294636E-4</v>
      </c>
      <c r="AN74" s="186">
        <v>1.2625798104115126E-4</v>
      </c>
      <c r="AO74" s="186">
        <v>4.8570546553256054E-5</v>
      </c>
      <c r="AP74" s="186">
        <v>1.431551474453057E-4</v>
      </c>
      <c r="AQ74" s="186">
        <v>-3.3074335600196195E-7</v>
      </c>
      <c r="AR74" s="186">
        <v>1.3484801945511137E-4</v>
      </c>
      <c r="AS74" s="186">
        <v>2.9441920221487557E-4</v>
      </c>
      <c r="AT74" s="186">
        <v>7.224465544446656E-5</v>
      </c>
      <c r="AU74" s="186">
        <v>-2.4641728533124612E-5</v>
      </c>
      <c r="AV74" s="186">
        <v>1.5917810922992551E-4</v>
      </c>
      <c r="AW74" s="186">
        <v>8.8276779092718487E-5</v>
      </c>
      <c r="AX74" s="186">
        <v>7.5539784419049148E-5</v>
      </c>
      <c r="AY74" s="186">
        <v>1.2358890129407691E-4</v>
      </c>
      <c r="AZ74" s="186">
        <v>-5.8159036203265873E-5</v>
      </c>
      <c r="BA74" s="186">
        <v>1.1371863529393753E-4</v>
      </c>
      <c r="BB74" s="186">
        <v>6.7330823394934044E-5</v>
      </c>
      <c r="BC74" s="186">
        <v>8.5028970383806525E-5</v>
      </c>
      <c r="BD74" s="186">
        <v>1.5080392242209219E-4</v>
      </c>
      <c r="BE74" s="186">
        <v>4.682246783672332E-5</v>
      </c>
      <c r="BF74" s="186">
        <v>2.2505382333477537E-4</v>
      </c>
      <c r="BG74" s="186">
        <v>1.6847582714973777E-4</v>
      </c>
      <c r="BH74" s="186">
        <v>2.2633687829657734E-4</v>
      </c>
      <c r="BI74" s="186">
        <v>9.3143943371249566E-5</v>
      </c>
      <c r="BJ74" s="186">
        <v>-1.796954870462247E-4</v>
      </c>
      <c r="BK74" s="186">
        <v>1.9280514807225139E-4</v>
      </c>
      <c r="BL74" s="186">
        <v>1.2105288230792243E-4</v>
      </c>
      <c r="BM74" s="186">
        <v>1.3632411990090318E-4</v>
      </c>
      <c r="BN74" s="186">
        <v>1.0193393314648978E-4</v>
      </c>
      <c r="BO74" s="186">
        <v>1.0363302288787508E-4</v>
      </c>
      <c r="BP74" s="186">
        <v>-3.8031324527200362E-5</v>
      </c>
      <c r="BQ74" s="186">
        <v>-1.543095906559162E-4</v>
      </c>
      <c r="BR74" s="186">
        <v>9.864130531904566E-5</v>
      </c>
      <c r="BS74" s="186">
        <v>-1.1052762151525378E-5</v>
      </c>
      <c r="BT74" s="186">
        <v>-1.3844066271067853E-4</v>
      </c>
      <c r="BU74" s="186">
        <v>1.2629811292232834E-4</v>
      </c>
      <c r="BV74" s="187">
        <v>4.3491444241044877E-5</v>
      </c>
      <c r="BW74" s="250">
        <f t="shared" si="6"/>
        <v>4.6740461670079149E-4</v>
      </c>
      <c r="BX74" s="242">
        <f t="shared" si="7"/>
        <v>0</v>
      </c>
    </row>
    <row r="75" spans="1:76" ht="14.25" x14ac:dyDescent="0.2">
      <c r="A75" s="52" t="s">
        <v>56</v>
      </c>
      <c r="B75" s="105" t="s">
        <v>1241</v>
      </c>
      <c r="C75" s="135">
        <v>40193064</v>
      </c>
      <c r="D75" s="105" t="s">
        <v>69</v>
      </c>
      <c r="E75" s="20" t="s">
        <v>26</v>
      </c>
      <c r="F75" s="20" t="s">
        <v>30</v>
      </c>
      <c r="G75" s="125" t="s">
        <v>510</v>
      </c>
      <c r="H75" s="72" t="s">
        <v>625</v>
      </c>
      <c r="I75" s="126">
        <v>5.0505050505050497E-2</v>
      </c>
      <c r="J75" s="73" t="s">
        <v>592</v>
      </c>
      <c r="K75" s="73"/>
      <c r="L75" s="56">
        <v>3.5482686895876668E-4</v>
      </c>
      <c r="M75" s="52" t="s">
        <v>56</v>
      </c>
      <c r="N75" s="185">
        <v>3.2781359275299376E-4</v>
      </c>
      <c r="O75" s="186">
        <v>-9.8953543178053791E-5</v>
      </c>
      <c r="P75" s="186">
        <v>0.49308820431153882</v>
      </c>
      <c r="Q75" s="186">
        <v>0.49220354234491565</v>
      </c>
      <c r="R75" s="186">
        <v>0.49283124124181937</v>
      </c>
      <c r="S75" s="186">
        <v>0.50406036323844439</v>
      </c>
      <c r="T75" s="186">
        <v>1.3392754810598543E-3</v>
      </c>
      <c r="U75" s="186">
        <v>0.49005100087180381</v>
      </c>
      <c r="V75" s="186">
        <v>-4.0582757939433382E-5</v>
      </c>
      <c r="W75" s="186">
        <v>0.50142560451446383</v>
      </c>
      <c r="X75" s="186">
        <v>1.300079246419257E-3</v>
      </c>
      <c r="Y75" s="186">
        <v>1.1865376295281099E-4</v>
      </c>
      <c r="Z75" s="186">
        <v>1.2172005098105452E-4</v>
      </c>
      <c r="AA75" s="186">
        <v>5.7075693231269998E-4</v>
      </c>
      <c r="AB75" s="186">
        <v>3.8273552941921652E-5</v>
      </c>
      <c r="AC75" s="186">
        <v>0.49864517324448315</v>
      </c>
      <c r="AD75" s="186">
        <v>3.0492966417336161E-4</v>
      </c>
      <c r="AE75" s="186">
        <v>2.2706353210805298E-3</v>
      </c>
      <c r="AF75" s="186">
        <v>5.4553882507784484E-4</v>
      </c>
      <c r="AG75" s="186">
        <v>0.49516104389857918</v>
      </c>
      <c r="AH75" s="186">
        <v>-6.454238351027297E-5</v>
      </c>
      <c r="AI75" s="186">
        <v>4.8371948482858567E-4</v>
      </c>
      <c r="AJ75" s="186">
        <v>5.3610106644811251E-4</v>
      </c>
      <c r="AK75" s="186">
        <v>2.8708353902449446E-4</v>
      </c>
      <c r="AL75" s="186">
        <v>5.3493233159465853E-5</v>
      </c>
      <c r="AM75" s="186">
        <v>4.8089178432785928E-4</v>
      </c>
      <c r="AN75" s="186">
        <v>2.6957898544032995E-4</v>
      </c>
      <c r="AO75" s="186">
        <v>4.1895477920800663E-4</v>
      </c>
      <c r="AP75" s="186">
        <v>-1.5654862378201081E-4</v>
      </c>
      <c r="AQ75" s="186">
        <v>1.5206084196756333E-3</v>
      </c>
      <c r="AR75" s="186">
        <v>-3.2608890436915019E-4</v>
      </c>
      <c r="AS75" s="186">
        <v>5.4779170477599044E-4</v>
      </c>
      <c r="AT75" s="186">
        <v>2.5301353403495803E-4</v>
      </c>
      <c r="AU75" s="186">
        <v>0.49314667939773238</v>
      </c>
      <c r="AV75" s="186">
        <v>0.50128966564316857</v>
      </c>
      <c r="AW75" s="186">
        <v>0.49109547868670983</v>
      </c>
      <c r="AX75" s="186">
        <v>1.4018485031969986E-4</v>
      </c>
      <c r="AY75" s="186">
        <v>0.49478066500117829</v>
      </c>
      <c r="AZ75" s="186">
        <v>4.0695288901530953E-4</v>
      </c>
      <c r="BA75" s="186">
        <v>0.50250075831192964</v>
      </c>
      <c r="BB75" s="186">
        <v>-3.5652647037502302E-4</v>
      </c>
      <c r="BC75" s="186">
        <v>-1.2963390800023802E-5</v>
      </c>
      <c r="BD75" s="186">
        <v>3.3530304491442159E-4</v>
      </c>
      <c r="BE75" s="186">
        <v>0.49655398563984732</v>
      </c>
      <c r="BF75" s="186">
        <v>4.2482190675930493E-5</v>
      </c>
      <c r="BG75" s="186">
        <v>0.50242924505068387</v>
      </c>
      <c r="BH75" s="186">
        <v>-3.8771184245742576E-4</v>
      </c>
      <c r="BI75" s="186">
        <v>0.48754292040067676</v>
      </c>
      <c r="BJ75" s="186">
        <v>0.50807204312396204</v>
      </c>
      <c r="BK75" s="186">
        <v>0.507456507345873</v>
      </c>
      <c r="BL75" s="186">
        <v>3.2208638309679954E-3</v>
      </c>
      <c r="BM75" s="186">
        <v>0.47722820636887842</v>
      </c>
      <c r="BN75" s="186">
        <v>1.7382900865576395E-4</v>
      </c>
      <c r="BO75" s="186">
        <v>0.50072648319391289</v>
      </c>
      <c r="BP75" s="186">
        <v>6.0795902871057129E-4</v>
      </c>
      <c r="BQ75" s="186">
        <v>2.2701229202740623E-4</v>
      </c>
      <c r="BR75" s="186">
        <v>1.8025840790899454E-4</v>
      </c>
      <c r="BS75" s="186">
        <v>7.9638447290151626E-4</v>
      </c>
      <c r="BT75" s="186">
        <v>1.3157795448541618E-4</v>
      </c>
      <c r="BU75" s="186">
        <v>3.8769442294471143E-5</v>
      </c>
      <c r="BV75" s="187">
        <v>0.50337466117919571</v>
      </c>
      <c r="BW75" s="250">
        <f t="shared" si="6"/>
        <v>0.50807204312396204</v>
      </c>
      <c r="BX75" s="242">
        <f t="shared" si="7"/>
        <v>21</v>
      </c>
    </row>
    <row r="76" spans="1:76" ht="14.25" x14ac:dyDescent="0.2">
      <c r="A76" s="52" t="s">
        <v>57</v>
      </c>
      <c r="B76" s="105" t="s">
        <v>1241</v>
      </c>
      <c r="C76" s="135">
        <v>55935469</v>
      </c>
      <c r="D76" s="105" t="s">
        <v>69</v>
      </c>
      <c r="E76" s="20" t="s">
        <v>28</v>
      </c>
      <c r="F76" s="20" t="s">
        <v>25</v>
      </c>
      <c r="G76" s="125" t="s">
        <v>510</v>
      </c>
      <c r="H76" s="72" t="s">
        <v>625</v>
      </c>
      <c r="I76" s="126">
        <v>3.8095238095238099E-2</v>
      </c>
      <c r="J76" s="73" t="s">
        <v>623</v>
      </c>
      <c r="K76" s="73"/>
      <c r="L76" s="56">
        <v>1.2293570462648036E-4</v>
      </c>
      <c r="M76" s="52" t="s">
        <v>57</v>
      </c>
      <c r="N76" s="185">
        <v>-5.9476479810056965E-5</v>
      </c>
      <c r="O76" s="186">
        <v>-5.5681540708724673E-5</v>
      </c>
      <c r="P76" s="186">
        <v>1.1980801892148003E-4</v>
      </c>
      <c r="Q76" s="186">
        <v>-5.4553564488624393E-5</v>
      </c>
      <c r="R76" s="186">
        <v>-8.3733605340681586E-5</v>
      </c>
      <c r="S76" s="186">
        <v>-8.3733605340681586E-5</v>
      </c>
      <c r="T76" s="186">
        <v>-5.0860495544494867E-5</v>
      </c>
      <c r="U76" s="186">
        <v>6.7867683270271599E-5</v>
      </c>
      <c r="V76" s="186">
        <v>-4.9231811247388734E-5</v>
      </c>
      <c r="W76" s="186">
        <v>-3.3322756926102767E-5</v>
      </c>
      <c r="X76" s="186">
        <v>-8.3733605340681586E-5</v>
      </c>
      <c r="Y76" s="186">
        <v>-5.009302134014334E-5</v>
      </c>
      <c r="Z76" s="186">
        <v>-8.3733605340681586E-5</v>
      </c>
      <c r="AA76" s="186">
        <v>-5.2978569203514123E-5</v>
      </c>
      <c r="AB76" s="186">
        <v>3.6125366027149044E-7</v>
      </c>
      <c r="AC76" s="186">
        <v>6.0705489507657372E-5</v>
      </c>
      <c r="AD76" s="186">
        <v>1.0762024236450469E-5</v>
      </c>
      <c r="AE76" s="186">
        <v>-4.6630607418449468E-5</v>
      </c>
      <c r="AF76" s="186">
        <v>-1.4886789505913939E-5</v>
      </c>
      <c r="AG76" s="186">
        <v>-2.1135796263999269E-5</v>
      </c>
      <c r="AH76" s="186">
        <v>-2.2033775015214979E-5</v>
      </c>
      <c r="AI76" s="186">
        <v>-1.1421796822350545E-5</v>
      </c>
      <c r="AJ76" s="186">
        <v>8.2087374329666306E-5</v>
      </c>
      <c r="AK76" s="186">
        <v>1.7225506219136689E-5</v>
      </c>
      <c r="AL76" s="186">
        <v>4.122994695656505E-5</v>
      </c>
      <c r="AM76" s="186">
        <v>-4.4200100695494793E-5</v>
      </c>
      <c r="AN76" s="186">
        <v>-5.4835212091346248E-5</v>
      </c>
      <c r="AO76" s="186">
        <v>-1.3600000824077452E-5</v>
      </c>
      <c r="AP76" s="186">
        <v>3.9282755835354829E-5</v>
      </c>
      <c r="AQ76" s="186">
        <v>-5.2617792284486425E-5</v>
      </c>
      <c r="AR76" s="186">
        <v>7.8094403851149341E-5</v>
      </c>
      <c r="AS76" s="186">
        <v>-8.3733605340681586E-5</v>
      </c>
      <c r="AT76" s="186">
        <v>2.0606962272006231E-5</v>
      </c>
      <c r="AU76" s="186">
        <v>-1.5849551304974576E-5</v>
      </c>
      <c r="AV76" s="186">
        <v>-1.3979141054967304E-5</v>
      </c>
      <c r="AW76" s="186">
        <v>-5.330517301351508E-5</v>
      </c>
      <c r="AX76" s="186">
        <v>-4.6844126220126765E-5</v>
      </c>
      <c r="AY76" s="186">
        <v>2.5464516451623585E-5</v>
      </c>
      <c r="AZ76" s="186">
        <v>-4.7824383852603445E-5</v>
      </c>
      <c r="BA76" s="186">
        <v>-8.3733605340681586E-5</v>
      </c>
      <c r="BB76" s="186">
        <v>-5.1974466648522918E-5</v>
      </c>
      <c r="BC76" s="186">
        <v>-4.0721002648092654E-5</v>
      </c>
      <c r="BD76" s="186">
        <v>7.2370047484794539E-5</v>
      </c>
      <c r="BE76" s="186">
        <v>-4.8437826715805118E-5</v>
      </c>
      <c r="BF76" s="186">
        <v>7.7047195092071712E-6</v>
      </c>
      <c r="BG76" s="186">
        <v>-2.8579449475037111E-5</v>
      </c>
      <c r="BH76" s="186">
        <v>4.0472935357229063E-6</v>
      </c>
      <c r="BI76" s="186">
        <v>-3.7514341151367478E-5</v>
      </c>
      <c r="BJ76" s="186">
        <v>-8.3733605340681586E-5</v>
      </c>
      <c r="BK76" s="186">
        <v>2.424609447575293E-5</v>
      </c>
      <c r="BL76" s="186">
        <v>-5.4583335700687411E-5</v>
      </c>
      <c r="BM76" s="186">
        <v>-5.5506546882443519E-5</v>
      </c>
      <c r="BN76" s="186">
        <v>-8.3733605340681586E-5</v>
      </c>
      <c r="BO76" s="186">
        <v>-2.9132060116951752E-5</v>
      </c>
      <c r="BP76" s="186">
        <v>-8.3733605340681586E-5</v>
      </c>
      <c r="BQ76" s="186">
        <v>-8.3733605340681586E-5</v>
      </c>
      <c r="BR76" s="186">
        <v>-5.7231604439613556E-5</v>
      </c>
      <c r="BS76" s="186">
        <v>2.6192744005256637E-5</v>
      </c>
      <c r="BT76" s="186">
        <v>2.6325826752648807E-5</v>
      </c>
      <c r="BU76" s="186">
        <v>-8.3733605340681586E-5</v>
      </c>
      <c r="BV76" s="187">
        <v>-5.7597330805253861E-5</v>
      </c>
      <c r="BW76" s="250">
        <f t="shared" si="6"/>
        <v>1.1980801892148003E-4</v>
      </c>
      <c r="BX76" s="242">
        <f t="shared" si="7"/>
        <v>0</v>
      </c>
    </row>
    <row r="77" spans="1:76" ht="14.25" x14ac:dyDescent="0.2">
      <c r="A77" s="52" t="s">
        <v>58</v>
      </c>
      <c r="B77" s="105" t="s">
        <v>1241</v>
      </c>
      <c r="C77" s="135">
        <v>64929799</v>
      </c>
      <c r="D77" s="105" t="s">
        <v>69</v>
      </c>
      <c r="E77" s="20" t="s">
        <v>28</v>
      </c>
      <c r="F77" s="20" t="s">
        <v>30</v>
      </c>
      <c r="G77" s="125" t="s">
        <v>510</v>
      </c>
      <c r="H77" s="72" t="s">
        <v>625</v>
      </c>
      <c r="I77" s="126">
        <v>0.11267605633802801</v>
      </c>
      <c r="J77" s="73" t="s">
        <v>675</v>
      </c>
      <c r="K77" s="71" t="s">
        <v>633</v>
      </c>
      <c r="L77" s="56">
        <v>2.9689230651711713E-2</v>
      </c>
      <c r="M77" s="52" t="s">
        <v>58</v>
      </c>
      <c r="N77" s="185">
        <v>1.3891351500311191E-3</v>
      </c>
      <c r="O77" s="186">
        <v>5.332749202508133E-4</v>
      </c>
      <c r="P77" s="186">
        <v>-2.5770445751177561E-3</v>
      </c>
      <c r="Q77" s="186">
        <v>-9.2436894560397193E-4</v>
      </c>
      <c r="R77" s="186">
        <v>-2.0444970939766972E-3</v>
      </c>
      <c r="S77" s="186">
        <v>-3.8725267304672434E-3</v>
      </c>
      <c r="T77" s="186">
        <v>-3.0280225907678288E-3</v>
      </c>
      <c r="U77" s="186">
        <v>-1.6467655030190584E-3</v>
      </c>
      <c r="V77" s="186">
        <v>0.39630798693087299</v>
      </c>
      <c r="W77" s="186">
        <v>-4.8517426347031989E-4</v>
      </c>
      <c r="X77" s="186">
        <v>-4.568368511857334E-3</v>
      </c>
      <c r="Y77" s="186">
        <v>-4.7252753160978815E-3</v>
      </c>
      <c r="Z77" s="186">
        <v>-1.0268373782628751E-3</v>
      </c>
      <c r="AA77" s="186">
        <v>-1.5679353850330952E-3</v>
      </c>
      <c r="AB77" s="186">
        <v>0.39861514353186772</v>
      </c>
      <c r="AC77" s="186">
        <v>-7.3222388662499971E-4</v>
      </c>
      <c r="AD77" s="186">
        <v>-1.7345726024394631E-3</v>
      </c>
      <c r="AE77" s="186">
        <v>9.7105155724557662E-4</v>
      </c>
      <c r="AF77" s="186">
        <v>-1.7547821187648208E-3</v>
      </c>
      <c r="AG77" s="186">
        <v>-1.0157481750708436E-3</v>
      </c>
      <c r="AH77" s="186">
        <v>-2.6875265211252324E-3</v>
      </c>
      <c r="AI77" s="186">
        <v>-3.5321428658378097E-3</v>
      </c>
      <c r="AJ77" s="186">
        <v>-5.567746501588762E-3</v>
      </c>
      <c r="AK77" s="186">
        <v>-3.5665165981513154E-3</v>
      </c>
      <c r="AL77" s="186">
        <v>-3.0707757923377418E-3</v>
      </c>
      <c r="AM77" s="186">
        <v>-1.7106614978721346E-3</v>
      </c>
      <c r="AN77" s="186">
        <v>-1.9312065107516263E-3</v>
      </c>
      <c r="AO77" s="186">
        <v>0.40114585504615963</v>
      </c>
      <c r="AP77" s="186">
        <v>0.39442630968454168</v>
      </c>
      <c r="AQ77" s="186">
        <v>0.40515440948823161</v>
      </c>
      <c r="AR77" s="186">
        <v>7.651786720597048E-4</v>
      </c>
      <c r="AS77" s="186">
        <v>0.38686836878468733</v>
      </c>
      <c r="AT77" s="186">
        <v>0.39627484702634252</v>
      </c>
      <c r="AU77" s="186">
        <v>-5.206911989244431E-4</v>
      </c>
      <c r="AV77" s="186">
        <v>-2.0021940040885061E-3</v>
      </c>
      <c r="AW77" s="186">
        <v>-2.6935076598769668E-3</v>
      </c>
      <c r="AX77" s="186">
        <v>-9.0938159766788818E-5</v>
      </c>
      <c r="AY77" s="186">
        <v>-9.9422080227178772E-4</v>
      </c>
      <c r="AZ77" s="186">
        <v>5.3610345212151689E-4</v>
      </c>
      <c r="BA77" s="186">
        <v>2.663817291757041E-3</v>
      </c>
      <c r="BB77" s="186">
        <v>-2.4852975349760886E-4</v>
      </c>
      <c r="BC77" s="186">
        <v>3.8083409922610792E-3</v>
      </c>
      <c r="BD77" s="186">
        <v>3.4622736043192076E-3</v>
      </c>
      <c r="BE77" s="186">
        <v>3.2554786445150863E-3</v>
      </c>
      <c r="BF77" s="186">
        <v>-2.0181828107571596E-3</v>
      </c>
      <c r="BG77" s="186">
        <v>-1.7764183984786477E-3</v>
      </c>
      <c r="BH77" s="186">
        <v>0.39774940671939535</v>
      </c>
      <c r="BI77" s="186">
        <v>-4.8503080843694674E-4</v>
      </c>
      <c r="BJ77" s="186">
        <v>-8.29250071263124E-4</v>
      </c>
      <c r="BK77" s="186">
        <v>-1.1727921816701292E-3</v>
      </c>
      <c r="BL77" s="186">
        <v>2.5376266216638188E-4</v>
      </c>
      <c r="BM77" s="186">
        <v>1.7706049262481566E-4</v>
      </c>
      <c r="BN77" s="186">
        <v>0.40343270674836679</v>
      </c>
      <c r="BO77" s="186">
        <v>-1.3975059067031018E-3</v>
      </c>
      <c r="BP77" s="186">
        <v>-6.7310768105183216E-4</v>
      </c>
      <c r="BQ77" s="186">
        <v>-1.6047705794156458E-3</v>
      </c>
      <c r="BR77" s="186">
        <v>-2.6960498128787008E-4</v>
      </c>
      <c r="BS77" s="186">
        <v>-2.227529666205888E-4</v>
      </c>
      <c r="BT77" s="186">
        <v>0.410162324607449</v>
      </c>
      <c r="BU77" s="186">
        <v>0.41440189293515811</v>
      </c>
      <c r="BV77" s="187">
        <v>-1.8539772190881987E-3</v>
      </c>
      <c r="BW77" s="250">
        <f t="shared" si="6"/>
        <v>0.41440189293515811</v>
      </c>
      <c r="BX77" s="242">
        <f t="shared" si="7"/>
        <v>11</v>
      </c>
    </row>
    <row r="78" spans="1:76" ht="14.25" x14ac:dyDescent="0.2">
      <c r="A78" s="52" t="s">
        <v>59</v>
      </c>
      <c r="B78" s="105" t="s">
        <v>1232</v>
      </c>
      <c r="C78" s="135">
        <v>39315000</v>
      </c>
      <c r="D78" s="105" t="s">
        <v>69</v>
      </c>
      <c r="E78" s="20" t="s">
        <v>25</v>
      </c>
      <c r="F78" s="20" t="s">
        <v>26</v>
      </c>
      <c r="G78" s="125" t="s">
        <v>510</v>
      </c>
      <c r="H78" s="72" t="s">
        <v>625</v>
      </c>
      <c r="I78" s="126">
        <v>8.7499999999999994E-2</v>
      </c>
      <c r="J78" s="73" t="s">
        <v>665</v>
      </c>
      <c r="K78" s="73"/>
      <c r="L78" s="56">
        <v>9.878990907226362E-4</v>
      </c>
      <c r="M78" s="52" t="s">
        <v>59</v>
      </c>
      <c r="N78" s="185">
        <v>1.3293581567072215E-3</v>
      </c>
      <c r="O78" s="186">
        <v>8.4977851192729638E-4</v>
      </c>
      <c r="P78" s="186">
        <v>2.0024693332804469E-4</v>
      </c>
      <c r="Q78" s="186">
        <v>-2.7822216946515703E-6</v>
      </c>
      <c r="R78" s="186">
        <v>2.9092891789357232E-4</v>
      </c>
      <c r="S78" s="186">
        <v>-9.5927644316753805E-5</v>
      </c>
      <c r="T78" s="186">
        <v>-3.212064323857317E-4</v>
      </c>
      <c r="U78" s="186">
        <v>7.0247008733787626E-4</v>
      </c>
      <c r="V78" s="186">
        <v>-2.2147649728828105E-4</v>
      </c>
      <c r="W78" s="186">
        <v>-6.7744439503637701E-5</v>
      </c>
      <c r="X78" s="186">
        <v>9.6615537335089166E-5</v>
      </c>
      <c r="Y78" s="186">
        <v>0.49381775918753473</v>
      </c>
      <c r="Z78" s="186">
        <v>1.0212653100175138E-4</v>
      </c>
      <c r="AA78" s="186">
        <v>-3.7034542379753147E-4</v>
      </c>
      <c r="AB78" s="186">
        <v>0.51299034007761857</v>
      </c>
      <c r="AC78" s="186">
        <v>3.6930065974139772E-4</v>
      </c>
      <c r="AD78" s="186">
        <v>-1.6700307398896002E-4</v>
      </c>
      <c r="AE78" s="186">
        <v>-1.1295932988340481E-4</v>
      </c>
      <c r="AF78" s="186">
        <v>-3.0588463252084188E-4</v>
      </c>
      <c r="AG78" s="186">
        <v>-5.1696383088696346E-5</v>
      </c>
      <c r="AH78" s="186">
        <v>0.4909284209517138</v>
      </c>
      <c r="AI78" s="186">
        <v>1.4537704306654639E-3</v>
      </c>
      <c r="AJ78" s="186">
        <v>0.49598394016846292</v>
      </c>
      <c r="AK78" s="186">
        <v>-2.6344672251346895E-4</v>
      </c>
      <c r="AL78" s="186">
        <v>-3.3927224263857931E-4</v>
      </c>
      <c r="AM78" s="186">
        <v>1.8036347910925466E-5</v>
      </c>
      <c r="AN78" s="186">
        <v>-3.909987725475634E-4</v>
      </c>
      <c r="AO78" s="186">
        <v>3.961427395870389E-4</v>
      </c>
      <c r="AP78" s="186">
        <v>-8.0483138418794122E-5</v>
      </c>
      <c r="AQ78" s="186">
        <v>-2.4554493209493823E-4</v>
      </c>
      <c r="AR78" s="186">
        <v>1.977995375320233E-3</v>
      </c>
      <c r="AS78" s="186">
        <v>0.50207667068559225</v>
      </c>
      <c r="AT78" s="186">
        <v>6.4349855551850505E-5</v>
      </c>
      <c r="AU78" s="186">
        <v>-8.6941825739871004E-5</v>
      </c>
      <c r="AV78" s="186">
        <v>-1.8264574841741121E-4</v>
      </c>
      <c r="AW78" s="186">
        <v>-6.009327623823107E-5</v>
      </c>
      <c r="AX78" s="186">
        <v>2.0264122875565086E-4</v>
      </c>
      <c r="AY78" s="186">
        <v>5.0654902118521181E-5</v>
      </c>
      <c r="AZ78" s="186">
        <v>5.0133139247860868E-4</v>
      </c>
      <c r="BA78" s="186">
        <v>-2.5816683839947712E-4</v>
      </c>
      <c r="BB78" s="186">
        <v>1.2083780381169705E-4</v>
      </c>
      <c r="BC78" s="186">
        <v>1.2777553718265502E-4</v>
      </c>
      <c r="BD78" s="186">
        <v>6.3478800053380613E-4</v>
      </c>
      <c r="BE78" s="186">
        <v>3.7150298362550994E-4</v>
      </c>
      <c r="BF78" s="186">
        <v>-1.4140106355122481E-4</v>
      </c>
      <c r="BG78" s="186">
        <v>-2.0993965698444202E-4</v>
      </c>
      <c r="BH78" s="186">
        <v>0.48802186353544863</v>
      </c>
      <c r="BI78" s="186">
        <v>2.3421369724576139E-4</v>
      </c>
      <c r="BJ78" s="186">
        <v>-6.5856283641478998E-5</v>
      </c>
      <c r="BK78" s="186">
        <v>-3.1959762161854193E-4</v>
      </c>
      <c r="BL78" s="186">
        <v>-4.7996142866138427E-5</v>
      </c>
      <c r="BM78" s="186">
        <v>-2.7175279873908691E-4</v>
      </c>
      <c r="BN78" s="186">
        <v>0.50185362771617004</v>
      </c>
      <c r="BO78" s="186">
        <v>2.7108321362867018E-4</v>
      </c>
      <c r="BP78" s="186">
        <v>-1.2591050439666952E-4</v>
      </c>
      <c r="BQ78" s="186">
        <v>1.5349969672444255E-4</v>
      </c>
      <c r="BR78" s="186">
        <v>-5.2555834817259511E-5</v>
      </c>
      <c r="BS78" s="186">
        <v>2.2579747390101047E-4</v>
      </c>
      <c r="BT78" s="186">
        <v>4.3884984249591011E-5</v>
      </c>
      <c r="BU78" s="186">
        <v>-4.3826605072436956E-4</v>
      </c>
      <c r="BV78" s="187">
        <v>-1.4951222308174598E-4</v>
      </c>
      <c r="BW78" s="250">
        <f t="shared" si="6"/>
        <v>0.51299034007761857</v>
      </c>
      <c r="BX78" s="242">
        <f t="shared" si="7"/>
        <v>7</v>
      </c>
    </row>
    <row r="79" spans="1:76" ht="14.25" x14ac:dyDescent="0.2">
      <c r="A79" s="52" t="s">
        <v>60</v>
      </c>
      <c r="B79" s="105" t="s">
        <v>1232</v>
      </c>
      <c r="C79" s="135">
        <v>66993284</v>
      </c>
      <c r="D79" s="105" t="s">
        <v>69</v>
      </c>
      <c r="E79" s="20" t="s">
        <v>28</v>
      </c>
      <c r="F79" s="20" t="s">
        <v>26</v>
      </c>
      <c r="G79" s="125" t="s">
        <v>510</v>
      </c>
      <c r="H79" s="72" t="s">
        <v>625</v>
      </c>
      <c r="I79" s="126">
        <v>6.9444444444444406E-2</v>
      </c>
      <c r="J79" s="73" t="s">
        <v>681</v>
      </c>
      <c r="K79" s="73"/>
      <c r="L79" s="56">
        <v>9.7729126283127988E-4</v>
      </c>
      <c r="M79" s="52" t="s">
        <v>60</v>
      </c>
      <c r="N79" s="185">
        <v>2.5087408740465979E-6</v>
      </c>
      <c r="O79" s="186">
        <v>-5.5532764730702004E-5</v>
      </c>
      <c r="P79" s="186">
        <v>-1.9424807540936815E-4</v>
      </c>
      <c r="Q79" s="186">
        <v>-2.7448927633193579E-5</v>
      </c>
      <c r="R79" s="186">
        <v>-3.1559821690237827E-4</v>
      </c>
      <c r="S79" s="186">
        <v>-1.8913992160499767E-5</v>
      </c>
      <c r="T79" s="186">
        <v>1.080435459456428E-4</v>
      </c>
      <c r="U79" s="186">
        <v>1.1601720679692393E-4</v>
      </c>
      <c r="V79" s="186">
        <v>-9.6770127404437406E-5</v>
      </c>
      <c r="W79" s="186">
        <v>-7.6745138331184857E-5</v>
      </c>
      <c r="X79" s="186">
        <v>1.3078441205230905E-5</v>
      </c>
      <c r="Y79" s="186">
        <v>-2.2540873012734191E-4</v>
      </c>
      <c r="Z79" s="186">
        <v>1.1072429934433944E-4</v>
      </c>
      <c r="AA79" s="186">
        <v>7.1136370459766885E-5</v>
      </c>
      <c r="AB79" s="186">
        <v>7.5109357928400313E-5</v>
      </c>
      <c r="AC79" s="186">
        <v>-5.3547829885384948E-5</v>
      </c>
      <c r="AD79" s="186">
        <v>1.7800407732043006E-4</v>
      </c>
      <c r="AE79" s="186">
        <v>-1.4663145139226941E-4</v>
      </c>
      <c r="AF79" s="186">
        <v>8.4920700605002012E-5</v>
      </c>
      <c r="AG79" s="186">
        <v>-5.6719072347062149E-5</v>
      </c>
      <c r="AH79" s="186">
        <v>9.6256335566210528E-5</v>
      </c>
      <c r="AI79" s="186">
        <v>2.3235230733601353E-4</v>
      </c>
      <c r="AJ79" s="186">
        <v>-1.5420111476482402E-4</v>
      </c>
      <c r="AK79" s="186">
        <v>-1.0816476616955402E-6</v>
      </c>
      <c r="AL79" s="186">
        <v>-2.3382327104044809E-4</v>
      </c>
      <c r="AM79" s="186">
        <v>-1.3417634957944239E-5</v>
      </c>
      <c r="AN79" s="186">
        <v>3.040539616280119E-5</v>
      </c>
      <c r="AO79" s="186">
        <v>-6.2166248478710698E-5</v>
      </c>
      <c r="AP79" s="186">
        <v>-4.7820391002560475E-5</v>
      </c>
      <c r="AQ79" s="186">
        <v>-1.9827933883379044E-4</v>
      </c>
      <c r="AR79" s="186">
        <v>8.5933141827358901E-4</v>
      </c>
      <c r="AS79" s="186">
        <v>4.4723214676973232E-5</v>
      </c>
      <c r="AT79" s="186">
        <v>-1.247946721083938E-4</v>
      </c>
      <c r="AU79" s="186">
        <v>-1.0407335139187143E-4</v>
      </c>
      <c r="AV79" s="186">
        <v>-4.3241522402111656E-5</v>
      </c>
      <c r="AW79" s="186">
        <v>2.4038518379013835E-4</v>
      </c>
      <c r="AX79" s="186">
        <v>5.9313435054181773E-5</v>
      </c>
      <c r="AY79" s="186">
        <v>4.0884053307698679E-5</v>
      </c>
      <c r="AZ79" s="186">
        <v>5.5237896668788563E-5</v>
      </c>
      <c r="BA79" s="186">
        <v>-1.3662593697719898E-5</v>
      </c>
      <c r="BB79" s="186">
        <v>7.3081207542515739E-5</v>
      </c>
      <c r="BC79" s="186">
        <v>-6.7460462824945992E-5</v>
      </c>
      <c r="BD79" s="186">
        <v>-9.444892203051402E-6</v>
      </c>
      <c r="BE79" s="186">
        <v>-3.9550952560603054E-5</v>
      </c>
      <c r="BF79" s="186">
        <v>-1.6103973297060302E-5</v>
      </c>
      <c r="BG79" s="186">
        <v>-5.4495596975504077E-5</v>
      </c>
      <c r="BH79" s="186">
        <v>1.10660755879267E-4</v>
      </c>
      <c r="BI79" s="186">
        <v>-4.6272353656740808E-5</v>
      </c>
      <c r="BJ79" s="186">
        <v>2.2771474730319064E-5</v>
      </c>
      <c r="BK79" s="186">
        <v>8.6678377409786988E-5</v>
      </c>
      <c r="BL79" s="186">
        <v>-5.5755717361760703E-5</v>
      </c>
      <c r="BM79" s="186">
        <v>-8.3657600361145782E-5</v>
      </c>
      <c r="BN79" s="186">
        <v>1.3834546009754687E-4</v>
      </c>
      <c r="BO79" s="186">
        <v>2.2125347425752391E-4</v>
      </c>
      <c r="BP79" s="186">
        <v>1.0045340917397413E-4</v>
      </c>
      <c r="BQ79" s="186">
        <v>-2.1184292395386986E-4</v>
      </c>
      <c r="BR79" s="186">
        <v>3.296911843045907E-4</v>
      </c>
      <c r="BS79" s="186">
        <v>-2.4515912677128336E-4</v>
      </c>
      <c r="BT79" s="186">
        <v>1.3804374121916441E-4</v>
      </c>
      <c r="BU79" s="186">
        <v>5.8409519111614306E-5</v>
      </c>
      <c r="BV79" s="187">
        <v>2.3975680595181639E-6</v>
      </c>
      <c r="BW79" s="250">
        <f t="shared" si="6"/>
        <v>8.5933141827358901E-4</v>
      </c>
      <c r="BX79" s="242">
        <f t="shared" si="7"/>
        <v>0</v>
      </c>
    </row>
    <row r="80" spans="1:76" ht="14.25" x14ac:dyDescent="0.2">
      <c r="A80" s="52" t="s">
        <v>693</v>
      </c>
      <c r="B80" s="105" t="s">
        <v>1227</v>
      </c>
      <c r="C80" s="135">
        <v>11081028</v>
      </c>
      <c r="D80" s="105" t="s">
        <v>69</v>
      </c>
      <c r="E80" s="20" t="s">
        <v>25</v>
      </c>
      <c r="F80" s="20" t="s">
        <v>26</v>
      </c>
      <c r="G80" s="125" t="s">
        <v>510</v>
      </c>
      <c r="H80" s="72" t="s">
        <v>625</v>
      </c>
      <c r="I80" s="126">
        <v>7.8431372549019607E-2</v>
      </c>
      <c r="J80" s="73" t="s">
        <v>623</v>
      </c>
      <c r="K80" s="73"/>
      <c r="L80" s="56">
        <v>2.1566640920444151E-4</v>
      </c>
      <c r="M80" s="52" t="s">
        <v>131</v>
      </c>
      <c r="N80" s="185">
        <v>4.965316346870703E-5</v>
      </c>
      <c r="O80" s="186">
        <v>9.6447578243578122E-5</v>
      </c>
      <c r="P80" s="186">
        <v>-2.059424988682865E-6</v>
      </c>
      <c r="Q80" s="186">
        <v>-6.8117170054678698E-5</v>
      </c>
      <c r="R80" s="186">
        <v>-3.9720810270669061E-5</v>
      </c>
      <c r="S80" s="186">
        <v>2.2113868671712566E-4</v>
      </c>
      <c r="T80" s="186">
        <v>-1.2824963137344825E-4</v>
      </c>
      <c r="U80" s="186">
        <v>-2.075802199605326E-5</v>
      </c>
      <c r="V80" s="186">
        <v>-2.4981812478426697E-5</v>
      </c>
      <c r="W80" s="186">
        <v>1.5008063101813366E-4</v>
      </c>
      <c r="X80" s="186">
        <v>-2.4936308648555044E-4</v>
      </c>
      <c r="Y80" s="186">
        <v>-5.3023214985631968E-5</v>
      </c>
      <c r="Z80" s="186">
        <v>4.6712110423516876E-4</v>
      </c>
      <c r="AA80" s="186">
        <v>2.2883233279474092E-4</v>
      </c>
      <c r="AB80" s="186">
        <v>9.4502918764672141E-5</v>
      </c>
      <c r="AC80" s="186">
        <v>-1.1061318706109314E-4</v>
      </c>
      <c r="AD80" s="186">
        <v>9.5631464833793899E-5</v>
      </c>
      <c r="AE80" s="186">
        <v>-1.9185374271447019E-5</v>
      </c>
      <c r="AF80" s="186">
        <v>1.3213157367847854E-4</v>
      </c>
      <c r="AG80" s="186">
        <v>1.9212135032940742E-4</v>
      </c>
      <c r="AH80" s="186">
        <v>1.3567680551168306E-4</v>
      </c>
      <c r="AI80" s="186">
        <v>-6.2024528699179964E-5</v>
      </c>
      <c r="AJ80" s="186">
        <v>2.6708144707793453E-5</v>
      </c>
      <c r="AK80" s="186">
        <v>1.2506370337028261E-5</v>
      </c>
      <c r="AL80" s="186">
        <v>1.6404300520068439E-5</v>
      </c>
      <c r="AM80" s="186">
        <v>-1.8127117747097091E-4</v>
      </c>
      <c r="AN80" s="186">
        <v>-8.7900151030120507E-5</v>
      </c>
      <c r="AO80" s="186">
        <v>9.8541454488353857E-5</v>
      </c>
      <c r="AP80" s="186">
        <v>-2.8871071530359323E-4</v>
      </c>
      <c r="AQ80" s="186">
        <v>-1.8259609001541947E-4</v>
      </c>
      <c r="AR80" s="186">
        <v>-2.2481735975315827E-4</v>
      </c>
      <c r="AS80" s="186">
        <v>-1.0973412757763737E-4</v>
      </c>
      <c r="AT80" s="186">
        <v>6.6925216759245007E-6</v>
      </c>
      <c r="AU80" s="186">
        <v>1.5268436288706403E-4</v>
      </c>
      <c r="AV80" s="186">
        <v>4.2689175375513263E-5</v>
      </c>
      <c r="AW80" s="186">
        <v>2.2107968596396879E-5</v>
      </c>
      <c r="AX80" s="186">
        <v>1.3165188722876945E-4</v>
      </c>
      <c r="AY80" s="186">
        <v>1.1864811626980976E-4</v>
      </c>
      <c r="AZ80" s="186">
        <v>-1.1054204238339404E-4</v>
      </c>
      <c r="BA80" s="186">
        <v>-4.4828249440021927E-5</v>
      </c>
      <c r="BB80" s="186">
        <v>-8.6787025098669787E-5</v>
      </c>
      <c r="BC80" s="186">
        <v>2.716030283753872E-4</v>
      </c>
      <c r="BD80" s="186">
        <v>3.01608937343014E-4</v>
      </c>
      <c r="BE80" s="186">
        <v>1.1015550515044986E-4</v>
      </c>
      <c r="BF80" s="186">
        <v>-4.6048389480440877E-5</v>
      </c>
      <c r="BG80" s="186">
        <v>-2.9404043058353397E-5</v>
      </c>
      <c r="BH80" s="186">
        <v>1.426794375294262E-4</v>
      </c>
      <c r="BI80" s="186">
        <v>3.154503305801944E-5</v>
      </c>
      <c r="BJ80" s="186">
        <v>-5.8648286618988754E-6</v>
      </c>
      <c r="BK80" s="186">
        <v>3.713232953916841E-5</v>
      </c>
      <c r="BL80" s="186">
        <v>-4.5059649671250245E-5</v>
      </c>
      <c r="BM80" s="186">
        <v>5.3489116862093504E-5</v>
      </c>
      <c r="BN80" s="186">
        <v>-9.3322274816911048E-5</v>
      </c>
      <c r="BO80" s="186">
        <v>1.3777756427856333E-4</v>
      </c>
      <c r="BP80" s="186">
        <v>3.4734405232875735E-4</v>
      </c>
      <c r="BQ80" s="186">
        <v>-2.0871604395312005E-4</v>
      </c>
      <c r="BR80" s="186">
        <v>4.0855513053998985E-5</v>
      </c>
      <c r="BS80" s="186">
        <v>1.725057007818755E-4</v>
      </c>
      <c r="BT80" s="186">
        <v>-7.7144237636091705E-5</v>
      </c>
      <c r="BU80" s="186">
        <v>4.6924037492486329E-5</v>
      </c>
      <c r="BV80" s="187">
        <v>2.3223474117081266E-5</v>
      </c>
      <c r="BW80" s="250">
        <f t="shared" si="6"/>
        <v>4.6712110423516876E-4</v>
      </c>
      <c r="BX80" s="242">
        <f t="shared" si="7"/>
        <v>0</v>
      </c>
    </row>
    <row r="81" spans="1:76" ht="14.25" x14ac:dyDescent="0.2">
      <c r="A81" s="52" t="s">
        <v>63</v>
      </c>
      <c r="B81" s="105" t="s">
        <v>1237</v>
      </c>
      <c r="C81" s="136">
        <v>48415014</v>
      </c>
      <c r="D81" s="105" t="s">
        <v>69</v>
      </c>
      <c r="E81" s="40" t="s">
        <v>25</v>
      </c>
      <c r="F81" s="40" t="s">
        <v>26</v>
      </c>
      <c r="G81" s="125" t="s">
        <v>512</v>
      </c>
      <c r="H81" s="72" t="s">
        <v>625</v>
      </c>
      <c r="I81" s="126">
        <v>0.10294117647058799</v>
      </c>
      <c r="J81" s="73" t="s">
        <v>683</v>
      </c>
      <c r="K81" s="73"/>
      <c r="L81" s="56">
        <v>1.5578586045283517E-3</v>
      </c>
      <c r="M81" s="52" t="s">
        <v>63</v>
      </c>
      <c r="N81" s="185">
        <v>3.4838160229453807E-4</v>
      </c>
      <c r="O81" s="186">
        <v>3.6985753535607839E-4</v>
      </c>
      <c r="P81" s="186">
        <v>5.4459594407138285E-4</v>
      </c>
      <c r="Q81" s="186">
        <v>5.9982648919311822E-4</v>
      </c>
      <c r="R81" s="186">
        <v>4.1008548276304561E-4</v>
      </c>
      <c r="S81" s="186">
        <v>2.4396407592732622E-4</v>
      </c>
      <c r="T81" s="186">
        <v>4.1973194483732644E-4</v>
      </c>
      <c r="U81" s="186">
        <v>5.3731325738651725E-4</v>
      </c>
      <c r="V81" s="186">
        <v>6.2157030549186217E-4</v>
      </c>
      <c r="W81" s="186">
        <v>1.0896902642286129E-4</v>
      </c>
      <c r="X81" s="186">
        <v>3.2109014197787521E-4</v>
      </c>
      <c r="Y81" s="186">
        <v>5.2366857086728717E-5</v>
      </c>
      <c r="Z81" s="186">
        <v>7.1841852998059345E-4</v>
      </c>
      <c r="AA81" s="186">
        <v>2.542887736705433E-4</v>
      </c>
      <c r="AB81" s="186">
        <v>4.0180527474813709E-4</v>
      </c>
      <c r="AC81" s="186">
        <v>3.2393708108165056E-4</v>
      </c>
      <c r="AD81" s="186">
        <v>6.1514247728092762E-4</v>
      </c>
      <c r="AE81" s="186">
        <v>3.5813363704484923E-4</v>
      </c>
      <c r="AF81" s="186">
        <v>6.1631488310647897E-4</v>
      </c>
      <c r="AG81" s="186">
        <v>3.6051871505078529E-4</v>
      </c>
      <c r="AH81" s="186">
        <v>2.8519420976997191E-4</v>
      </c>
      <c r="AI81" s="186">
        <v>6.5650169497026394E-4</v>
      </c>
      <c r="AJ81" s="186">
        <v>9.1471526343839E-4</v>
      </c>
      <c r="AK81" s="186">
        <v>1.0923496924457174E-3</v>
      </c>
      <c r="AL81" s="186">
        <v>7.0125430153042921E-4</v>
      </c>
      <c r="AM81" s="186">
        <v>-1.8732561156333677E-7</v>
      </c>
      <c r="AN81" s="186">
        <v>3.5822616667616821E-4</v>
      </c>
      <c r="AO81" s="186">
        <v>6.2242645878697643E-5</v>
      </c>
      <c r="AP81" s="186">
        <v>4.241031192765113E-4</v>
      </c>
      <c r="AQ81" s="186">
        <v>1.611576428550668E-4</v>
      </c>
      <c r="AR81" s="186">
        <v>1.1272901950266619E-4</v>
      </c>
      <c r="AS81" s="186">
        <v>-2.4247560705554995E-4</v>
      </c>
      <c r="AT81" s="186">
        <v>-2.1138230701256704E-4</v>
      </c>
      <c r="AU81" s="186">
        <v>7.5862676076634801E-4</v>
      </c>
      <c r="AV81" s="186">
        <v>3.8009622228813399E-4</v>
      </c>
      <c r="AW81" s="186">
        <v>2.6047959166823273E-4</v>
      </c>
      <c r="AX81" s="186">
        <v>3.8092857165379548E-4</v>
      </c>
      <c r="AY81" s="186">
        <v>2.9166232488354632E-4</v>
      </c>
      <c r="AZ81" s="186">
        <v>5.1311898574568572E-4</v>
      </c>
      <c r="BA81" s="186">
        <v>-1.7632304791236368E-5</v>
      </c>
      <c r="BB81" s="186">
        <v>7.6914035878207802E-4</v>
      </c>
      <c r="BC81" s="186">
        <v>7.4115803156615681E-4</v>
      </c>
      <c r="BD81" s="186">
        <v>1.0369290606076736E-3</v>
      </c>
      <c r="BE81" s="186">
        <v>2.3339747705407245E-4</v>
      </c>
      <c r="BF81" s="186">
        <v>1.7806549395439912E-4</v>
      </c>
      <c r="BG81" s="186">
        <v>7.8233645072421556E-4</v>
      </c>
      <c r="BH81" s="186">
        <v>1.846552756834801E-4</v>
      </c>
      <c r="BI81" s="186">
        <v>3.7104133509078142E-4</v>
      </c>
      <c r="BJ81" s="186">
        <v>5.8175408319272601E-4</v>
      </c>
      <c r="BK81" s="186">
        <v>4.0361444632985312E-4</v>
      </c>
      <c r="BL81" s="186">
        <v>6.9814702313895655E-4</v>
      </c>
      <c r="BM81" s="186">
        <v>7.5123970006848615E-4</v>
      </c>
      <c r="BN81" s="186">
        <v>3.5164379545032693E-4</v>
      </c>
      <c r="BO81" s="186">
        <v>5.1070050406484108E-4</v>
      </c>
      <c r="BP81" s="186">
        <v>5.3867030382246132E-4</v>
      </c>
      <c r="BQ81" s="186">
        <v>7.4671342128918364E-4</v>
      </c>
      <c r="BR81" s="186">
        <v>5.3760406550190892E-4</v>
      </c>
      <c r="BS81" s="186">
        <v>5.9947459654758825E-4</v>
      </c>
      <c r="BT81" s="186">
        <v>4.9438203123324258E-4</v>
      </c>
      <c r="BU81" s="186">
        <v>5.4994748731425304E-4</v>
      </c>
      <c r="BV81" s="187">
        <v>8.8467975434114573E-4</v>
      </c>
      <c r="BW81" s="250">
        <f t="shared" si="6"/>
        <v>1.0923496924457174E-3</v>
      </c>
      <c r="BX81" s="242">
        <f t="shared" si="7"/>
        <v>0</v>
      </c>
    </row>
    <row r="82" spans="1:76" ht="14.25" x14ac:dyDescent="0.2">
      <c r="A82" s="52" t="s">
        <v>64</v>
      </c>
      <c r="B82" s="105" t="s">
        <v>1236</v>
      </c>
      <c r="C82" s="136">
        <v>108710104</v>
      </c>
      <c r="D82" s="105" t="s">
        <v>69</v>
      </c>
      <c r="E82" s="40" t="s">
        <v>28</v>
      </c>
      <c r="F82" s="40" t="s">
        <v>26</v>
      </c>
      <c r="G82" s="125" t="s">
        <v>512</v>
      </c>
      <c r="H82" s="72" t="s">
        <v>625</v>
      </c>
      <c r="I82" s="126">
        <v>5.2631578947368397E-2</v>
      </c>
      <c r="J82" s="73" t="s">
        <v>623</v>
      </c>
      <c r="K82" s="73"/>
      <c r="L82" s="56">
        <v>1.6949468730095701E-3</v>
      </c>
      <c r="M82" s="52" t="s">
        <v>64</v>
      </c>
      <c r="N82" s="252">
        <v>-1.3439278080390818E-4</v>
      </c>
      <c r="O82" s="193">
        <v>1.7226577309032679E-4</v>
      </c>
      <c r="P82" s="193">
        <v>3.0739580311881561E-4</v>
      </c>
      <c r="Q82" s="193">
        <v>-1.7641764983930466E-5</v>
      </c>
      <c r="R82" s="193">
        <v>1.2844187327702532E-5</v>
      </c>
      <c r="S82" s="193">
        <v>1.1121000015483365E-4</v>
      </c>
      <c r="T82" s="193">
        <v>9.6983242847060959E-5</v>
      </c>
      <c r="U82" s="193">
        <v>-2.2753304806667264E-4</v>
      </c>
      <c r="V82" s="193">
        <v>-1.8194306527241546E-5</v>
      </c>
      <c r="W82" s="193">
        <v>1.3746552895280129E-4</v>
      </c>
      <c r="X82" s="193">
        <v>4.3776919227958219E-5</v>
      </c>
      <c r="Y82" s="193">
        <v>1.3215664674619092E-4</v>
      </c>
      <c r="Z82" s="193">
        <v>-1.6392499472895651E-4</v>
      </c>
      <c r="AA82" s="193">
        <v>2.9496896658850634E-5</v>
      </c>
      <c r="AB82" s="193">
        <v>8.3104205266762215E-5</v>
      </c>
      <c r="AC82" s="193">
        <v>-2.1051524928016431E-5</v>
      </c>
      <c r="AD82" s="193">
        <v>-2.2847251379509172E-4</v>
      </c>
      <c r="AE82" s="193">
        <v>7.7150671353777046E-6</v>
      </c>
      <c r="AF82" s="193">
        <v>-1.4888175143676179E-4</v>
      </c>
      <c r="AG82" s="193">
        <v>9.324621361609677E-5</v>
      </c>
      <c r="AH82" s="193">
        <v>1.6070706232899565E-4</v>
      </c>
      <c r="AI82" s="193">
        <v>-1.5190906347308159E-4</v>
      </c>
      <c r="AJ82" s="193">
        <v>3.2365446478505033E-4</v>
      </c>
      <c r="AK82" s="193">
        <v>-3.5455358231345252E-4</v>
      </c>
      <c r="AL82" s="193">
        <v>-1.7873637779776148E-4</v>
      </c>
      <c r="AM82" s="193">
        <v>1.2002006309585382E-4</v>
      </c>
      <c r="AN82" s="193">
        <v>2.3102095577451527E-4</v>
      </c>
      <c r="AO82" s="193">
        <v>1.1395250812958491E-4</v>
      </c>
      <c r="AP82" s="193">
        <v>-2.7191020359454985E-4</v>
      </c>
      <c r="AQ82" s="193">
        <v>-6.5478688492059912E-5</v>
      </c>
      <c r="AR82" s="193">
        <v>9.6660574204214078E-4</v>
      </c>
      <c r="AS82" s="193">
        <v>-1.223137451707209E-4</v>
      </c>
      <c r="AT82" s="193">
        <v>1.5674660194432179E-4</v>
      </c>
      <c r="AU82" s="193">
        <v>4.7788072556721696E-5</v>
      </c>
      <c r="AV82" s="193">
        <v>2.8314287777858951E-4</v>
      </c>
      <c r="AW82" s="193">
        <v>1.7147067097481993E-5</v>
      </c>
      <c r="AX82" s="193">
        <v>4.1662525671832314E-4</v>
      </c>
      <c r="AY82" s="193">
        <v>1.6161477043056746E-7</v>
      </c>
      <c r="AZ82" s="193">
        <v>-1.683055282414238E-4</v>
      </c>
      <c r="BA82" s="193">
        <v>2.0370906917699144E-4</v>
      </c>
      <c r="BB82" s="193">
        <v>3.2344723177346081E-4</v>
      </c>
      <c r="BC82" s="193">
        <v>-9.4889931185080777E-5</v>
      </c>
      <c r="BD82" s="193">
        <v>6.2402871492947282E-5</v>
      </c>
      <c r="BE82" s="193">
        <v>2.138507602357767E-4</v>
      </c>
      <c r="BF82" s="193">
        <v>9.5134291456903291E-5</v>
      </c>
      <c r="BG82" s="193">
        <v>1.6868526531205316E-5</v>
      </c>
      <c r="BH82" s="193">
        <v>1.6706908349246961E-6</v>
      </c>
      <c r="BI82" s="193">
        <v>-1.3739177454503157E-5</v>
      </c>
      <c r="BJ82" s="193">
        <v>5.224673797527904E-4</v>
      </c>
      <c r="BK82" s="193">
        <v>-3.5964916201461361E-5</v>
      </c>
      <c r="BL82" s="193">
        <v>3.3663219104628395E-4</v>
      </c>
      <c r="BM82" s="193">
        <v>7.2017703155770113E-5</v>
      </c>
      <c r="BN82" s="193">
        <v>1.1112146018518298E-4</v>
      </c>
      <c r="BO82" s="193">
        <v>4.0850446176581121E-4</v>
      </c>
      <c r="BP82" s="193">
        <v>-3.2346798634860872E-5</v>
      </c>
      <c r="BQ82" s="193">
        <v>8.5992900189443833E-6</v>
      </c>
      <c r="BR82" s="193">
        <v>1.121368402847182E-4</v>
      </c>
      <c r="BS82" s="193">
        <v>2.5912793729805411E-4</v>
      </c>
      <c r="BT82" s="193">
        <v>8.5430908579851167E-5</v>
      </c>
      <c r="BU82" s="193">
        <v>-1.4747411927883581E-4</v>
      </c>
      <c r="BV82" s="214">
        <v>-5.8722201006216647E-5</v>
      </c>
      <c r="BW82" s="251">
        <f t="shared" si="6"/>
        <v>9.6660574204214078E-4</v>
      </c>
      <c r="BX82" s="243">
        <f t="shared" si="7"/>
        <v>0</v>
      </c>
    </row>
    <row r="83" spans="1:76" x14ac:dyDescent="0.2">
      <c r="I83" s="1"/>
      <c r="N83" s="304">
        <v>1</v>
      </c>
    </row>
  </sheetData>
  <phoneticPr fontId="2"/>
  <conditionalFormatting sqref="N41:AK41 N5:T37 V5:AD37 AJ5:AK37 AF5:AF37 AF39:AF40 V39:AD40 N39:T40 AJ39:AK40">
    <cfRule type="dataBar" priority="6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{BAE557A1-4D06-47FF-967A-2B522DB7FE83}</x14:id>
        </ext>
      </extLst>
    </cfRule>
  </conditionalFormatting>
  <conditionalFormatting sqref="N83">
    <cfRule type="dataBar" priority="6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{D6E64E1D-56E6-47EE-8F16-CA3D6E733354}</x14:id>
        </ext>
      </extLst>
    </cfRule>
  </conditionalFormatting>
  <conditionalFormatting sqref="V38:AD38 AF38 N38:T38 AJ38:AK38">
    <cfRule type="dataBar" priority="6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{7B0D37FE-BD4C-4AE3-A8CC-A80BD4B7B349}</x14:id>
        </ext>
      </extLst>
    </cfRule>
  </conditionalFormatting>
  <conditionalFormatting sqref="N38:AK38">
    <cfRule type="dataBar" priority="29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{B913053B-4C02-4ABA-99C2-602DE8EB8935}</x14:id>
        </ext>
      </extLst>
    </cfRule>
  </conditionalFormatting>
  <conditionalFormatting sqref="AL38:AP38">
    <cfRule type="dataBar" priority="5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{B811A730-EBCB-42CD-9A4E-7F4717B8D132}</x14:id>
        </ext>
      </extLst>
    </cfRule>
  </conditionalFormatting>
  <conditionalFormatting sqref="AL38:AM38">
    <cfRule type="dataBar" priority="5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{760ABAC5-7ECE-49EA-9E26-54EB2B5D5FB5}</x14:id>
        </ext>
      </extLst>
    </cfRule>
  </conditionalFormatting>
  <conditionalFormatting sqref="N5:AK40">
    <cfRule type="duplicateValues" dxfId="0" priority="29"/>
  </conditionalFormatting>
  <conditionalFormatting sqref="N36:AK37 N39:AK41 AQ41:AU41">
    <cfRule type="dataBar" priority="167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{2F3989CF-8307-4D33-AEAC-CFCC2533EBAC}</x14:id>
        </ext>
      </extLst>
    </cfRule>
  </conditionalFormatting>
  <conditionalFormatting sqref="N5:AK41 AQ41:AU41">
    <cfRule type="dataBar" priority="168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{8518F3D0-3A2B-4233-8CFD-84E2F5DDE86E}</x14:id>
        </ext>
      </extLst>
    </cfRule>
  </conditionalFormatting>
  <conditionalFormatting sqref="AL5:AP40">
    <cfRule type="dataBar" priority="168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{823C6356-CB16-4194-937C-8C07181981DC}</x14:id>
        </ext>
      </extLst>
    </cfRule>
  </conditionalFormatting>
  <conditionalFormatting sqref="AL36:AP37 AL39:AP41">
    <cfRule type="dataBar" priority="168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{7AC50C8F-F1DB-41FC-8C5D-8A2F59F77491}</x14:id>
        </ext>
      </extLst>
    </cfRule>
  </conditionalFormatting>
  <conditionalFormatting sqref="AL5:AP41">
    <cfRule type="dataBar" priority="169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{0C756599-4A99-41FF-9673-6A7CB4CE4191}</x14:id>
        </ext>
      </extLst>
    </cfRule>
  </conditionalFormatting>
  <conditionalFormatting sqref="N41:AU41 N5:AP40">
    <cfRule type="dataBar" priority="17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{FD4226EA-3B80-4C20-84EB-E5294D99FABD}</x14:id>
        </ext>
      </extLst>
    </cfRule>
  </conditionalFormatting>
  <conditionalFormatting sqref="BX47:BX82">
    <cfRule type="dataBar" priority="172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{17480703-1DE4-49B4-BA57-52532FC9DB42}</x14:id>
        </ext>
      </extLst>
    </cfRule>
  </conditionalFormatting>
  <conditionalFormatting sqref="N47:BV82 M83:BI83">
    <cfRule type="dataBar" priority="185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{512C5B26-C5BE-4835-B3F2-EB51956A3947}</x14:id>
        </ext>
      </extLst>
    </cfRule>
  </conditionalFormatting>
  <conditionalFormatting sqref="N47:BV82 M83:BJ83">
    <cfRule type="dataBar" priority="186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{E26797BA-B3FF-42E3-9B34-2C6CF03B9EC1}</x14:id>
        </ext>
      </extLst>
    </cfRule>
  </conditionalFormatting>
  <conditionalFormatting sqref="N5:AN41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{B32A2DE0-41C3-4E75-9FD0-257A03116574}</x14:id>
        </ext>
      </extLst>
    </cfRule>
  </conditionalFormatting>
  <pageMargins left="0.25" right="0.25" top="0.75" bottom="0.75" header="0.3" footer="0.3"/>
  <pageSetup paperSize="8" scale="27" orientation="landscape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AE557A1-4D06-47FF-967A-2B522DB7FE8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N41:AK41 N5:T37 V5:AD37 AJ5:AK37 AF5:AF37 AF39:AF40 V39:AD40 N39:T40 AJ39:AK40</xm:sqref>
        </x14:conditionalFormatting>
        <x14:conditionalFormatting xmlns:xm="http://schemas.microsoft.com/office/excel/2006/main">
          <x14:cfRule type="dataBar" id="{D6E64E1D-56E6-47EE-8F16-CA3D6E73335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N83</xm:sqref>
        </x14:conditionalFormatting>
        <x14:conditionalFormatting xmlns:xm="http://schemas.microsoft.com/office/excel/2006/main">
          <x14:cfRule type="dataBar" id="{7B0D37FE-BD4C-4AE3-A8CC-A80BD4B7B34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V38:AD38 AF38 N38:T38 AJ38:AK38</xm:sqref>
        </x14:conditionalFormatting>
        <x14:conditionalFormatting xmlns:xm="http://schemas.microsoft.com/office/excel/2006/main">
          <x14:cfRule type="dataBar" id="{B913053B-4C02-4ABA-99C2-602DE8EB893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N38:AK38</xm:sqref>
        </x14:conditionalFormatting>
        <x14:conditionalFormatting xmlns:xm="http://schemas.microsoft.com/office/excel/2006/main">
          <x14:cfRule type="dataBar" id="{B811A730-EBCB-42CD-9A4E-7F4717B8D13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AL38:AP38</xm:sqref>
        </x14:conditionalFormatting>
        <x14:conditionalFormatting xmlns:xm="http://schemas.microsoft.com/office/excel/2006/main">
          <x14:cfRule type="dataBar" id="{760ABAC5-7ECE-49EA-9E26-54EB2B5D5FB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AL38:AM38</xm:sqref>
        </x14:conditionalFormatting>
        <x14:conditionalFormatting xmlns:xm="http://schemas.microsoft.com/office/excel/2006/main">
          <x14:cfRule type="dataBar" id="{2F3989CF-8307-4D33-AEAC-CFCC2533EBA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N36:AK37 N39:AK41 AQ41:AU41</xm:sqref>
        </x14:conditionalFormatting>
        <x14:conditionalFormatting xmlns:xm="http://schemas.microsoft.com/office/excel/2006/main">
          <x14:cfRule type="dataBar" id="{8518F3D0-3A2B-4233-8CFD-84E2F5DDE86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N5:AK41 AQ41:AU41</xm:sqref>
        </x14:conditionalFormatting>
        <x14:conditionalFormatting xmlns:xm="http://schemas.microsoft.com/office/excel/2006/main">
          <x14:cfRule type="dataBar" id="{823C6356-CB16-4194-937C-8C07181981D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AL5:AP40</xm:sqref>
        </x14:conditionalFormatting>
        <x14:conditionalFormatting xmlns:xm="http://schemas.microsoft.com/office/excel/2006/main">
          <x14:cfRule type="dataBar" id="{7AC50C8F-F1DB-41FC-8C5D-8A2F59F7749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AL36:AP37 AL39:AP41</xm:sqref>
        </x14:conditionalFormatting>
        <x14:conditionalFormatting xmlns:xm="http://schemas.microsoft.com/office/excel/2006/main">
          <x14:cfRule type="dataBar" id="{0C756599-4A99-41FF-9673-6A7CB4CE419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AL5:AP41</xm:sqref>
        </x14:conditionalFormatting>
        <x14:conditionalFormatting xmlns:xm="http://schemas.microsoft.com/office/excel/2006/main">
          <x14:cfRule type="dataBar" id="{FD4226EA-3B80-4C20-84EB-E5294D99FAB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N41:AU41 N5:AP40</xm:sqref>
        </x14:conditionalFormatting>
        <x14:conditionalFormatting xmlns:xm="http://schemas.microsoft.com/office/excel/2006/main">
          <x14:cfRule type="dataBar" id="{17480703-1DE4-49B4-BA57-52532FC9DB4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BX47:BX82</xm:sqref>
        </x14:conditionalFormatting>
        <x14:conditionalFormatting xmlns:xm="http://schemas.microsoft.com/office/excel/2006/main">
          <x14:cfRule type="dataBar" id="{512C5B26-C5BE-4835-B3F2-EB51956A394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N47:BV82 M83:BI83</xm:sqref>
        </x14:conditionalFormatting>
        <x14:conditionalFormatting xmlns:xm="http://schemas.microsoft.com/office/excel/2006/main">
          <x14:cfRule type="dataBar" id="{E26797BA-B3FF-42E3-9B34-2C6CF03B9EC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N47:BV82 M83:BJ83</xm:sqref>
        </x14:conditionalFormatting>
        <x14:conditionalFormatting xmlns:xm="http://schemas.microsoft.com/office/excel/2006/main">
          <x14:cfRule type="dataBar" id="{B32A2DE0-41C3-4E75-9FD0-257A0311657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N5:AN41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R70"/>
  <sheetViews>
    <sheetView zoomScale="90" zoomScaleNormal="90" workbookViewId="0">
      <selection activeCell="C4" sqref="C4"/>
    </sheetView>
  </sheetViews>
  <sheetFormatPr defaultRowHeight="13.5" x14ac:dyDescent="0.15"/>
  <cols>
    <col min="1" max="1" width="13.125" customWidth="1"/>
    <col min="2" max="2" width="11.125" customWidth="1"/>
    <col min="3" max="3" width="12.25" customWidth="1"/>
    <col min="6" max="6" width="13.125" customWidth="1"/>
    <col min="8" max="8" width="11.875" customWidth="1"/>
    <col min="11" max="11" width="27.5" style="22" customWidth="1"/>
    <col min="15" max="47" width="8.875" customWidth="1"/>
  </cols>
  <sheetData>
    <row r="1" spans="1:58" s="68" customFormat="1" ht="23.25" x14ac:dyDescent="0.15">
      <c r="A1" s="147" t="s">
        <v>1222</v>
      </c>
    </row>
    <row r="2" spans="1:58" s="68" customFormat="1" x14ac:dyDescent="0.15"/>
    <row r="3" spans="1:58" s="26" customFormat="1" ht="23.25" x14ac:dyDescent="0.15">
      <c r="A3" s="147" t="s">
        <v>1209</v>
      </c>
      <c r="J3" s="164"/>
      <c r="K3" s="171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</row>
    <row r="4" spans="1:58" s="26" customFormat="1" ht="42.75" x14ac:dyDescent="0.15">
      <c r="A4" s="73"/>
      <c r="B4" s="137" t="s">
        <v>0</v>
      </c>
      <c r="C4" s="137" t="s">
        <v>1</v>
      </c>
      <c r="D4" s="137"/>
      <c r="E4" s="137" t="s">
        <v>2</v>
      </c>
      <c r="F4" s="137" t="s">
        <v>3</v>
      </c>
      <c r="G4" s="129"/>
      <c r="H4" s="127" t="s">
        <v>586</v>
      </c>
      <c r="I4" s="138" t="s">
        <v>685</v>
      </c>
      <c r="J4" s="163" t="s">
        <v>630</v>
      </c>
      <c r="K4" s="156" t="s">
        <v>684</v>
      </c>
      <c r="L4" s="163" t="s">
        <v>629</v>
      </c>
      <c r="M4" s="92"/>
      <c r="N4" s="146" t="s">
        <v>6</v>
      </c>
      <c r="O4" s="146" t="s">
        <v>7</v>
      </c>
      <c r="P4" s="300" t="s">
        <v>8</v>
      </c>
      <c r="Q4" s="300" t="s">
        <v>9</v>
      </c>
      <c r="R4" s="146" t="s">
        <v>10</v>
      </c>
      <c r="S4" s="300" t="s">
        <v>11</v>
      </c>
      <c r="T4" s="300" t="s">
        <v>205</v>
      </c>
      <c r="U4" s="146" t="s">
        <v>177</v>
      </c>
      <c r="V4" s="300" t="s">
        <v>12</v>
      </c>
      <c r="W4" s="300" t="s">
        <v>13</v>
      </c>
      <c r="X4" s="300" t="s">
        <v>19</v>
      </c>
      <c r="Y4" s="300" t="s">
        <v>14</v>
      </c>
      <c r="Z4" s="146" t="s">
        <v>15</v>
      </c>
      <c r="AA4" s="146" t="s">
        <v>16</v>
      </c>
      <c r="AB4" s="146" t="s">
        <v>17</v>
      </c>
      <c r="AC4" s="300" t="s">
        <v>18</v>
      </c>
      <c r="AD4" s="146" t="s">
        <v>206</v>
      </c>
      <c r="AE4" s="146" t="s">
        <v>66</v>
      </c>
      <c r="AF4" s="146" t="s">
        <v>207</v>
      </c>
      <c r="AG4" s="146" t="s">
        <v>67</v>
      </c>
      <c r="AH4" s="146" t="s">
        <v>68</v>
      </c>
      <c r="AI4" s="146" t="s">
        <v>725</v>
      </c>
      <c r="AJ4" s="300" t="s">
        <v>20</v>
      </c>
      <c r="AK4" s="309" t="s">
        <v>23</v>
      </c>
      <c r="AL4" s="146" t="s">
        <v>501</v>
      </c>
      <c r="AM4" s="146" t="s">
        <v>502</v>
      </c>
      <c r="AN4" s="146" t="s">
        <v>563</v>
      </c>
      <c r="AO4" s="146" t="s">
        <v>565</v>
      </c>
      <c r="AP4" s="146" t="s">
        <v>582</v>
      </c>
      <c r="AQ4" s="332" t="s">
        <v>710</v>
      </c>
      <c r="AR4" s="146" t="s">
        <v>711</v>
      </c>
      <c r="AS4" s="146" t="s">
        <v>712</v>
      </c>
      <c r="AT4" s="146" t="s">
        <v>707</v>
      </c>
      <c r="AU4" s="235" t="s">
        <v>713</v>
      </c>
      <c r="AV4" s="235" t="s">
        <v>701</v>
      </c>
      <c r="AW4" s="146" t="s">
        <v>702</v>
      </c>
      <c r="AX4" s="173" t="s">
        <v>1210</v>
      </c>
      <c r="AY4" s="173" t="s">
        <v>1196</v>
      </c>
      <c r="AZ4" s="173" t="s">
        <v>1197</v>
      </c>
      <c r="BA4" s="173" t="s">
        <v>1198</v>
      </c>
      <c r="BB4" s="173" t="s">
        <v>1199</v>
      </c>
      <c r="BC4" s="173" t="s">
        <v>1200</v>
      </c>
      <c r="BD4" s="365" t="s">
        <v>1201</v>
      </c>
      <c r="BE4" s="42" t="s">
        <v>1211</v>
      </c>
      <c r="BF4" s="42" t="s">
        <v>1194</v>
      </c>
    </row>
    <row r="5" spans="1:58" s="26" customFormat="1" ht="14.25" x14ac:dyDescent="0.2">
      <c r="A5" s="92" t="s">
        <v>178</v>
      </c>
      <c r="B5" s="94" t="s">
        <v>1237</v>
      </c>
      <c r="C5" s="133">
        <v>25345165</v>
      </c>
      <c r="D5" s="92" t="s">
        <v>69</v>
      </c>
      <c r="E5" s="94" t="s">
        <v>28</v>
      </c>
      <c r="F5" s="94" t="s">
        <v>30</v>
      </c>
      <c r="G5" s="131" t="s">
        <v>510</v>
      </c>
      <c r="H5" s="72" t="s">
        <v>625</v>
      </c>
      <c r="I5" s="130">
        <v>0.17699999999999999</v>
      </c>
      <c r="J5" s="132" t="s">
        <v>688</v>
      </c>
      <c r="K5" s="92"/>
      <c r="L5" s="114">
        <v>1.9020923015316848E-3</v>
      </c>
      <c r="M5" s="92" t="s">
        <v>178</v>
      </c>
      <c r="N5" s="206">
        <v>0.14959960913359185</v>
      </c>
      <c r="O5" s="206">
        <v>0.20652661377090673</v>
      </c>
      <c r="P5" s="206">
        <v>0.13031196855890903</v>
      </c>
      <c r="Q5" s="206">
        <v>0.18341119757474875</v>
      </c>
      <c r="R5" s="206">
        <v>0.17646404600189977</v>
      </c>
      <c r="S5" s="206">
        <v>0.11882530288284279</v>
      </c>
      <c r="T5" s="206">
        <v>9.4609535605445064E-2</v>
      </c>
      <c r="U5" s="160">
        <v>0.13058444847368628</v>
      </c>
      <c r="V5" s="206">
        <v>0.12648182894539203</v>
      </c>
      <c r="W5" s="206">
        <v>3.4153050858595574E-2</v>
      </c>
      <c r="X5" s="206">
        <v>0.15361106021312007</v>
      </c>
      <c r="Y5" s="206">
        <v>0.19194752933749584</v>
      </c>
      <c r="Z5" s="206">
        <v>0.15872461069574353</v>
      </c>
      <c r="AA5" s="206">
        <v>0.14467061749987767</v>
      </c>
      <c r="AB5" s="206">
        <v>0.16444923938235712</v>
      </c>
      <c r="AC5" s="206">
        <v>0.15447285216759316</v>
      </c>
      <c r="AD5" s="206">
        <v>5.7119149967895584E-2</v>
      </c>
      <c r="AE5" s="160">
        <v>0.13536596985752986</v>
      </c>
      <c r="AF5" s="206">
        <v>0.13685017277742251</v>
      </c>
      <c r="AG5" s="160">
        <v>0.25435866958196707</v>
      </c>
      <c r="AH5" s="160">
        <v>0.15925491538130826</v>
      </c>
      <c r="AI5" s="160">
        <v>0.15901857060022442</v>
      </c>
      <c r="AJ5" s="206">
        <v>0.17123754600264857</v>
      </c>
      <c r="AK5" s="206">
        <v>0.16588918075289927</v>
      </c>
      <c r="AL5" s="333">
        <f>AVERAGE(N5:AC5,AI5:AJ5)</f>
        <v>0.14717220153917104</v>
      </c>
      <c r="AM5" s="204">
        <f>AVERAGE(AD5:AH5)</f>
        <v>0.14858977551322466</v>
      </c>
      <c r="AN5" s="284">
        <f>AVERAGE(N5:AJ5)</f>
        <v>0.1474803697944001</v>
      </c>
      <c r="AO5" s="285">
        <v>5</v>
      </c>
      <c r="AP5" s="334">
        <f>AO5/50</f>
        <v>0.1</v>
      </c>
      <c r="AQ5" s="284">
        <v>7.9012713101704907E-2</v>
      </c>
      <c r="AR5" s="284">
        <v>4.2218750993404199E-2</v>
      </c>
      <c r="AS5" s="284">
        <v>1.9437807154711259E-2</v>
      </c>
      <c r="AT5" s="284">
        <v>0</v>
      </c>
      <c r="AU5" s="222">
        <v>0</v>
      </c>
      <c r="AV5" s="286">
        <f>MAX(N5:AN5)</f>
        <v>0.25435866958196707</v>
      </c>
      <c r="AW5" s="336">
        <f>MIN(N5:AK5)</f>
        <v>3.4153050858595574E-2</v>
      </c>
      <c r="AX5" s="361" t="s">
        <v>728</v>
      </c>
      <c r="AY5" s="19" t="s">
        <v>733</v>
      </c>
      <c r="AZ5" s="19" t="s">
        <v>959</v>
      </c>
      <c r="BA5" s="19" t="s">
        <v>775</v>
      </c>
      <c r="BB5" s="19" t="s">
        <v>794</v>
      </c>
      <c r="BC5" s="19" t="s">
        <v>960</v>
      </c>
      <c r="BD5" s="19"/>
      <c r="BE5" s="361">
        <v>0.995</v>
      </c>
      <c r="BF5" s="362"/>
    </row>
    <row r="6" spans="1:58" s="26" customFormat="1" ht="14.25" x14ac:dyDescent="0.2">
      <c r="A6" s="92" t="s">
        <v>179</v>
      </c>
      <c r="B6" s="94" t="s">
        <v>1237</v>
      </c>
      <c r="C6" s="133">
        <v>45849251</v>
      </c>
      <c r="D6" s="92" t="s">
        <v>69</v>
      </c>
      <c r="E6" s="94" t="s">
        <v>28</v>
      </c>
      <c r="F6" s="94" t="s">
        <v>26</v>
      </c>
      <c r="G6" s="131" t="s">
        <v>510</v>
      </c>
      <c r="H6" s="72" t="s">
        <v>625</v>
      </c>
      <c r="I6" s="130">
        <v>4.5999999999999999E-2</v>
      </c>
      <c r="J6" s="132" t="s">
        <v>623</v>
      </c>
      <c r="K6" s="92"/>
      <c r="L6" s="114">
        <v>1.8991348385735388E-3</v>
      </c>
      <c r="M6" s="92" t="s">
        <v>179</v>
      </c>
      <c r="N6" s="206">
        <v>9.8770118914008717E-4</v>
      </c>
      <c r="O6" s="206">
        <v>1.9022962884389838E-3</v>
      </c>
      <c r="P6" s="206">
        <v>7.7752469033438398E-4</v>
      </c>
      <c r="Q6" s="206">
        <v>1.403710689881746E-3</v>
      </c>
      <c r="R6" s="206">
        <v>2.1406414199721417E-3</v>
      </c>
      <c r="S6" s="206">
        <v>4.7021502652539772E-5</v>
      </c>
      <c r="T6" s="206">
        <v>-7.8523898783558282E-4</v>
      </c>
      <c r="U6" s="160">
        <v>1.898916164406182E-4</v>
      </c>
      <c r="V6" s="206">
        <v>4.3400332723450051E-3</v>
      </c>
      <c r="W6" s="206">
        <v>2.2682848855906808E-4</v>
      </c>
      <c r="X6" s="206">
        <v>8.8004656617633498E-4</v>
      </c>
      <c r="Y6" s="206">
        <v>2.6180870699527171E-3</v>
      </c>
      <c r="Z6" s="206">
        <v>1.2323891697771921E-3</v>
      </c>
      <c r="AA6" s="206">
        <v>9.8195473712054207E-4</v>
      </c>
      <c r="AB6" s="206">
        <v>1.2791373370982324E-3</v>
      </c>
      <c r="AC6" s="206">
        <v>1.2362116648335117E-4</v>
      </c>
      <c r="AD6" s="206">
        <v>9.7525435372309839E-4</v>
      </c>
      <c r="AE6" s="160">
        <v>1.0097270897038875E-4</v>
      </c>
      <c r="AF6" s="206">
        <v>-7.2404670696366805E-4</v>
      </c>
      <c r="AG6" s="160">
        <v>2.2534024907683618E-4</v>
      </c>
      <c r="AH6" s="160">
        <v>3.7727139257502868E-5</v>
      </c>
      <c r="AI6" s="160">
        <v>1.3240131458859866E-2</v>
      </c>
      <c r="AJ6" s="206">
        <v>1.1004090967878074E-2</v>
      </c>
      <c r="AK6" s="206">
        <v>1.7019784080345383E-2</v>
      </c>
      <c r="AL6" s="333">
        <f t="shared" ref="AL6:AL30" si="0">AVERAGE(N6:AC6,AI6:AJ6)</f>
        <v>2.3661038135152942E-3</v>
      </c>
      <c r="AM6" s="204">
        <f t="shared" ref="AM6:AM30" si="1">AVERAGE(AD6:AH6)</f>
        <v>1.230495488128316E-4</v>
      </c>
      <c r="AN6" s="204">
        <f t="shared" ref="AN6:AN31" si="2">AVERAGE(N6:AJ6)</f>
        <v>1.8784833211886718E-3</v>
      </c>
      <c r="AO6" s="205">
        <v>0</v>
      </c>
      <c r="AP6" s="307">
        <f t="shared" ref="AP6:AP31" si="3">AO6/50</f>
        <v>0</v>
      </c>
      <c r="AQ6" s="204">
        <v>4.7624075647059892E-3</v>
      </c>
      <c r="AR6" s="204">
        <v>8.1150442051839702E-4</v>
      </c>
      <c r="AS6" s="204">
        <v>9.8015641281073572E-4</v>
      </c>
      <c r="AT6" s="204">
        <v>0</v>
      </c>
      <c r="AU6" s="152">
        <v>0</v>
      </c>
      <c r="AV6" s="238">
        <f t="shared" ref="AV6:AV31" si="4">MAX(N6:AN6)</f>
        <v>1.7019784080345383E-2</v>
      </c>
      <c r="AW6" s="336">
        <f t="shared" ref="AW6:AW31" si="5">MIN(N6:AK6)</f>
        <v>-7.8523898783558282E-4</v>
      </c>
      <c r="AX6" s="361" t="s">
        <v>729</v>
      </c>
      <c r="AY6" s="19" t="s">
        <v>733</v>
      </c>
      <c r="AZ6" s="19" t="s">
        <v>961</v>
      </c>
      <c r="BA6" s="19" t="s">
        <v>729</v>
      </c>
      <c r="BB6" s="19"/>
      <c r="BC6" s="19" t="s">
        <v>962</v>
      </c>
      <c r="BD6" s="19"/>
      <c r="BE6" s="361">
        <v>0</v>
      </c>
      <c r="BF6" s="362"/>
    </row>
    <row r="7" spans="1:58" s="26" customFormat="1" ht="14.25" x14ac:dyDescent="0.2">
      <c r="A7" s="92" t="s">
        <v>180</v>
      </c>
      <c r="B7" s="94" t="s">
        <v>1237</v>
      </c>
      <c r="C7" s="133">
        <v>99352116</v>
      </c>
      <c r="D7" s="92" t="s">
        <v>69</v>
      </c>
      <c r="E7" s="94" t="s">
        <v>28</v>
      </c>
      <c r="F7" s="94" t="s">
        <v>30</v>
      </c>
      <c r="G7" s="131" t="s">
        <v>510</v>
      </c>
      <c r="H7" s="72" t="s">
        <v>625</v>
      </c>
      <c r="I7" s="130">
        <v>0.24199999999999999</v>
      </c>
      <c r="J7" s="132" t="s">
        <v>596</v>
      </c>
      <c r="K7" s="92"/>
      <c r="L7" s="114">
        <v>1.9523079068470227E-3</v>
      </c>
      <c r="M7" s="92" t="s">
        <v>180</v>
      </c>
      <c r="N7" s="206">
        <v>0.33779702065179218</v>
      </c>
      <c r="O7" s="206">
        <v>0.26329671279824529</v>
      </c>
      <c r="P7" s="206">
        <v>0.36575781216176362</v>
      </c>
      <c r="Q7" s="206">
        <v>0.27227326794700524</v>
      </c>
      <c r="R7" s="206">
        <v>0.29374224936366478</v>
      </c>
      <c r="S7" s="206">
        <v>0.36338614624581739</v>
      </c>
      <c r="T7" s="206">
        <v>0.38057118739409279</v>
      </c>
      <c r="U7" s="160">
        <v>0.36822537773961733</v>
      </c>
      <c r="V7" s="206">
        <v>0.35265071206392745</v>
      </c>
      <c r="W7" s="206">
        <v>0.46313690854001099</v>
      </c>
      <c r="X7" s="206">
        <v>0.31770877431922651</v>
      </c>
      <c r="Y7" s="206">
        <v>0.31464921441366317</v>
      </c>
      <c r="Z7" s="206">
        <v>0.32386015328131279</v>
      </c>
      <c r="AA7" s="206">
        <v>0.33143939232078384</v>
      </c>
      <c r="AB7" s="206">
        <v>0.32951441619394989</v>
      </c>
      <c r="AC7" s="206">
        <v>0.32730054139665654</v>
      </c>
      <c r="AD7" s="206">
        <v>0.44795022620621339</v>
      </c>
      <c r="AE7" s="160">
        <v>0.3645688118071857</v>
      </c>
      <c r="AF7" s="206">
        <v>0.35873574082993848</v>
      </c>
      <c r="AG7" s="160">
        <v>0.24879302635940104</v>
      </c>
      <c r="AH7" s="160">
        <v>0.34246944631363996</v>
      </c>
      <c r="AI7" s="160">
        <v>0.33996272056295057</v>
      </c>
      <c r="AJ7" s="206">
        <v>0.31021474941256488</v>
      </c>
      <c r="AK7" s="206">
        <v>0.3157153988014213</v>
      </c>
      <c r="AL7" s="333">
        <f t="shared" si="0"/>
        <v>0.33641596426705811</v>
      </c>
      <c r="AM7" s="204">
        <f t="shared" si="1"/>
        <v>0.35250345030327568</v>
      </c>
      <c r="AN7" s="204">
        <f t="shared" si="2"/>
        <v>0.33991324384014882</v>
      </c>
      <c r="AO7" s="205">
        <v>20</v>
      </c>
      <c r="AP7" s="307">
        <f t="shared" si="3"/>
        <v>0.4</v>
      </c>
      <c r="AQ7" s="204">
        <v>0.16432449521206136</v>
      </c>
      <c r="AR7" s="204">
        <v>7.065992469333375E-2</v>
      </c>
      <c r="AS7" s="204">
        <v>3.3319518357545923E-2</v>
      </c>
      <c r="AT7" s="204">
        <v>0</v>
      </c>
      <c r="AU7" s="152">
        <v>0</v>
      </c>
      <c r="AV7" s="238">
        <f t="shared" si="4"/>
        <v>0.46313690854001099</v>
      </c>
      <c r="AW7" s="336">
        <f t="shared" si="5"/>
        <v>0.24879302635940104</v>
      </c>
      <c r="AX7" s="361" t="s">
        <v>729</v>
      </c>
      <c r="AY7" s="19" t="s">
        <v>733</v>
      </c>
      <c r="AZ7" s="19" t="s">
        <v>963</v>
      </c>
      <c r="BA7" s="19" t="s">
        <v>729</v>
      </c>
      <c r="BB7" s="19"/>
      <c r="BC7" s="19" t="s">
        <v>964</v>
      </c>
      <c r="BD7" s="19"/>
      <c r="BE7" s="361">
        <v>0</v>
      </c>
      <c r="BF7" s="362"/>
    </row>
    <row r="8" spans="1:58" s="26" customFormat="1" ht="14.25" x14ac:dyDescent="0.2">
      <c r="A8" s="92" t="s">
        <v>181</v>
      </c>
      <c r="B8" s="94" t="s">
        <v>1237</v>
      </c>
      <c r="C8" s="133">
        <v>148901472</v>
      </c>
      <c r="D8" s="92" t="s">
        <v>69</v>
      </c>
      <c r="E8" s="94" t="s">
        <v>26</v>
      </c>
      <c r="F8" s="94" t="s">
        <v>28</v>
      </c>
      <c r="G8" s="131" t="s">
        <v>510</v>
      </c>
      <c r="H8" s="72" t="s">
        <v>625</v>
      </c>
      <c r="I8" s="130">
        <v>3.2000000000000001E-2</v>
      </c>
      <c r="J8" s="132" t="s">
        <v>687</v>
      </c>
      <c r="K8" s="92"/>
      <c r="L8" s="114">
        <v>4.8032514317384077E-3</v>
      </c>
      <c r="M8" s="92" t="s">
        <v>181</v>
      </c>
      <c r="N8" s="206">
        <v>3.6085924444392509E-3</v>
      </c>
      <c r="O8" s="206">
        <v>1.2953481329433539E-2</v>
      </c>
      <c r="P8" s="206">
        <v>3.7002149974106946E-2</v>
      </c>
      <c r="Q8" s="206">
        <v>1.733571314591827E-2</v>
      </c>
      <c r="R8" s="206">
        <v>1.2674173560979333E-2</v>
      </c>
      <c r="S8" s="206">
        <v>1.5082154702403823E-2</v>
      </c>
      <c r="T8" s="206">
        <v>2.3295922121980603E-2</v>
      </c>
      <c r="U8" s="160">
        <v>3.114121655605883E-2</v>
      </c>
      <c r="V8" s="206">
        <v>2.5764434157781242E-2</v>
      </c>
      <c r="W8" s="206">
        <v>4.307804958313303E-3</v>
      </c>
      <c r="X8" s="206">
        <v>2.0000136348055905E-2</v>
      </c>
      <c r="Y8" s="206">
        <v>1.3225133685254305E-2</v>
      </c>
      <c r="Z8" s="206">
        <v>1.4071267967073198E-2</v>
      </c>
      <c r="AA8" s="206">
        <v>2.6334473119159797E-2</v>
      </c>
      <c r="AB8" s="206">
        <v>1.7656641616389936E-2</v>
      </c>
      <c r="AC8" s="206">
        <v>1.8459775863546954E-2</v>
      </c>
      <c r="AD8" s="206">
        <v>9.8833470471496078E-3</v>
      </c>
      <c r="AE8" s="160">
        <v>1.0896787802465186E-2</v>
      </c>
      <c r="AF8" s="206">
        <v>4.8642798108930472E-3</v>
      </c>
      <c r="AG8" s="160">
        <v>2.807374070944061E-3</v>
      </c>
      <c r="AH8" s="160">
        <v>1.4295488794659264E-3</v>
      </c>
      <c r="AI8" s="160">
        <v>3.045774970376694E-2</v>
      </c>
      <c r="AJ8" s="206">
        <v>1.8487507396210502E-2</v>
      </c>
      <c r="AK8" s="206">
        <v>3.1348186086052651E-2</v>
      </c>
      <c r="AL8" s="333">
        <f t="shared" si="0"/>
        <v>1.8992129369492929E-2</v>
      </c>
      <c r="AM8" s="204">
        <f t="shared" si="1"/>
        <v>5.9762675221835659E-3</v>
      </c>
      <c r="AN8" s="204">
        <f t="shared" si="2"/>
        <v>1.6162594185295243E-2</v>
      </c>
      <c r="AO8" s="205">
        <v>0</v>
      </c>
      <c r="AP8" s="307">
        <f t="shared" si="3"/>
        <v>0</v>
      </c>
      <c r="AQ8" s="204">
        <v>1.1227704897725385E-2</v>
      </c>
      <c r="AR8" s="204">
        <v>7.2861646266557537E-3</v>
      </c>
      <c r="AS8" s="204">
        <v>2.6351493121016664E-3</v>
      </c>
      <c r="AT8" s="204">
        <v>0</v>
      </c>
      <c r="AU8" s="152">
        <v>0</v>
      </c>
      <c r="AV8" s="238">
        <f t="shared" si="4"/>
        <v>3.7002149974106946E-2</v>
      </c>
      <c r="AW8" s="336">
        <f t="shared" si="5"/>
        <v>1.4295488794659264E-3</v>
      </c>
      <c r="AX8" s="361" t="s">
        <v>729</v>
      </c>
      <c r="AY8" s="19" t="s">
        <v>733</v>
      </c>
      <c r="AZ8" s="19" t="s">
        <v>737</v>
      </c>
      <c r="BA8" s="19" t="s">
        <v>729</v>
      </c>
      <c r="BB8" s="19"/>
      <c r="BC8" s="19" t="s">
        <v>965</v>
      </c>
      <c r="BD8" s="19"/>
      <c r="BE8" s="361">
        <v>0</v>
      </c>
      <c r="BF8" s="362"/>
    </row>
    <row r="9" spans="1:58" s="26" customFormat="1" ht="14.25" x14ac:dyDescent="0.2">
      <c r="A9" s="92" t="s">
        <v>182</v>
      </c>
      <c r="B9" s="94" t="s">
        <v>1226</v>
      </c>
      <c r="C9" s="133">
        <v>165324579</v>
      </c>
      <c r="D9" s="92" t="s">
        <v>69</v>
      </c>
      <c r="E9" s="94" t="s">
        <v>26</v>
      </c>
      <c r="F9" s="94" t="s">
        <v>25</v>
      </c>
      <c r="G9" s="131" t="s">
        <v>510</v>
      </c>
      <c r="H9" s="72" t="s">
        <v>625</v>
      </c>
      <c r="I9" s="130">
        <v>0.06</v>
      </c>
      <c r="J9" s="132" t="s">
        <v>623</v>
      </c>
      <c r="K9" s="92"/>
      <c r="L9" s="114">
        <v>3.8808474931822951E-3</v>
      </c>
      <c r="M9" s="92" t="s">
        <v>182</v>
      </c>
      <c r="N9" s="206">
        <v>1.4493272180999082E-3</v>
      </c>
      <c r="O9" s="206">
        <v>1.5373463938254603E-4</v>
      </c>
      <c r="P9" s="206">
        <v>-1.6089146025846019E-3</v>
      </c>
      <c r="Q9" s="206">
        <v>1.7670466491446369E-3</v>
      </c>
      <c r="R9" s="206">
        <v>2.6637904906757527E-4</v>
      </c>
      <c r="S9" s="206">
        <v>-1.8752317691550185E-3</v>
      </c>
      <c r="T9" s="206">
        <v>-2.6604124679710127E-4</v>
      </c>
      <c r="U9" s="160">
        <v>2.8655098219117821E-4</v>
      </c>
      <c r="V9" s="206">
        <v>-9.9752965819111146E-5</v>
      </c>
      <c r="W9" s="206">
        <v>-5.9828446797221104E-4</v>
      </c>
      <c r="X9" s="206">
        <v>-8.6030782342796583E-4</v>
      </c>
      <c r="Y9" s="206">
        <v>-1.2465831783655497E-4</v>
      </c>
      <c r="Z9" s="206">
        <v>1.8737201949201362E-3</v>
      </c>
      <c r="AA9" s="206">
        <v>2.3587365949962781E-4</v>
      </c>
      <c r="AB9" s="206">
        <v>-5.5878092937497199E-5</v>
      </c>
      <c r="AC9" s="206">
        <v>3.6157674924194774E-4</v>
      </c>
      <c r="AD9" s="206">
        <v>3.8051614318134093E-4</v>
      </c>
      <c r="AE9" s="160">
        <v>3.3099547788470289E-4</v>
      </c>
      <c r="AF9" s="206">
        <v>6.1555538451554641E-4</v>
      </c>
      <c r="AG9" s="160">
        <v>2.3332385286930612E-4</v>
      </c>
      <c r="AH9" s="160">
        <v>7.1763116120796E-5</v>
      </c>
      <c r="AI9" s="160">
        <v>2.7963537368606271E-2</v>
      </c>
      <c r="AJ9" s="206">
        <v>3.0965295544614531E-2</v>
      </c>
      <c r="AK9" s="206">
        <v>2.4632390796023411E-2</v>
      </c>
      <c r="AL9" s="333">
        <f t="shared" si="0"/>
        <v>3.3241095982354607E-3</v>
      </c>
      <c r="AM9" s="204">
        <f t="shared" si="1"/>
        <v>3.2643079491433846E-4</v>
      </c>
      <c r="AN9" s="204">
        <f t="shared" si="2"/>
        <v>2.6724402931656518E-3</v>
      </c>
      <c r="AO9" s="205">
        <v>0</v>
      </c>
      <c r="AP9" s="307">
        <f t="shared" si="3"/>
        <v>0</v>
      </c>
      <c r="AQ9" s="204">
        <v>1.3630673244144893E-2</v>
      </c>
      <c r="AR9" s="204">
        <v>8.9323966388054586E-3</v>
      </c>
      <c r="AS9" s="204">
        <v>2.6808322968439515E-3</v>
      </c>
      <c r="AT9" s="204">
        <v>0</v>
      </c>
      <c r="AU9" s="152">
        <v>0</v>
      </c>
      <c r="AV9" s="238">
        <f t="shared" si="4"/>
        <v>3.0965295544614531E-2</v>
      </c>
      <c r="AW9" s="336">
        <f t="shared" si="5"/>
        <v>-1.8752317691550185E-3</v>
      </c>
      <c r="AX9" s="361" t="s">
        <v>730</v>
      </c>
      <c r="AY9" s="19" t="s">
        <v>733</v>
      </c>
      <c r="AZ9" s="19" t="s">
        <v>966</v>
      </c>
      <c r="BA9" s="19" t="s">
        <v>775</v>
      </c>
      <c r="BB9" s="19" t="s">
        <v>778</v>
      </c>
      <c r="BC9" s="19" t="s">
        <v>967</v>
      </c>
      <c r="BD9" s="19"/>
      <c r="BE9" s="361">
        <v>-0.46400000000000002</v>
      </c>
      <c r="BF9" s="362"/>
    </row>
    <row r="10" spans="1:58" s="26" customFormat="1" ht="14.25" x14ac:dyDescent="0.2">
      <c r="A10" s="92" t="s">
        <v>183</v>
      </c>
      <c r="B10" s="94" t="s">
        <v>1226</v>
      </c>
      <c r="C10" s="133">
        <v>178525015</v>
      </c>
      <c r="D10" s="92" t="s">
        <v>69</v>
      </c>
      <c r="E10" s="94" t="s">
        <v>25</v>
      </c>
      <c r="F10" s="94" t="s">
        <v>26</v>
      </c>
      <c r="G10" s="131" t="s">
        <v>510</v>
      </c>
      <c r="H10" s="72" t="s">
        <v>625</v>
      </c>
      <c r="I10" s="130">
        <v>0.17599999999999999</v>
      </c>
      <c r="J10" s="132" t="s">
        <v>688</v>
      </c>
      <c r="K10" s="92"/>
      <c r="L10" s="114">
        <v>1.2001200120012002E-3</v>
      </c>
      <c r="M10" s="92" t="s">
        <v>183</v>
      </c>
      <c r="N10" s="206">
        <v>0.15508905675356502</v>
      </c>
      <c r="O10" s="206">
        <v>0.21937833743480731</v>
      </c>
      <c r="P10" s="206">
        <v>0.12334042052853933</v>
      </c>
      <c r="Q10" s="206">
        <v>0.19642754384002936</v>
      </c>
      <c r="R10" s="206">
        <v>0.19131324897195601</v>
      </c>
      <c r="S10" s="206">
        <v>0.12259661157519378</v>
      </c>
      <c r="T10" s="206">
        <v>0.10379297254769881</v>
      </c>
      <c r="U10" s="160">
        <v>0.12815737440150393</v>
      </c>
      <c r="V10" s="206">
        <v>0.14957933309303328</v>
      </c>
      <c r="W10" s="206">
        <v>3.604176789360352E-2</v>
      </c>
      <c r="X10" s="206">
        <v>0.16202505206272838</v>
      </c>
      <c r="Y10" s="206">
        <v>0.18901727129234663</v>
      </c>
      <c r="Z10" s="206">
        <v>0.1741838970986346</v>
      </c>
      <c r="AA10" s="206">
        <v>0.16508122446603543</v>
      </c>
      <c r="AB10" s="206">
        <v>0.16172931837516194</v>
      </c>
      <c r="AC10" s="206">
        <v>0.16955552277504493</v>
      </c>
      <c r="AD10" s="206">
        <v>4.880938749893244E-2</v>
      </c>
      <c r="AE10" s="160">
        <v>0.13757486647034334</v>
      </c>
      <c r="AF10" s="206">
        <v>0.14046503507597269</v>
      </c>
      <c r="AG10" s="160">
        <v>0.25624906060509178</v>
      </c>
      <c r="AH10" s="160">
        <v>0.16149341954284921</v>
      </c>
      <c r="AI10" s="160">
        <v>0.16251322991752926</v>
      </c>
      <c r="AJ10" s="206">
        <v>0.16477239144155981</v>
      </c>
      <c r="AK10" s="206">
        <v>0.16855296640775189</v>
      </c>
      <c r="AL10" s="333">
        <f t="shared" si="0"/>
        <v>0.15414414302605395</v>
      </c>
      <c r="AM10" s="204">
        <f t="shared" si="1"/>
        <v>0.14891835383863788</v>
      </c>
      <c r="AN10" s="204">
        <f t="shared" si="2"/>
        <v>0.15300810189835481</v>
      </c>
      <c r="AO10" s="205">
        <v>5</v>
      </c>
      <c r="AP10" s="307">
        <f t="shared" si="3"/>
        <v>0.1</v>
      </c>
      <c r="AQ10" s="204">
        <v>8.5748509503337331E-2</v>
      </c>
      <c r="AR10" s="204">
        <v>4.1865214849632994E-2</v>
      </c>
      <c r="AS10" s="204">
        <v>2.0979386124328831E-2</v>
      </c>
      <c r="AT10" s="204">
        <v>0</v>
      </c>
      <c r="AU10" s="152">
        <v>0</v>
      </c>
      <c r="AV10" s="238">
        <f t="shared" si="4"/>
        <v>0.25624906060509178</v>
      </c>
      <c r="AW10" s="336">
        <f t="shared" si="5"/>
        <v>3.604176789360352E-2</v>
      </c>
      <c r="AX10" s="361" t="s">
        <v>729</v>
      </c>
      <c r="AY10" s="19" t="s">
        <v>733</v>
      </c>
      <c r="AZ10" s="19" t="s">
        <v>968</v>
      </c>
      <c r="BA10" s="19" t="s">
        <v>729</v>
      </c>
      <c r="BB10" s="19"/>
      <c r="BC10" s="19" t="s">
        <v>969</v>
      </c>
      <c r="BD10" s="19"/>
      <c r="BE10" s="361">
        <v>0</v>
      </c>
      <c r="BF10" s="362"/>
    </row>
    <row r="11" spans="1:58" s="26" customFormat="1" ht="14.25" x14ac:dyDescent="0.2">
      <c r="A11" s="92" t="s">
        <v>184</v>
      </c>
      <c r="B11" s="94" t="s">
        <v>1230</v>
      </c>
      <c r="C11" s="133">
        <v>13523218</v>
      </c>
      <c r="D11" s="92" t="s">
        <v>69</v>
      </c>
      <c r="E11" s="94" t="s">
        <v>30</v>
      </c>
      <c r="F11" s="94" t="s">
        <v>26</v>
      </c>
      <c r="G11" s="131" t="s">
        <v>510</v>
      </c>
      <c r="H11" s="72" t="s">
        <v>625</v>
      </c>
      <c r="I11" s="130">
        <v>6.6000000000000003E-2</v>
      </c>
      <c r="J11" s="132" t="s">
        <v>687</v>
      </c>
      <c r="K11" s="92"/>
      <c r="L11" s="114">
        <v>9.2635479388605835E-4</v>
      </c>
      <c r="M11" s="92" t="s">
        <v>184</v>
      </c>
      <c r="N11" s="206">
        <v>2.2545744408948309E-2</v>
      </c>
      <c r="O11" s="206">
        <v>6.0873567956210503E-2</v>
      </c>
      <c r="P11" s="206">
        <v>1.4851422983891721E-2</v>
      </c>
      <c r="Q11" s="206">
        <v>9.5822622721080577E-3</v>
      </c>
      <c r="R11" s="206">
        <v>2.3301582321660456E-3</v>
      </c>
      <c r="S11" s="206">
        <v>1.1835723601738372E-2</v>
      </c>
      <c r="T11" s="206">
        <v>3.624024404380464E-3</v>
      </c>
      <c r="U11" s="160">
        <v>3.6589833346831139E-3</v>
      </c>
      <c r="V11" s="206">
        <v>1.96098688227711E-2</v>
      </c>
      <c r="W11" s="206">
        <v>3.5470841623115182E-3</v>
      </c>
      <c r="X11" s="206">
        <v>1.4498853243459182E-2</v>
      </c>
      <c r="Y11" s="206">
        <v>1.2938463230377372E-2</v>
      </c>
      <c r="Z11" s="206">
        <v>9.1997043092344206E-3</v>
      </c>
      <c r="AA11" s="206">
        <v>1.9688391841104673E-3</v>
      </c>
      <c r="AB11" s="206">
        <v>1.0850294952306836E-2</v>
      </c>
      <c r="AC11" s="206">
        <v>3.5675200298091944E-2</v>
      </c>
      <c r="AD11" s="206">
        <v>5.4197990522677876E-3</v>
      </c>
      <c r="AE11" s="160">
        <v>4.7039503204066198E-3</v>
      </c>
      <c r="AF11" s="206">
        <v>6.1857545080042653E-3</v>
      </c>
      <c r="AG11" s="160">
        <v>6.5176637897639434E-3</v>
      </c>
      <c r="AH11" s="160">
        <v>4.4631449842251459E-4</v>
      </c>
      <c r="AI11" s="160">
        <v>3.258771422991058E-2</v>
      </c>
      <c r="AJ11" s="206">
        <v>3.8212588454646229E-2</v>
      </c>
      <c r="AK11" s="206">
        <v>2.4534986014336319E-2</v>
      </c>
      <c r="AL11" s="333">
        <f t="shared" si="0"/>
        <v>1.713280544896368E-2</v>
      </c>
      <c r="AM11" s="204">
        <f t="shared" si="1"/>
        <v>4.654696433773026E-3</v>
      </c>
      <c r="AN11" s="204">
        <f t="shared" si="2"/>
        <v>1.4420173054357017E-2</v>
      </c>
      <c r="AO11" s="205">
        <v>0</v>
      </c>
      <c r="AP11" s="307">
        <f t="shared" si="3"/>
        <v>0</v>
      </c>
      <c r="AQ11" s="204">
        <v>2.1873720578263933E-2</v>
      </c>
      <c r="AR11" s="204">
        <v>9.365240403369517E-3</v>
      </c>
      <c r="AS11" s="204">
        <v>3.3209316619893549E-3</v>
      </c>
      <c r="AT11" s="204">
        <v>0</v>
      </c>
      <c r="AU11" s="152">
        <v>0</v>
      </c>
      <c r="AV11" s="238">
        <f t="shared" si="4"/>
        <v>6.0873567956210503E-2</v>
      </c>
      <c r="AW11" s="336">
        <f t="shared" si="5"/>
        <v>4.4631449842251459E-4</v>
      </c>
      <c r="AX11" s="361" t="s">
        <v>727</v>
      </c>
      <c r="AY11" s="19" t="s">
        <v>733</v>
      </c>
      <c r="AZ11" s="19" t="s">
        <v>970</v>
      </c>
      <c r="BA11" s="19" t="s">
        <v>775</v>
      </c>
      <c r="BB11" s="19" t="s">
        <v>778</v>
      </c>
      <c r="BC11" s="19" t="s">
        <v>971</v>
      </c>
      <c r="BD11" s="19"/>
      <c r="BE11" s="361">
        <v>0</v>
      </c>
      <c r="BF11" s="362"/>
    </row>
    <row r="12" spans="1:58" s="26" customFormat="1" ht="14.25" x14ac:dyDescent="0.2">
      <c r="A12" s="92" t="s">
        <v>185</v>
      </c>
      <c r="B12" s="94" t="s">
        <v>1230</v>
      </c>
      <c r="C12" s="133">
        <v>76456627</v>
      </c>
      <c r="D12" s="92" t="s">
        <v>69</v>
      </c>
      <c r="E12" s="94" t="s">
        <v>25</v>
      </c>
      <c r="F12" s="94" t="s">
        <v>26</v>
      </c>
      <c r="G12" s="131" t="s">
        <v>510</v>
      </c>
      <c r="H12" s="72" t="s">
        <v>625</v>
      </c>
      <c r="I12" s="130">
        <v>0.123</v>
      </c>
      <c r="J12" s="132" t="s">
        <v>590</v>
      </c>
      <c r="K12" s="92"/>
      <c r="L12" s="114">
        <v>1.6152479405588758E-3</v>
      </c>
      <c r="M12" s="92" t="s">
        <v>185</v>
      </c>
      <c r="N12" s="206">
        <v>0.13815721549106408</v>
      </c>
      <c r="O12" s="206">
        <v>0.14195737309449957</v>
      </c>
      <c r="P12" s="206">
        <v>0.17877268309392388</v>
      </c>
      <c r="Q12" s="206">
        <v>8.1914626273277599E-2</v>
      </c>
      <c r="R12" s="206">
        <v>0.15410563456328927</v>
      </c>
      <c r="S12" s="206">
        <v>0.11499900782464029</v>
      </c>
      <c r="T12" s="206">
        <v>0.1827850142399087</v>
      </c>
      <c r="U12" s="160">
        <v>6.7353936806884479E-2</v>
      </c>
      <c r="V12" s="206">
        <v>0.1454435755888529</v>
      </c>
      <c r="W12" s="206">
        <v>0.19916279398725614</v>
      </c>
      <c r="X12" s="206">
        <v>0.13481436018716247</v>
      </c>
      <c r="Y12" s="206">
        <v>0.15225073144088444</v>
      </c>
      <c r="Z12" s="206">
        <v>0.11003230788321904</v>
      </c>
      <c r="AA12" s="206">
        <v>0.16366873419090253</v>
      </c>
      <c r="AB12" s="206">
        <v>0.15834620713050834</v>
      </c>
      <c r="AC12" s="206">
        <v>0.13039937257115905</v>
      </c>
      <c r="AD12" s="206">
        <v>0.28180468592812319</v>
      </c>
      <c r="AE12" s="160">
        <v>1.8586230332943293E-2</v>
      </c>
      <c r="AF12" s="206">
        <v>0.16663724683781198</v>
      </c>
      <c r="AG12" s="160">
        <v>0.12493560094089999</v>
      </c>
      <c r="AH12" s="160">
        <v>0.10119063615943281</v>
      </c>
      <c r="AI12" s="160">
        <v>0.15732151319688525</v>
      </c>
      <c r="AJ12" s="206">
        <v>0.12278185816876588</v>
      </c>
      <c r="AK12" s="206">
        <v>0.14440568172602666</v>
      </c>
      <c r="AL12" s="333">
        <f t="shared" si="0"/>
        <v>0.14079260809628241</v>
      </c>
      <c r="AM12" s="204">
        <f t="shared" si="1"/>
        <v>0.13863088003984225</v>
      </c>
      <c r="AN12" s="204">
        <f t="shared" si="2"/>
        <v>0.14032266721444764</v>
      </c>
      <c r="AO12" s="205">
        <v>6</v>
      </c>
      <c r="AP12" s="307">
        <f t="shared" si="3"/>
        <v>0.12</v>
      </c>
      <c r="AQ12" s="204">
        <v>6.0397072387983218E-2</v>
      </c>
      <c r="AR12" s="204">
        <v>3.1414568163708224E-2</v>
      </c>
      <c r="AS12" s="204">
        <v>1.2167027007103372E-2</v>
      </c>
      <c r="AT12" s="204">
        <v>0</v>
      </c>
      <c r="AU12" s="152">
        <v>0</v>
      </c>
      <c r="AV12" s="238">
        <f t="shared" si="4"/>
        <v>0.28180468592812319</v>
      </c>
      <c r="AW12" s="336">
        <f t="shared" si="5"/>
        <v>1.8586230332943293E-2</v>
      </c>
      <c r="AX12" s="361" t="s">
        <v>727</v>
      </c>
      <c r="AY12" s="19" t="s">
        <v>733</v>
      </c>
      <c r="AZ12" s="19" t="s">
        <v>972</v>
      </c>
      <c r="BA12" s="19" t="s">
        <v>775</v>
      </c>
      <c r="BB12" s="19" t="s">
        <v>778</v>
      </c>
      <c r="BC12" s="19" t="s">
        <v>973</v>
      </c>
      <c r="BD12" s="19"/>
      <c r="BE12" s="361">
        <v>-0.93700000000000006</v>
      </c>
      <c r="BF12" s="362"/>
    </row>
    <row r="13" spans="1:58" s="26" customFormat="1" ht="14.25" x14ac:dyDescent="0.2">
      <c r="A13" s="140" t="s">
        <v>689</v>
      </c>
      <c r="B13" s="94" t="s">
        <v>1230</v>
      </c>
      <c r="C13" s="133">
        <v>119354360</v>
      </c>
      <c r="D13" s="92" t="s">
        <v>69</v>
      </c>
      <c r="E13" s="94" t="s">
        <v>26</v>
      </c>
      <c r="F13" s="94" t="s">
        <v>30</v>
      </c>
      <c r="G13" s="131" t="s">
        <v>510</v>
      </c>
      <c r="H13" s="72" t="s">
        <v>625</v>
      </c>
      <c r="I13" s="139">
        <v>5.6179775280898903E-2</v>
      </c>
      <c r="J13" s="132" t="s">
        <v>623</v>
      </c>
      <c r="K13" s="92"/>
      <c r="L13" s="115">
        <v>5.8103404896371386E-4</v>
      </c>
      <c r="M13" s="283" t="s">
        <v>516</v>
      </c>
      <c r="N13" s="255">
        <v>-1.2340023199768177E-5</v>
      </c>
      <c r="O13" s="152">
        <v>-2.6024016090042635E-5</v>
      </c>
      <c r="P13" s="152">
        <v>3.4306306175576869E-5</v>
      </c>
      <c r="Q13" s="152">
        <v>5.1707913996545127E-5</v>
      </c>
      <c r="R13" s="152">
        <v>5.5716675279476359E-5</v>
      </c>
      <c r="S13" s="152">
        <v>-1.6034540267634506E-5</v>
      </c>
      <c r="T13" s="152">
        <v>-2.0149453830818533E-5</v>
      </c>
      <c r="U13" s="152">
        <v>3.3364241406260787E-5</v>
      </c>
      <c r="V13" s="152">
        <v>1.0183010147651124E-4</v>
      </c>
      <c r="W13" s="152">
        <v>1.2494669405386507E-4</v>
      </c>
      <c r="X13" s="152">
        <v>4.9900077689620328E-5</v>
      </c>
      <c r="Y13" s="152">
        <v>6.8052279517974174E-5</v>
      </c>
      <c r="Z13" s="152">
        <v>3.1245467246175883E-3</v>
      </c>
      <c r="AA13" s="152">
        <v>5.1807506982725075E-5</v>
      </c>
      <c r="AB13" s="152">
        <v>-4.0612869102247618E-5</v>
      </c>
      <c r="AC13" s="152">
        <v>-3.5490754839310849E-5</v>
      </c>
      <c r="AD13" s="152">
        <v>-6.7024614748890086E-5</v>
      </c>
      <c r="AE13" s="152">
        <v>-1.4074541529656066E-5</v>
      </c>
      <c r="AF13" s="152">
        <v>8.4810677509467632E-5</v>
      </c>
      <c r="AG13" s="152">
        <v>-3.6905199252102176E-5</v>
      </c>
      <c r="AH13" s="152">
        <v>4.8777907180808729E-5</v>
      </c>
      <c r="AI13" s="152">
        <v>2.9072464972754838E-2</v>
      </c>
      <c r="AJ13" s="152">
        <v>1.5929874476544068E-2</v>
      </c>
      <c r="AK13" s="152">
        <v>2.1932549447088584E-2</v>
      </c>
      <c r="AL13" s="333">
        <f>AVERAGE(N13:AC13,AI13:AJ13)</f>
        <v>2.6971036840647347E-3</v>
      </c>
      <c r="AM13" s="204">
        <f>AVERAGE(AD13:AH13)</f>
        <v>3.1168458319256066E-6</v>
      </c>
      <c r="AN13" s="204">
        <f t="shared" si="2"/>
        <v>2.1114543714054286E-3</v>
      </c>
      <c r="AO13" s="205">
        <v>0</v>
      </c>
      <c r="AP13" s="307">
        <f t="shared" si="3"/>
        <v>0</v>
      </c>
      <c r="AQ13" s="152">
        <v>7.0207363119445922E-3</v>
      </c>
      <c r="AR13" s="152">
        <v>3.8779094805821289E-3</v>
      </c>
      <c r="AS13" s="152">
        <v>2.2468908779469028E-3</v>
      </c>
      <c r="AT13" s="152">
        <v>-5.335044805082124E-5</v>
      </c>
      <c r="AU13" s="153">
        <v>5.335044805082124E-5</v>
      </c>
      <c r="AV13" s="172">
        <f t="shared" si="4"/>
        <v>2.9072464972754838E-2</v>
      </c>
      <c r="AW13" s="336">
        <f t="shared" si="5"/>
        <v>-6.7024614748890086E-5</v>
      </c>
      <c r="AX13" s="361" t="s">
        <v>727</v>
      </c>
      <c r="AY13" s="19" t="s">
        <v>733</v>
      </c>
      <c r="AZ13" s="19" t="s">
        <v>974</v>
      </c>
      <c r="BA13" s="19" t="s">
        <v>775</v>
      </c>
      <c r="BB13" s="19" t="s">
        <v>778</v>
      </c>
      <c r="BC13" s="19" t="s">
        <v>975</v>
      </c>
      <c r="BD13" s="19"/>
      <c r="BE13" s="361">
        <v>1.37</v>
      </c>
      <c r="BF13" s="362"/>
    </row>
    <row r="14" spans="1:58" s="26" customFormat="1" ht="14.25" x14ac:dyDescent="0.2">
      <c r="A14" s="92" t="s">
        <v>186</v>
      </c>
      <c r="B14" s="94" t="s">
        <v>1233</v>
      </c>
      <c r="C14" s="133">
        <v>55107459</v>
      </c>
      <c r="D14" s="92" t="s">
        <v>69</v>
      </c>
      <c r="E14" s="94" t="s">
        <v>28</v>
      </c>
      <c r="F14" s="94" t="s">
        <v>30</v>
      </c>
      <c r="G14" s="131" t="s">
        <v>510</v>
      </c>
      <c r="H14" s="72" t="s">
        <v>625</v>
      </c>
      <c r="I14" s="130">
        <v>6.0999999999999999E-2</v>
      </c>
      <c r="J14" s="132" t="s">
        <v>666</v>
      </c>
      <c r="K14" s="92"/>
      <c r="L14" s="114">
        <v>5.792783846408474E-4</v>
      </c>
      <c r="M14" s="92" t="s">
        <v>186</v>
      </c>
      <c r="N14" s="206">
        <v>4.4798684099914915E-2</v>
      </c>
      <c r="O14" s="206">
        <v>9.5920721615359153E-2</v>
      </c>
      <c r="P14" s="206">
        <v>5.5141060598410001E-2</v>
      </c>
      <c r="Q14" s="206">
        <v>3.9144555915939495E-2</v>
      </c>
      <c r="R14" s="206">
        <v>5.506698011876051E-2</v>
      </c>
      <c r="S14" s="206">
        <v>4.9231349412903053E-2</v>
      </c>
      <c r="T14" s="206">
        <v>5.0939214148184649E-2</v>
      </c>
      <c r="U14" s="160">
        <v>6.3739761230832997E-2</v>
      </c>
      <c r="V14" s="206">
        <v>4.0408778075728312E-2</v>
      </c>
      <c r="W14" s="206">
        <v>1.2873636413565431E-2</v>
      </c>
      <c r="X14" s="206">
        <v>4.3693962498769529E-2</v>
      </c>
      <c r="Y14" s="206">
        <v>8.7905993474714145E-2</v>
      </c>
      <c r="Z14" s="206">
        <v>2.8627133258588577E-2</v>
      </c>
      <c r="AA14" s="206">
        <v>3.16993370326452E-2</v>
      </c>
      <c r="AB14" s="206">
        <v>6.2757838527958465E-2</v>
      </c>
      <c r="AC14" s="206">
        <v>8.1600816402089008E-2</v>
      </c>
      <c r="AD14" s="206">
        <v>8.6320054380419394E-3</v>
      </c>
      <c r="AE14" s="160">
        <v>7.2514629960982683E-3</v>
      </c>
      <c r="AF14" s="206">
        <v>1.2902352892743716E-2</v>
      </c>
      <c r="AG14" s="160">
        <v>1.3839585427632842E-2</v>
      </c>
      <c r="AH14" s="160">
        <v>6.7607741482866805E-3</v>
      </c>
      <c r="AI14" s="160">
        <v>5.7518963159599569E-2</v>
      </c>
      <c r="AJ14" s="206">
        <v>7.4006637680799653E-2</v>
      </c>
      <c r="AK14" s="206">
        <v>3.7359711617922599E-2</v>
      </c>
      <c r="AL14" s="333">
        <f t="shared" si="0"/>
        <v>5.4170856870264593E-2</v>
      </c>
      <c r="AM14" s="204">
        <f t="shared" si="1"/>
        <v>9.877236180560689E-3</v>
      </c>
      <c r="AN14" s="204">
        <f t="shared" si="2"/>
        <v>4.4541808894242002E-2</v>
      </c>
      <c r="AO14" s="205">
        <v>0</v>
      </c>
      <c r="AP14" s="307">
        <f t="shared" si="3"/>
        <v>0</v>
      </c>
      <c r="AQ14" s="204">
        <v>3.3549677226116251E-2</v>
      </c>
      <c r="AR14" s="204">
        <v>1.7818066328493341E-2</v>
      </c>
      <c r="AS14" s="204">
        <v>8.131992383208277E-3</v>
      </c>
      <c r="AT14" s="204">
        <v>0</v>
      </c>
      <c r="AU14" s="152">
        <v>0</v>
      </c>
      <c r="AV14" s="238">
        <f t="shared" si="4"/>
        <v>9.5920721615359153E-2</v>
      </c>
      <c r="AW14" s="336">
        <f t="shared" si="5"/>
        <v>6.7607741482866805E-3</v>
      </c>
      <c r="AX14" s="361" t="s">
        <v>729</v>
      </c>
      <c r="AY14" s="19" t="s">
        <v>733</v>
      </c>
      <c r="AZ14" s="19" t="s">
        <v>976</v>
      </c>
      <c r="BA14" s="19" t="s">
        <v>729</v>
      </c>
      <c r="BB14" s="19"/>
      <c r="BC14" s="19" t="s">
        <v>977</v>
      </c>
      <c r="BD14" s="19"/>
      <c r="BE14" s="361">
        <v>0</v>
      </c>
      <c r="BF14" s="362"/>
    </row>
    <row r="15" spans="1:58" s="26" customFormat="1" ht="14.25" x14ac:dyDescent="0.2">
      <c r="A15" s="92" t="s">
        <v>187</v>
      </c>
      <c r="B15" s="94" t="s">
        <v>1233</v>
      </c>
      <c r="C15" s="133">
        <v>87260846</v>
      </c>
      <c r="D15" s="92" t="s">
        <v>69</v>
      </c>
      <c r="E15" s="94" t="s">
        <v>25</v>
      </c>
      <c r="F15" s="94" t="s">
        <v>26</v>
      </c>
      <c r="G15" s="131" t="s">
        <v>510</v>
      </c>
      <c r="H15" s="72" t="s">
        <v>625</v>
      </c>
      <c r="I15" s="130">
        <v>4.9000000000000002E-2</v>
      </c>
      <c r="J15" s="132" t="s">
        <v>669</v>
      </c>
      <c r="K15" s="92"/>
      <c r="L15" s="114">
        <v>1.2417952811779316E-3</v>
      </c>
      <c r="M15" s="92" t="s">
        <v>187</v>
      </c>
      <c r="N15" s="206">
        <v>2.9464668107269568E-2</v>
      </c>
      <c r="O15" s="206">
        <v>1.5090449235854266E-2</v>
      </c>
      <c r="P15" s="206">
        <v>1.3301141006910711E-2</v>
      </c>
      <c r="Q15" s="206">
        <v>3.2143540132238607E-2</v>
      </c>
      <c r="R15" s="206">
        <v>2.5389230553060005E-3</v>
      </c>
      <c r="S15" s="206">
        <v>2.5213231173848522E-2</v>
      </c>
      <c r="T15" s="206">
        <v>3.5640427487447592E-2</v>
      </c>
      <c r="U15" s="160">
        <v>1.3696027511696317E-2</v>
      </c>
      <c r="V15" s="206">
        <v>2.5900756546135596E-2</v>
      </c>
      <c r="W15" s="206">
        <v>3.5503611542969049E-2</v>
      </c>
      <c r="X15" s="206">
        <v>3.6162440861228558E-2</v>
      </c>
      <c r="Y15" s="206">
        <v>2.1490351405504461E-2</v>
      </c>
      <c r="Z15" s="206">
        <v>4.6886546964811371E-2</v>
      </c>
      <c r="AA15" s="206">
        <v>5.1202999671503456E-2</v>
      </c>
      <c r="AB15" s="206">
        <v>1.6989129769463526E-2</v>
      </c>
      <c r="AC15" s="206">
        <v>7.6970743843353326E-3</v>
      </c>
      <c r="AD15" s="206">
        <v>6.6444412591945834E-2</v>
      </c>
      <c r="AE15" s="160">
        <v>0.27004474493790631</v>
      </c>
      <c r="AF15" s="206">
        <v>0.16117557960078618</v>
      </c>
      <c r="AG15" s="160">
        <v>8.3833535242482687E-2</v>
      </c>
      <c r="AH15" s="160">
        <v>0.19859186361790329</v>
      </c>
      <c r="AI15" s="160">
        <v>2.7376020871507728E-2</v>
      </c>
      <c r="AJ15" s="206">
        <v>2.3360230768026121E-2</v>
      </c>
      <c r="AK15" s="206">
        <v>3.0191342704970175E-2</v>
      </c>
      <c r="AL15" s="333">
        <f t="shared" si="0"/>
        <v>2.5536531694225376E-2</v>
      </c>
      <c r="AM15" s="204">
        <f t="shared" si="1"/>
        <v>0.15601802719820484</v>
      </c>
      <c r="AN15" s="204">
        <f t="shared" si="2"/>
        <v>5.3902074195090487E-2</v>
      </c>
      <c r="AO15" s="205">
        <v>17</v>
      </c>
      <c r="AP15" s="307">
        <f t="shared" si="3"/>
        <v>0.34</v>
      </c>
      <c r="AQ15" s="204">
        <v>1.4243482799519995E-2</v>
      </c>
      <c r="AR15" s="204">
        <v>6.5197146853064568E-3</v>
      </c>
      <c r="AS15" s="204">
        <v>2.6538686754616347E-3</v>
      </c>
      <c r="AT15" s="204">
        <v>0</v>
      </c>
      <c r="AU15" s="152">
        <v>0</v>
      </c>
      <c r="AV15" s="238">
        <f t="shared" si="4"/>
        <v>0.27004474493790631</v>
      </c>
      <c r="AW15" s="336">
        <f t="shared" si="5"/>
        <v>2.5389230553060005E-3</v>
      </c>
      <c r="AX15" s="361" t="s">
        <v>729</v>
      </c>
      <c r="AY15" s="19" t="s">
        <v>733</v>
      </c>
      <c r="AZ15" s="19" t="s">
        <v>978</v>
      </c>
      <c r="BA15" s="19" t="s">
        <v>729</v>
      </c>
      <c r="BB15" s="19"/>
      <c r="BC15" s="19" t="s">
        <v>979</v>
      </c>
      <c r="BD15" s="19"/>
      <c r="BE15" s="361">
        <v>0</v>
      </c>
      <c r="BF15" s="362"/>
    </row>
    <row r="16" spans="1:58" s="26" customFormat="1" ht="14.25" x14ac:dyDescent="0.2">
      <c r="A16" s="92" t="s">
        <v>188</v>
      </c>
      <c r="B16" s="94" t="s">
        <v>1224</v>
      </c>
      <c r="C16" s="133">
        <v>125700572</v>
      </c>
      <c r="D16" s="92" t="s">
        <v>69</v>
      </c>
      <c r="E16" s="94" t="s">
        <v>25</v>
      </c>
      <c r="F16" s="94" t="s">
        <v>26</v>
      </c>
      <c r="G16" s="131" t="s">
        <v>510</v>
      </c>
      <c r="H16" s="72" t="s">
        <v>625</v>
      </c>
      <c r="I16" s="130">
        <v>0.30299999999999999</v>
      </c>
      <c r="J16" s="132" t="s">
        <v>596</v>
      </c>
      <c r="K16" s="92"/>
      <c r="L16" s="114">
        <v>1.02262559120542E-3</v>
      </c>
      <c r="M16" s="92" t="s">
        <v>188</v>
      </c>
      <c r="N16" s="206">
        <v>0.33792803458947562</v>
      </c>
      <c r="O16" s="206">
        <v>0.28723063739129945</v>
      </c>
      <c r="P16" s="206">
        <v>0.36368325676173574</v>
      </c>
      <c r="Q16" s="206">
        <v>0.30719150211857188</v>
      </c>
      <c r="R16" s="206">
        <v>0.31021409931458421</v>
      </c>
      <c r="S16" s="206">
        <v>0.38732169805876787</v>
      </c>
      <c r="T16" s="206">
        <v>0.38684782964863573</v>
      </c>
      <c r="U16" s="160">
        <v>0.37091672590088337</v>
      </c>
      <c r="V16" s="206">
        <v>0.37491722403285471</v>
      </c>
      <c r="W16" s="206">
        <v>0.44781573328175556</v>
      </c>
      <c r="X16" s="206">
        <v>0.33955930396469047</v>
      </c>
      <c r="Y16" s="206">
        <v>0.3182601677400308</v>
      </c>
      <c r="Z16" s="206">
        <v>0.33826308869450888</v>
      </c>
      <c r="AA16" s="206">
        <v>0.36022582929136565</v>
      </c>
      <c r="AB16" s="206">
        <v>0.31595984297617552</v>
      </c>
      <c r="AC16" s="206">
        <v>0.34635251402902756</v>
      </c>
      <c r="AD16" s="206">
        <v>0.44855292619147707</v>
      </c>
      <c r="AE16" s="160">
        <v>0.36472207508996413</v>
      </c>
      <c r="AF16" s="206">
        <v>0.36952369269858082</v>
      </c>
      <c r="AG16" s="160">
        <v>0.24596705369962066</v>
      </c>
      <c r="AH16" s="160">
        <v>0.33710134578538264</v>
      </c>
      <c r="AI16" s="160">
        <v>0.34102494319348292</v>
      </c>
      <c r="AJ16" s="206">
        <v>0.33864046782380225</v>
      </c>
      <c r="AK16" s="206">
        <v>0.34010263637880911</v>
      </c>
      <c r="AL16" s="333">
        <f t="shared" si="0"/>
        <v>0.34846404993398061</v>
      </c>
      <c r="AM16" s="204">
        <f t="shared" si="1"/>
        <v>0.353173418693005</v>
      </c>
      <c r="AN16" s="204">
        <f t="shared" si="2"/>
        <v>0.34948782575115983</v>
      </c>
      <c r="AO16" s="205">
        <v>20</v>
      </c>
      <c r="AP16" s="307">
        <f t="shared" si="3"/>
        <v>0.4</v>
      </c>
      <c r="AQ16" s="204">
        <v>0.1492074861773679</v>
      </c>
      <c r="AR16" s="204">
        <v>7.0758505419935461E-2</v>
      </c>
      <c r="AS16" s="204">
        <v>4.2302736625702726E-2</v>
      </c>
      <c r="AT16" s="204">
        <v>0</v>
      </c>
      <c r="AU16" s="152">
        <v>0</v>
      </c>
      <c r="AV16" s="238">
        <f t="shared" si="4"/>
        <v>0.44855292619147707</v>
      </c>
      <c r="AW16" s="336">
        <f t="shared" si="5"/>
        <v>0.24596705369962066</v>
      </c>
      <c r="AX16" s="361" t="s">
        <v>727</v>
      </c>
      <c r="AY16" s="19" t="s">
        <v>733</v>
      </c>
      <c r="AZ16" s="19" t="s">
        <v>980</v>
      </c>
      <c r="BA16" s="19" t="s">
        <v>775</v>
      </c>
      <c r="BB16" s="19" t="s">
        <v>778</v>
      </c>
      <c r="BC16" s="19" t="s">
        <v>981</v>
      </c>
      <c r="BD16" s="19"/>
      <c r="BE16" s="361">
        <v>0</v>
      </c>
      <c r="BF16" s="362"/>
    </row>
    <row r="17" spans="1:58" s="26" customFormat="1" ht="14.25" x14ac:dyDescent="0.2">
      <c r="A17" s="92" t="s">
        <v>189</v>
      </c>
      <c r="B17" s="94" t="s">
        <v>1224</v>
      </c>
      <c r="C17" s="133">
        <v>135443495</v>
      </c>
      <c r="D17" s="92" t="s">
        <v>69</v>
      </c>
      <c r="E17" s="94" t="s">
        <v>25</v>
      </c>
      <c r="F17" s="94" t="s">
        <v>26</v>
      </c>
      <c r="G17" s="131" t="s">
        <v>510</v>
      </c>
      <c r="H17" s="72" t="s">
        <v>625</v>
      </c>
      <c r="I17" s="130">
        <v>5.0999999999999997E-2</v>
      </c>
      <c r="J17" s="132" t="s">
        <v>623</v>
      </c>
      <c r="K17" s="92"/>
      <c r="L17" s="114">
        <v>2.006152200080246E-3</v>
      </c>
      <c r="M17" s="92" t="s">
        <v>189</v>
      </c>
      <c r="N17" s="206">
        <v>7.2608823707822397E-4</v>
      </c>
      <c r="O17" s="206">
        <v>1.3165408178128979E-4</v>
      </c>
      <c r="P17" s="206">
        <v>-9.957450703925461E-5</v>
      </c>
      <c r="Q17" s="206">
        <v>-3.4532917000089564E-4</v>
      </c>
      <c r="R17" s="206">
        <v>8.648725349020862E-4</v>
      </c>
      <c r="S17" s="206">
        <v>1.0980209530697367E-4</v>
      </c>
      <c r="T17" s="206">
        <v>1.0355244126996482E-4</v>
      </c>
      <c r="U17" s="160">
        <v>1.2711220964547456E-4</v>
      </c>
      <c r="V17" s="206">
        <v>3.9001393410505744E-4</v>
      </c>
      <c r="W17" s="206">
        <v>-9.3108721819376355E-5</v>
      </c>
      <c r="X17" s="206">
        <v>-8.3185258592154772E-4</v>
      </c>
      <c r="Y17" s="206">
        <v>8.6170573064995497E-4</v>
      </c>
      <c r="Z17" s="206">
        <v>1.2541267348953021E-3</v>
      </c>
      <c r="AA17" s="206">
        <v>-6.1557337164290884E-4</v>
      </c>
      <c r="AB17" s="206">
        <v>-4.0487117526039019E-4</v>
      </c>
      <c r="AC17" s="206">
        <v>3.3366061489455623E-4</v>
      </c>
      <c r="AD17" s="206">
        <v>-5.333981500066083E-4</v>
      </c>
      <c r="AE17" s="160">
        <v>1.7645153284437018E-4</v>
      </c>
      <c r="AF17" s="206">
        <v>9.2589333286214812E-4</v>
      </c>
      <c r="AG17" s="160">
        <v>1.432573848574592E-4</v>
      </c>
      <c r="AH17" s="160">
        <v>-3.1760223186164897E-6</v>
      </c>
      <c r="AI17" s="160">
        <v>2.7687398486115233E-2</v>
      </c>
      <c r="AJ17" s="206">
        <v>2.6069207977237819E-2</v>
      </c>
      <c r="AK17" s="206">
        <v>1.9706510137582092E-2</v>
      </c>
      <c r="AL17" s="333">
        <f t="shared" si="0"/>
        <v>3.1260491970109758E-3</v>
      </c>
      <c r="AM17" s="204">
        <f t="shared" si="1"/>
        <v>1.4180561564775055E-4</v>
      </c>
      <c r="AN17" s="204">
        <f t="shared" si="2"/>
        <v>2.4773005923667962E-3</v>
      </c>
      <c r="AO17" s="205">
        <v>0</v>
      </c>
      <c r="AP17" s="307">
        <f t="shared" si="3"/>
        <v>0</v>
      </c>
      <c r="AQ17" s="204">
        <v>1.3251862543619394E-2</v>
      </c>
      <c r="AR17" s="204">
        <v>7.2296589126860274E-3</v>
      </c>
      <c r="AS17" s="204">
        <v>2.657770982361455E-3</v>
      </c>
      <c r="AT17" s="204">
        <v>0</v>
      </c>
      <c r="AU17" s="152">
        <v>0</v>
      </c>
      <c r="AV17" s="238">
        <f t="shared" si="4"/>
        <v>2.7687398486115233E-2</v>
      </c>
      <c r="AW17" s="336">
        <f t="shared" si="5"/>
        <v>-8.3185258592154772E-4</v>
      </c>
      <c r="AX17" s="361" t="s">
        <v>729</v>
      </c>
      <c r="AY17" s="19" t="s">
        <v>733</v>
      </c>
      <c r="AZ17" s="19" t="s">
        <v>982</v>
      </c>
      <c r="BA17" s="19" t="s">
        <v>729</v>
      </c>
      <c r="BB17" s="19"/>
      <c r="BC17" s="19" t="s">
        <v>983</v>
      </c>
      <c r="BD17" s="19"/>
      <c r="BE17" s="361">
        <v>0</v>
      </c>
      <c r="BF17" s="362"/>
    </row>
    <row r="18" spans="1:58" s="26" customFormat="1" ht="14.25" x14ac:dyDescent="0.2">
      <c r="A18" s="92" t="s">
        <v>190</v>
      </c>
      <c r="B18" s="94" t="s">
        <v>1239</v>
      </c>
      <c r="C18" s="133">
        <v>71611779</v>
      </c>
      <c r="D18" s="92" t="s">
        <v>69</v>
      </c>
      <c r="E18" s="94" t="s">
        <v>26</v>
      </c>
      <c r="F18" s="94" t="s">
        <v>28</v>
      </c>
      <c r="G18" s="131" t="s">
        <v>510</v>
      </c>
      <c r="H18" s="72" t="s">
        <v>625</v>
      </c>
      <c r="I18" s="130">
        <v>0.372</v>
      </c>
      <c r="J18" s="132" t="s">
        <v>596</v>
      </c>
      <c r="K18" s="92"/>
      <c r="L18" s="114">
        <v>4.6714419184054812E-4</v>
      </c>
      <c r="M18" s="92" t="s">
        <v>190</v>
      </c>
      <c r="N18" s="206">
        <v>0.3565878188926549</v>
      </c>
      <c r="O18" s="206">
        <v>0.28835628896148946</v>
      </c>
      <c r="P18" s="206">
        <v>0.37535118641372406</v>
      </c>
      <c r="Q18" s="206">
        <v>0.30280694374080674</v>
      </c>
      <c r="R18" s="206">
        <v>0.30798131489423808</v>
      </c>
      <c r="S18" s="206">
        <v>0.37643669759038267</v>
      </c>
      <c r="T18" s="206">
        <v>0.39678220801067088</v>
      </c>
      <c r="U18" s="160">
        <v>0.37799388718329396</v>
      </c>
      <c r="V18" s="206">
        <v>0.385352901366246</v>
      </c>
      <c r="W18" s="206">
        <v>0.4643293354561242</v>
      </c>
      <c r="X18" s="206">
        <v>0.34281643789771166</v>
      </c>
      <c r="Y18" s="206">
        <v>0.3111496222752253</v>
      </c>
      <c r="Z18" s="206">
        <v>0.33688225339852085</v>
      </c>
      <c r="AA18" s="206">
        <v>0.35311597694311758</v>
      </c>
      <c r="AB18" s="206">
        <v>0.33375526040397396</v>
      </c>
      <c r="AC18" s="206">
        <v>0.33973132051514315</v>
      </c>
      <c r="AD18" s="206">
        <v>0.44653367750084638</v>
      </c>
      <c r="AE18" s="160">
        <v>0.36528410821235013</v>
      </c>
      <c r="AF18" s="206">
        <v>0.37647926632383183</v>
      </c>
      <c r="AG18" s="160">
        <v>0.25015691221879077</v>
      </c>
      <c r="AH18" s="160">
        <v>0.34061972448757216</v>
      </c>
      <c r="AI18" s="160">
        <v>0.34933692728318672</v>
      </c>
      <c r="AJ18" s="206">
        <v>0.33268090101846143</v>
      </c>
      <c r="AK18" s="206">
        <v>0.34320652459174517</v>
      </c>
      <c r="AL18" s="333">
        <f t="shared" si="0"/>
        <v>0.35174707123583171</v>
      </c>
      <c r="AM18" s="204">
        <f t="shared" si="1"/>
        <v>0.35581473774867828</v>
      </c>
      <c r="AN18" s="204">
        <f t="shared" si="2"/>
        <v>0.3526313465647114</v>
      </c>
      <c r="AO18" s="205">
        <v>27</v>
      </c>
      <c r="AP18" s="307">
        <f t="shared" si="3"/>
        <v>0.54</v>
      </c>
      <c r="AQ18" s="204">
        <v>0.16468745680797431</v>
      </c>
      <c r="AR18" s="204">
        <v>8.0888788011549279E-2</v>
      </c>
      <c r="AS18" s="204">
        <v>3.6393930513270854E-2</v>
      </c>
      <c r="AT18" s="204">
        <v>0</v>
      </c>
      <c r="AU18" s="152">
        <v>0</v>
      </c>
      <c r="AV18" s="238">
        <f t="shared" si="4"/>
        <v>0.4643293354561242</v>
      </c>
      <c r="AW18" s="336">
        <f t="shared" si="5"/>
        <v>0.25015691221879077</v>
      </c>
      <c r="AX18" s="361" t="s">
        <v>729</v>
      </c>
      <c r="AY18" s="19" t="s">
        <v>733</v>
      </c>
      <c r="AZ18" s="19" t="s">
        <v>984</v>
      </c>
      <c r="BA18" s="19" t="s">
        <v>729</v>
      </c>
      <c r="BB18" s="19"/>
      <c r="BC18" s="19" t="s">
        <v>985</v>
      </c>
      <c r="BD18" s="19"/>
      <c r="BE18" s="361">
        <v>0</v>
      </c>
      <c r="BF18" s="362"/>
    </row>
    <row r="19" spans="1:58" s="26" customFormat="1" ht="14.25" x14ac:dyDescent="0.2">
      <c r="A19" s="92" t="s">
        <v>191</v>
      </c>
      <c r="B19" s="94" t="s">
        <v>1231</v>
      </c>
      <c r="C19" s="133">
        <v>58222237</v>
      </c>
      <c r="D19" s="92" t="s">
        <v>69</v>
      </c>
      <c r="E19" s="94" t="s">
        <v>25</v>
      </c>
      <c r="F19" s="94" t="s">
        <v>26</v>
      </c>
      <c r="G19" s="131" t="s">
        <v>510</v>
      </c>
      <c r="H19" s="72" t="s">
        <v>625</v>
      </c>
      <c r="I19" s="130">
        <v>0.13500000000000001</v>
      </c>
      <c r="J19" s="132" t="s">
        <v>688</v>
      </c>
      <c r="K19" s="92"/>
      <c r="L19" s="114">
        <v>1.8453021682300476E-3</v>
      </c>
      <c r="M19" s="92" t="s">
        <v>191</v>
      </c>
      <c r="N19" s="206">
        <v>0.15025089542683009</v>
      </c>
      <c r="O19" s="206">
        <v>0.21833654842902439</v>
      </c>
      <c r="P19" s="206">
        <v>0.13754421757340973</v>
      </c>
      <c r="Q19" s="206">
        <v>0.19653682417999802</v>
      </c>
      <c r="R19" s="206">
        <v>0.19129106733247955</v>
      </c>
      <c r="S19" s="206">
        <v>0.11781489200652723</v>
      </c>
      <c r="T19" s="206">
        <v>0.1080802061869139</v>
      </c>
      <c r="U19" s="160">
        <v>0.12829099176503792</v>
      </c>
      <c r="V19" s="206">
        <v>0.12555156012113661</v>
      </c>
      <c r="W19" s="206">
        <v>3.9383477136539558E-2</v>
      </c>
      <c r="X19" s="206">
        <v>0.15465593054695917</v>
      </c>
      <c r="Y19" s="206">
        <v>0.18687807589406222</v>
      </c>
      <c r="Z19" s="206">
        <v>0.17032352357351674</v>
      </c>
      <c r="AA19" s="206">
        <v>0.14908542130135355</v>
      </c>
      <c r="AB19" s="206">
        <v>0.15893693884656912</v>
      </c>
      <c r="AC19" s="206">
        <v>0.16552612078387932</v>
      </c>
      <c r="AD19" s="206">
        <v>5.3210171978724109E-2</v>
      </c>
      <c r="AE19" s="160">
        <v>0.13870002283280439</v>
      </c>
      <c r="AF19" s="206">
        <v>0.13359248140161262</v>
      </c>
      <c r="AG19" s="160">
        <v>0.25391817877190392</v>
      </c>
      <c r="AH19" s="160">
        <v>0.16056418449157417</v>
      </c>
      <c r="AI19" s="160">
        <v>0.15413335097388917</v>
      </c>
      <c r="AJ19" s="206">
        <v>0.17366943339898838</v>
      </c>
      <c r="AK19" s="206">
        <v>0.15796464104651095</v>
      </c>
      <c r="AL19" s="333">
        <f t="shared" si="0"/>
        <v>0.15146052641539529</v>
      </c>
      <c r="AM19" s="204">
        <f t="shared" si="1"/>
        <v>0.14799700789532383</v>
      </c>
      <c r="AN19" s="204">
        <f t="shared" si="2"/>
        <v>0.1507075876066841</v>
      </c>
      <c r="AO19" s="205">
        <v>6</v>
      </c>
      <c r="AP19" s="307">
        <f t="shared" si="3"/>
        <v>0.12</v>
      </c>
      <c r="AQ19" s="204">
        <v>8.2035493794828121E-2</v>
      </c>
      <c r="AR19" s="204">
        <v>3.9636052604263963E-2</v>
      </c>
      <c r="AS19" s="204">
        <v>2.0382490929455252E-2</v>
      </c>
      <c r="AT19" s="204">
        <v>0</v>
      </c>
      <c r="AU19" s="152">
        <v>0</v>
      </c>
      <c r="AV19" s="238">
        <f t="shared" si="4"/>
        <v>0.25391817877190392</v>
      </c>
      <c r="AW19" s="336">
        <f t="shared" si="5"/>
        <v>3.9383477136539558E-2</v>
      </c>
      <c r="AX19" s="361" t="s">
        <v>728</v>
      </c>
      <c r="AY19" s="19" t="s">
        <v>733</v>
      </c>
      <c r="AZ19" s="19" t="s">
        <v>986</v>
      </c>
      <c r="BA19" s="19" t="s">
        <v>775</v>
      </c>
      <c r="BB19" s="19" t="s">
        <v>987</v>
      </c>
      <c r="BC19" s="19" t="s">
        <v>988</v>
      </c>
      <c r="BD19" s="19"/>
      <c r="BE19" s="361">
        <v>0</v>
      </c>
      <c r="BF19" s="362"/>
    </row>
    <row r="20" spans="1:58" s="26" customFormat="1" ht="14.25" x14ac:dyDescent="0.2">
      <c r="A20" s="92" t="s">
        <v>192</v>
      </c>
      <c r="B20" s="94" t="s">
        <v>1225</v>
      </c>
      <c r="C20" s="133">
        <v>28977291</v>
      </c>
      <c r="D20" s="92" t="s">
        <v>69</v>
      </c>
      <c r="E20" s="94" t="s">
        <v>28</v>
      </c>
      <c r="F20" s="94" t="s">
        <v>26</v>
      </c>
      <c r="G20" s="131" t="s">
        <v>510</v>
      </c>
      <c r="H20" s="72" t="s">
        <v>625</v>
      </c>
      <c r="I20" s="130">
        <v>0.109</v>
      </c>
      <c r="J20" s="132" t="s">
        <v>595</v>
      </c>
      <c r="K20" s="92"/>
      <c r="L20" s="114">
        <v>3.6399272014559711E-3</v>
      </c>
      <c r="M20" s="92" t="s">
        <v>192</v>
      </c>
      <c r="N20" s="206">
        <v>4.7240699021636003E-2</v>
      </c>
      <c r="O20" s="206">
        <v>6.7906668965100531E-2</v>
      </c>
      <c r="P20" s="206">
        <v>0.1493081171651523</v>
      </c>
      <c r="Q20" s="206">
        <v>3.6454412421185536E-2</v>
      </c>
      <c r="R20" s="206">
        <v>0.10039295232590081</v>
      </c>
      <c r="S20" s="206">
        <v>8.922460227113968E-2</v>
      </c>
      <c r="T20" s="206">
        <v>9.2048423781902589E-2</v>
      </c>
      <c r="U20" s="160">
        <v>5.9256634444355957E-2</v>
      </c>
      <c r="V20" s="206">
        <v>8.9017415455886678E-2</v>
      </c>
      <c r="W20" s="206">
        <v>0.12727929285425432</v>
      </c>
      <c r="X20" s="206">
        <v>7.8029117021083255E-2</v>
      </c>
      <c r="Y20" s="206">
        <v>9.2707982457361893E-2</v>
      </c>
      <c r="Z20" s="206">
        <v>7.6567289661709448E-2</v>
      </c>
      <c r="AA20" s="206">
        <v>0.10409627014709244</v>
      </c>
      <c r="AB20" s="206">
        <v>9.4440285685827824E-2</v>
      </c>
      <c r="AC20" s="206">
        <v>5.212469818342258E-2</v>
      </c>
      <c r="AD20" s="206">
        <v>1.4686618522350026E-2</v>
      </c>
      <c r="AE20" s="160">
        <v>9.6629958348990897E-3</v>
      </c>
      <c r="AF20" s="206">
        <v>5.427783307850903E-2</v>
      </c>
      <c r="AG20" s="160">
        <v>2.0408658440278372E-2</v>
      </c>
      <c r="AH20" s="160">
        <v>2.2187932088013285E-2</v>
      </c>
      <c r="AI20" s="160">
        <v>9.4944976361218361E-2</v>
      </c>
      <c r="AJ20" s="206">
        <v>6.8623622214059432E-2</v>
      </c>
      <c r="AK20" s="206">
        <v>8.2574514811673133E-2</v>
      </c>
      <c r="AL20" s="333">
        <f t="shared" si="0"/>
        <v>8.4425747802127207E-2</v>
      </c>
      <c r="AM20" s="204">
        <f t="shared" si="1"/>
        <v>2.4244807592809958E-2</v>
      </c>
      <c r="AN20" s="204">
        <f t="shared" si="2"/>
        <v>7.1342934713145179E-2</v>
      </c>
      <c r="AO20" s="205">
        <v>4</v>
      </c>
      <c r="AP20" s="307">
        <f t="shared" si="3"/>
        <v>0.08</v>
      </c>
      <c r="AQ20" s="204">
        <v>3.2280099907998454E-2</v>
      </c>
      <c r="AR20" s="204">
        <v>1.7897172665781086E-2</v>
      </c>
      <c r="AS20" s="204">
        <v>6.822790157813112E-3</v>
      </c>
      <c r="AT20" s="204">
        <v>0</v>
      </c>
      <c r="AU20" s="152">
        <v>0</v>
      </c>
      <c r="AV20" s="238">
        <f t="shared" si="4"/>
        <v>0.1493081171651523</v>
      </c>
      <c r="AW20" s="336">
        <f t="shared" si="5"/>
        <v>9.6629958348990897E-3</v>
      </c>
      <c r="AX20" s="361" t="s">
        <v>730</v>
      </c>
      <c r="AY20" s="19" t="s">
        <v>733</v>
      </c>
      <c r="AZ20" s="19" t="s">
        <v>989</v>
      </c>
      <c r="BA20" s="19" t="s">
        <v>775</v>
      </c>
      <c r="BB20" s="19" t="s">
        <v>990</v>
      </c>
      <c r="BC20" s="19" t="s">
        <v>991</v>
      </c>
      <c r="BD20" s="19"/>
      <c r="BE20" s="361">
        <v>0</v>
      </c>
      <c r="BF20" s="362"/>
    </row>
    <row r="21" spans="1:58" s="26" customFormat="1" ht="14.25" x14ac:dyDescent="0.2">
      <c r="A21" s="92" t="s">
        <v>193</v>
      </c>
      <c r="B21" s="94" t="s">
        <v>1225</v>
      </c>
      <c r="C21" s="133">
        <v>39087487</v>
      </c>
      <c r="D21" s="92" t="s">
        <v>69</v>
      </c>
      <c r="E21" s="94" t="s">
        <v>28</v>
      </c>
      <c r="F21" s="94" t="s">
        <v>30</v>
      </c>
      <c r="G21" s="131" t="s">
        <v>510</v>
      </c>
      <c r="H21" s="72" t="s">
        <v>625</v>
      </c>
      <c r="I21" s="130">
        <v>9.9000000000000005E-2</v>
      </c>
      <c r="J21" s="132" t="s">
        <v>688</v>
      </c>
      <c r="K21" s="92"/>
      <c r="L21" s="114">
        <v>2.2929769392033544E-3</v>
      </c>
      <c r="M21" s="92" t="s">
        <v>193</v>
      </c>
      <c r="N21" s="206">
        <v>0.14851427479706433</v>
      </c>
      <c r="O21" s="206">
        <v>0.21999903869452081</v>
      </c>
      <c r="P21" s="206">
        <v>0.12936382779452446</v>
      </c>
      <c r="Q21" s="206">
        <v>0.19671623430005664</v>
      </c>
      <c r="R21" s="206">
        <v>0.18873241557872647</v>
      </c>
      <c r="S21" s="206">
        <v>0.12891169481364584</v>
      </c>
      <c r="T21" s="206">
        <v>0.1116456209921708</v>
      </c>
      <c r="U21" s="160">
        <v>0.13058497823284113</v>
      </c>
      <c r="V21" s="206">
        <v>0.12766867711821192</v>
      </c>
      <c r="W21" s="206">
        <v>3.9725233736596491E-2</v>
      </c>
      <c r="X21" s="206">
        <v>0.16215250665521641</v>
      </c>
      <c r="Y21" s="206">
        <v>0.19102110374689099</v>
      </c>
      <c r="Z21" s="206">
        <v>0.16351389070548469</v>
      </c>
      <c r="AA21" s="206">
        <v>0.15703454677483999</v>
      </c>
      <c r="AB21" s="206">
        <v>0.16628049463748595</v>
      </c>
      <c r="AC21" s="206">
        <v>0.17349017514649701</v>
      </c>
      <c r="AD21" s="206">
        <v>5.3970568791182429E-2</v>
      </c>
      <c r="AE21" s="160">
        <v>0.13782899392554807</v>
      </c>
      <c r="AF21" s="206">
        <v>0.13657308715282623</v>
      </c>
      <c r="AG21" s="160">
        <v>0.25567976558282635</v>
      </c>
      <c r="AH21" s="160">
        <v>0.16388831101429777</v>
      </c>
      <c r="AI21" s="160">
        <v>0.16078274739128709</v>
      </c>
      <c r="AJ21" s="206">
        <v>0.17364116881174491</v>
      </c>
      <c r="AK21" s="206">
        <v>0.16445237288612002</v>
      </c>
      <c r="AL21" s="333">
        <f t="shared" si="0"/>
        <v>0.15387659055154479</v>
      </c>
      <c r="AM21" s="204">
        <f t="shared" si="1"/>
        <v>0.14958814529333617</v>
      </c>
      <c r="AN21" s="204">
        <f t="shared" si="2"/>
        <v>0.15294431984323856</v>
      </c>
      <c r="AO21" s="205">
        <v>5</v>
      </c>
      <c r="AP21" s="307">
        <f t="shared" si="3"/>
        <v>0.1</v>
      </c>
      <c r="AQ21" s="204">
        <v>8.1789434961202334E-2</v>
      </c>
      <c r="AR21" s="204">
        <v>4.1275170074579183E-2</v>
      </c>
      <c r="AS21" s="204">
        <v>1.995121485516145E-2</v>
      </c>
      <c r="AT21" s="204">
        <v>0</v>
      </c>
      <c r="AU21" s="152">
        <v>0</v>
      </c>
      <c r="AV21" s="238">
        <f t="shared" si="4"/>
        <v>0.25567976558282635</v>
      </c>
      <c r="AW21" s="336">
        <f t="shared" si="5"/>
        <v>3.9725233736596491E-2</v>
      </c>
      <c r="AX21" s="361" t="s">
        <v>727</v>
      </c>
      <c r="AY21" s="19" t="s">
        <v>733</v>
      </c>
      <c r="AZ21" s="19" t="s">
        <v>992</v>
      </c>
      <c r="BA21" s="19" t="s">
        <v>775</v>
      </c>
      <c r="BB21" s="19" t="s">
        <v>778</v>
      </c>
      <c r="BC21" s="19" t="s">
        <v>993</v>
      </c>
      <c r="BD21" s="19"/>
      <c r="BE21" s="361">
        <v>-0.90900000000000003</v>
      </c>
      <c r="BF21" s="362"/>
    </row>
    <row r="22" spans="1:58" s="26" customFormat="1" ht="14.25" x14ac:dyDescent="0.2">
      <c r="A22" s="92" t="s">
        <v>194</v>
      </c>
      <c r="B22" s="94" t="s">
        <v>1228</v>
      </c>
      <c r="C22" s="133">
        <v>5264106</v>
      </c>
      <c r="D22" s="92" t="s">
        <v>69</v>
      </c>
      <c r="E22" s="94" t="s">
        <v>28</v>
      </c>
      <c r="F22" s="94" t="s">
        <v>30</v>
      </c>
      <c r="G22" s="131" t="s">
        <v>510</v>
      </c>
      <c r="H22" s="72" t="s">
        <v>625</v>
      </c>
      <c r="I22" s="130">
        <v>4.2000000000000003E-2</v>
      </c>
      <c r="J22" s="132" t="s">
        <v>687</v>
      </c>
      <c r="K22" s="92"/>
      <c r="L22" s="114">
        <v>3.0648842517117703E-3</v>
      </c>
      <c r="M22" s="92" t="s">
        <v>194</v>
      </c>
      <c r="N22" s="206">
        <v>4.4998825876664678E-3</v>
      </c>
      <c r="O22" s="206">
        <v>1.1803221263875761E-2</v>
      </c>
      <c r="P22" s="206">
        <v>7.1283627221680346E-3</v>
      </c>
      <c r="Q22" s="206">
        <v>8.4148316739619342E-3</v>
      </c>
      <c r="R22" s="206">
        <v>1.6004301499109477E-3</v>
      </c>
      <c r="S22" s="206">
        <v>9.4934620474658258E-3</v>
      </c>
      <c r="T22" s="206">
        <v>2.7098991939090186E-3</v>
      </c>
      <c r="U22" s="160">
        <v>7.6068054471476604E-4</v>
      </c>
      <c r="V22" s="206">
        <v>2.3698983569838817E-3</v>
      </c>
      <c r="W22" s="206">
        <v>1.7932083077359415E-3</v>
      </c>
      <c r="X22" s="206">
        <v>7.2698514351365925E-3</v>
      </c>
      <c r="Y22" s="206">
        <v>6.9011886914604106E-3</v>
      </c>
      <c r="Z22" s="206">
        <v>3.6568365088029214E-3</v>
      </c>
      <c r="AA22" s="206">
        <v>1.2839305921259932E-4</v>
      </c>
      <c r="AB22" s="206">
        <v>8.4421684580135454E-3</v>
      </c>
      <c r="AC22" s="206">
        <v>1.9997047320397369E-2</v>
      </c>
      <c r="AD22" s="206">
        <v>4.9878243866484061E-3</v>
      </c>
      <c r="AE22" s="160">
        <v>2.8310236516035439E-3</v>
      </c>
      <c r="AF22" s="206">
        <v>1.2180985398752282E-3</v>
      </c>
      <c r="AG22" s="160">
        <v>3.492634017800169E-3</v>
      </c>
      <c r="AH22" s="160">
        <v>4.1389104014893496E-4</v>
      </c>
      <c r="AI22" s="160">
        <v>1.8575027665462911E-2</v>
      </c>
      <c r="AJ22" s="206">
        <v>3.4847833173556428E-2</v>
      </c>
      <c r="AK22" s="206">
        <v>1.0925280238707088E-2</v>
      </c>
      <c r="AL22" s="333">
        <f t="shared" si="0"/>
        <v>8.3551235089130756E-3</v>
      </c>
      <c r="AM22" s="204">
        <f t="shared" si="1"/>
        <v>2.5886943272152565E-3</v>
      </c>
      <c r="AN22" s="204">
        <f t="shared" si="2"/>
        <v>7.1015519476744175E-3</v>
      </c>
      <c r="AO22" s="205">
        <v>0</v>
      </c>
      <c r="AP22" s="307">
        <f t="shared" si="3"/>
        <v>0</v>
      </c>
      <c r="AQ22" s="204">
        <v>1.953155874167254E-2</v>
      </c>
      <c r="AR22" s="204">
        <v>8.6339967248904685E-3</v>
      </c>
      <c r="AS22" s="204">
        <v>4.795138986617804E-3</v>
      </c>
      <c r="AT22" s="204">
        <v>0</v>
      </c>
      <c r="AU22" s="152">
        <v>0</v>
      </c>
      <c r="AV22" s="238">
        <f t="shared" si="4"/>
        <v>3.4847833173556428E-2</v>
      </c>
      <c r="AW22" s="336">
        <f t="shared" si="5"/>
        <v>1.2839305921259932E-4</v>
      </c>
      <c r="AX22" s="361" t="s">
        <v>727</v>
      </c>
      <c r="AY22" s="19" t="s">
        <v>733</v>
      </c>
      <c r="AZ22" s="19" t="s">
        <v>994</v>
      </c>
      <c r="BA22" s="19" t="s">
        <v>775</v>
      </c>
      <c r="BB22" s="19" t="s">
        <v>778</v>
      </c>
      <c r="BC22" s="19" t="s">
        <v>995</v>
      </c>
      <c r="BD22" s="19"/>
      <c r="BE22" s="361">
        <v>-0.33100000000000002</v>
      </c>
      <c r="BF22" s="362"/>
    </row>
    <row r="23" spans="1:58" s="26" customFormat="1" ht="14.25" x14ac:dyDescent="0.2">
      <c r="A23" s="92" t="s">
        <v>195</v>
      </c>
      <c r="B23" s="94" t="s">
        <v>1229</v>
      </c>
      <c r="C23" s="133">
        <v>98726073</v>
      </c>
      <c r="D23" s="92" t="s">
        <v>69</v>
      </c>
      <c r="E23" s="94" t="s">
        <v>28</v>
      </c>
      <c r="F23" s="94" t="s">
        <v>30</v>
      </c>
      <c r="G23" s="131" t="s">
        <v>510</v>
      </c>
      <c r="H23" s="72" t="s">
        <v>625</v>
      </c>
      <c r="I23" s="130">
        <v>0.32100000000000001</v>
      </c>
      <c r="J23" s="132" t="s">
        <v>596</v>
      </c>
      <c r="K23" s="92"/>
      <c r="L23" s="114">
        <v>2.0636792452830188E-3</v>
      </c>
      <c r="M23" s="92" t="s">
        <v>195</v>
      </c>
      <c r="N23" s="206">
        <v>0.34180663483779705</v>
      </c>
      <c r="O23" s="206">
        <v>0.27901840339321987</v>
      </c>
      <c r="P23" s="206">
        <v>0.37005511508095812</v>
      </c>
      <c r="Q23" s="206">
        <v>0.30892328537296654</v>
      </c>
      <c r="R23" s="206">
        <v>0.31154160252788371</v>
      </c>
      <c r="S23" s="206">
        <v>0.37642950206479969</v>
      </c>
      <c r="T23" s="206">
        <v>0.39069799050589937</v>
      </c>
      <c r="U23" s="160">
        <v>0.36996230917628842</v>
      </c>
      <c r="V23" s="206">
        <v>0.38189778292530357</v>
      </c>
      <c r="W23" s="206">
        <v>0.45549888876342209</v>
      </c>
      <c r="X23" s="206">
        <v>0.33856588089647227</v>
      </c>
      <c r="Y23" s="206">
        <v>0.31493988793664329</v>
      </c>
      <c r="Z23" s="206">
        <v>0.32549878386705222</v>
      </c>
      <c r="AA23" s="206">
        <v>0.3479796858891489</v>
      </c>
      <c r="AB23" s="206">
        <v>0.32728585053528125</v>
      </c>
      <c r="AC23" s="206">
        <v>0.33986932036965734</v>
      </c>
      <c r="AD23" s="206">
        <v>0.4560616673991984</v>
      </c>
      <c r="AE23" s="160">
        <v>0.36595431976494908</v>
      </c>
      <c r="AF23" s="206">
        <v>0.37737151264465185</v>
      </c>
      <c r="AG23" s="160">
        <v>0.24818041706971095</v>
      </c>
      <c r="AH23" s="160">
        <v>0.33704577665082464</v>
      </c>
      <c r="AI23" s="160">
        <v>0.35047379658638356</v>
      </c>
      <c r="AJ23" s="206">
        <v>0.33912713562974239</v>
      </c>
      <c r="AK23" s="206">
        <v>0.34492002837250652</v>
      </c>
      <c r="AL23" s="333">
        <f t="shared" si="0"/>
        <v>0.34830954757549548</v>
      </c>
      <c r="AM23" s="204">
        <f t="shared" si="1"/>
        <v>0.35692273870586699</v>
      </c>
      <c r="AN23" s="204">
        <f t="shared" si="2"/>
        <v>0.35018198042992404</v>
      </c>
      <c r="AO23" s="205">
        <v>20</v>
      </c>
      <c r="AP23" s="307">
        <f t="shared" si="3"/>
        <v>0.4</v>
      </c>
      <c r="AQ23" s="204">
        <v>0.15498423960746269</v>
      </c>
      <c r="AR23" s="204">
        <v>8.0017782733964316E-2</v>
      </c>
      <c r="AS23" s="204">
        <v>3.2895060439638212E-2</v>
      </c>
      <c r="AT23" s="204">
        <v>0</v>
      </c>
      <c r="AU23" s="152">
        <v>0</v>
      </c>
      <c r="AV23" s="238">
        <f t="shared" si="4"/>
        <v>0.4560616673991984</v>
      </c>
      <c r="AW23" s="336">
        <f t="shared" si="5"/>
        <v>0.24818041706971095</v>
      </c>
      <c r="AX23" s="361" t="s">
        <v>996</v>
      </c>
      <c r="AY23" s="19" t="s">
        <v>997</v>
      </c>
      <c r="AZ23" s="19" t="s">
        <v>998</v>
      </c>
      <c r="BA23" s="19" t="s">
        <v>775</v>
      </c>
      <c r="BB23" s="19" t="s">
        <v>778</v>
      </c>
      <c r="BC23" s="19" t="s">
        <v>999</v>
      </c>
      <c r="BD23" s="19" t="s">
        <v>1202</v>
      </c>
      <c r="BE23" s="361">
        <v>2.62</v>
      </c>
      <c r="BF23" s="362"/>
    </row>
    <row r="24" spans="1:58" s="26" customFormat="1" ht="14.25" x14ac:dyDescent="0.2">
      <c r="A24" s="92" t="s">
        <v>196</v>
      </c>
      <c r="B24" s="94" t="s">
        <v>1229</v>
      </c>
      <c r="C24" s="133">
        <v>114638313</v>
      </c>
      <c r="D24" s="92" t="s">
        <v>69</v>
      </c>
      <c r="E24" s="94" t="s">
        <v>26</v>
      </c>
      <c r="F24" s="94" t="s">
        <v>28</v>
      </c>
      <c r="G24" s="131" t="s">
        <v>510</v>
      </c>
      <c r="H24" s="72" t="s">
        <v>625</v>
      </c>
      <c r="I24" s="130">
        <v>0.17899999999999999</v>
      </c>
      <c r="J24" s="132" t="s">
        <v>679</v>
      </c>
      <c r="K24" s="92"/>
      <c r="L24" s="114">
        <v>6.7357512953367879E-3</v>
      </c>
      <c r="M24" s="92" t="s">
        <v>196</v>
      </c>
      <c r="N24" s="206">
        <v>0.17138924870466321</v>
      </c>
      <c r="O24" s="206">
        <v>9.710640862158948E-2</v>
      </c>
      <c r="P24" s="206">
        <v>0.13393601458427745</v>
      </c>
      <c r="Q24" s="206">
        <v>0.19514494221039344</v>
      </c>
      <c r="R24" s="206">
        <v>0.13494955817520757</v>
      </c>
      <c r="S24" s="206">
        <v>0.15292501566631511</v>
      </c>
      <c r="T24" s="206">
        <v>0.12647250386413789</v>
      </c>
      <c r="U24" s="160">
        <v>0.15778053510108422</v>
      </c>
      <c r="V24" s="206">
        <v>0.13532774076815526</v>
      </c>
      <c r="W24" s="206">
        <v>0.17381530218926614</v>
      </c>
      <c r="X24" s="206">
        <v>0.18561718988113379</v>
      </c>
      <c r="Y24" s="206">
        <v>0.13201213364544154</v>
      </c>
      <c r="Z24" s="206">
        <v>0.17569236372063765</v>
      </c>
      <c r="AA24" s="206">
        <v>0.14688139666536579</v>
      </c>
      <c r="AB24" s="206">
        <v>0.153811404932165</v>
      </c>
      <c r="AC24" s="206">
        <v>0.13074956010301808</v>
      </c>
      <c r="AD24" s="206">
        <v>0.10877113673009592</v>
      </c>
      <c r="AE24" s="160">
        <v>0.32517365898279826</v>
      </c>
      <c r="AF24" s="206">
        <v>0.20865414908254024</v>
      </c>
      <c r="AG24" s="160">
        <v>0.10370935152777773</v>
      </c>
      <c r="AH24" s="160">
        <v>0.22586973435700161</v>
      </c>
      <c r="AI24" s="160">
        <v>0.13566743363855369</v>
      </c>
      <c r="AJ24" s="206">
        <v>0.15495353980571902</v>
      </c>
      <c r="AK24" s="206">
        <v>0.14049892732947636</v>
      </c>
      <c r="AL24" s="333">
        <f t="shared" si="0"/>
        <v>0.14967957179317357</v>
      </c>
      <c r="AM24" s="204">
        <f t="shared" si="1"/>
        <v>0.19443560613604277</v>
      </c>
      <c r="AN24" s="204">
        <f t="shared" si="2"/>
        <v>0.159409144476406</v>
      </c>
      <c r="AO24" s="205">
        <v>11</v>
      </c>
      <c r="AP24" s="307">
        <f t="shared" si="3"/>
        <v>0.22</v>
      </c>
      <c r="AQ24" s="204">
        <v>6.6934549332347382E-2</v>
      </c>
      <c r="AR24" s="204">
        <v>3.5396664869753493E-2</v>
      </c>
      <c r="AS24" s="204">
        <v>2.1779212002235204E-2</v>
      </c>
      <c r="AT24" s="204">
        <v>0</v>
      </c>
      <c r="AU24" s="152">
        <v>0</v>
      </c>
      <c r="AV24" s="238">
        <f t="shared" si="4"/>
        <v>0.32517365898279826</v>
      </c>
      <c r="AW24" s="336">
        <f t="shared" si="5"/>
        <v>9.710640862158948E-2</v>
      </c>
      <c r="AX24" s="361" t="s">
        <v>727</v>
      </c>
      <c r="AY24" s="19" t="s">
        <v>733</v>
      </c>
      <c r="AZ24" s="19" t="s">
        <v>1000</v>
      </c>
      <c r="BA24" s="19" t="s">
        <v>775</v>
      </c>
      <c r="BB24" s="19" t="s">
        <v>806</v>
      </c>
      <c r="BC24" s="19" t="s">
        <v>1001</v>
      </c>
      <c r="BD24" s="19"/>
      <c r="BE24" s="361">
        <v>9.1600000000000001E-2</v>
      </c>
      <c r="BF24" s="362"/>
    </row>
    <row r="25" spans="1:58" s="26" customFormat="1" ht="14.25" x14ac:dyDescent="0.2">
      <c r="A25" s="92" t="s">
        <v>197</v>
      </c>
      <c r="B25" s="94" t="s">
        <v>1238</v>
      </c>
      <c r="C25" s="133">
        <v>46535464</v>
      </c>
      <c r="D25" s="92" t="s">
        <v>69</v>
      </c>
      <c r="E25" s="94" t="s">
        <v>26</v>
      </c>
      <c r="F25" s="94" t="s">
        <v>30</v>
      </c>
      <c r="G25" s="131" t="s">
        <v>510</v>
      </c>
      <c r="H25" s="72" t="s">
        <v>625</v>
      </c>
      <c r="I25" s="130">
        <v>0.112</v>
      </c>
      <c r="J25" s="132" t="s">
        <v>688</v>
      </c>
      <c r="K25" s="92"/>
      <c r="L25" s="114">
        <v>3.2109451347200895E-3</v>
      </c>
      <c r="M25" s="92" t="s">
        <v>197</v>
      </c>
      <c r="N25" s="206">
        <v>0.15536048343670847</v>
      </c>
      <c r="O25" s="206">
        <v>0.2188893109940761</v>
      </c>
      <c r="P25" s="206">
        <v>0.1246365676500312</v>
      </c>
      <c r="Q25" s="206">
        <v>0.20036048343670848</v>
      </c>
      <c r="R25" s="206">
        <v>0.19943716976653664</v>
      </c>
      <c r="S25" s="206">
        <v>0.1238440102433917</v>
      </c>
      <c r="T25" s="206">
        <v>0.10862502877021933</v>
      </c>
      <c r="U25" s="160">
        <v>0.12784242907919155</v>
      </c>
      <c r="V25" s="206">
        <v>0.12294206625974546</v>
      </c>
      <c r="W25" s="206">
        <v>3.8252027887188296E-2</v>
      </c>
      <c r="X25" s="206">
        <v>0.1651990967062841</v>
      </c>
      <c r="Y25" s="206">
        <v>0.19435436047014931</v>
      </c>
      <c r="Z25" s="206">
        <v>0.17123898751009356</v>
      </c>
      <c r="AA25" s="206">
        <v>0.15115868237244323</v>
      </c>
      <c r="AB25" s="206">
        <v>0.14979876360314398</v>
      </c>
      <c r="AC25" s="206">
        <v>0.17293471771307042</v>
      </c>
      <c r="AD25" s="206">
        <v>5.8479250185334057E-2</v>
      </c>
      <c r="AE25" s="160">
        <v>0.13539869942635929</v>
      </c>
      <c r="AF25" s="206">
        <v>0.14296664702071846</v>
      </c>
      <c r="AG25" s="160">
        <v>0.25093903210264906</v>
      </c>
      <c r="AH25" s="160">
        <v>0.15847397231842247</v>
      </c>
      <c r="AI25" s="160">
        <v>0.16142058377815155</v>
      </c>
      <c r="AJ25" s="206">
        <v>0.17959748489132774</v>
      </c>
      <c r="AK25" s="206">
        <v>0.15868549358059561</v>
      </c>
      <c r="AL25" s="333">
        <f t="shared" si="0"/>
        <v>0.15366068080935893</v>
      </c>
      <c r="AM25" s="204">
        <f t="shared" si="1"/>
        <v>0.14925152021069668</v>
      </c>
      <c r="AN25" s="204">
        <f t="shared" si="2"/>
        <v>0.15270216763573671</v>
      </c>
      <c r="AO25" s="205">
        <v>7</v>
      </c>
      <c r="AP25" s="307">
        <f t="shared" si="3"/>
        <v>0.14000000000000001</v>
      </c>
      <c r="AQ25" s="204">
        <v>8.7908299712130225E-2</v>
      </c>
      <c r="AR25" s="204">
        <v>4.4600621045627953E-2</v>
      </c>
      <c r="AS25" s="204">
        <v>1.5170804413942311E-2</v>
      </c>
      <c r="AT25" s="204">
        <v>0</v>
      </c>
      <c r="AU25" s="152">
        <v>0</v>
      </c>
      <c r="AV25" s="238">
        <f t="shared" si="4"/>
        <v>0.25093903210264906</v>
      </c>
      <c r="AW25" s="336">
        <f t="shared" si="5"/>
        <v>3.8252027887188296E-2</v>
      </c>
      <c r="AX25" s="361" t="s">
        <v>729</v>
      </c>
      <c r="AY25" s="19" t="s">
        <v>733</v>
      </c>
      <c r="AZ25" s="19" t="s">
        <v>1002</v>
      </c>
      <c r="BA25" s="19" t="s">
        <v>729</v>
      </c>
      <c r="BB25" s="19"/>
      <c r="BC25" s="19" t="s">
        <v>1003</v>
      </c>
      <c r="BD25" s="19"/>
      <c r="BE25" s="361">
        <v>2.67</v>
      </c>
      <c r="BF25" s="362"/>
    </row>
    <row r="26" spans="1:58" s="26" customFormat="1" ht="14.25" x14ac:dyDescent="0.2">
      <c r="A26" s="92" t="s">
        <v>198</v>
      </c>
      <c r="B26" s="94" t="s">
        <v>1241</v>
      </c>
      <c r="C26" s="133">
        <v>67375394</v>
      </c>
      <c r="D26" s="92" t="s">
        <v>69</v>
      </c>
      <c r="E26" s="94" t="s">
        <v>25</v>
      </c>
      <c r="F26" s="94" t="s">
        <v>26</v>
      </c>
      <c r="G26" s="131" t="s">
        <v>510</v>
      </c>
      <c r="H26" s="72" t="s">
        <v>625</v>
      </c>
      <c r="I26" s="130">
        <v>0.14299999999999999</v>
      </c>
      <c r="J26" s="132" t="s">
        <v>592</v>
      </c>
      <c r="K26" s="92"/>
      <c r="L26" s="114">
        <v>1.7806267806267807E-3</v>
      </c>
      <c r="M26" s="92" t="s">
        <v>198</v>
      </c>
      <c r="N26" s="206">
        <v>0.17565768109246369</v>
      </c>
      <c r="O26" s="206">
        <v>0.19118253979441444</v>
      </c>
      <c r="P26" s="206">
        <v>0.2298962886257219</v>
      </c>
      <c r="Q26" s="206">
        <v>9.902155272595714E-2</v>
      </c>
      <c r="R26" s="206">
        <v>0.17718211974968731</v>
      </c>
      <c r="S26" s="206">
        <v>0.21949122149010583</v>
      </c>
      <c r="T26" s="206">
        <v>0.25582305985531789</v>
      </c>
      <c r="U26" s="160">
        <v>0.21299506591856243</v>
      </c>
      <c r="V26" s="206">
        <v>0.24383340830709249</v>
      </c>
      <c r="W26" s="206">
        <v>0.27999673813654302</v>
      </c>
      <c r="X26" s="206">
        <v>0.15233583908282702</v>
      </c>
      <c r="Y26" s="206">
        <v>0.16369068469478304</v>
      </c>
      <c r="Z26" s="206">
        <v>0.1499320134133714</v>
      </c>
      <c r="AA26" s="206">
        <v>0.21379198797732402</v>
      </c>
      <c r="AB26" s="206">
        <v>0.18515814872957728</v>
      </c>
      <c r="AC26" s="206">
        <v>0.1915837329251231</v>
      </c>
      <c r="AD26" s="206">
        <v>0.33664381051840858</v>
      </c>
      <c r="AE26" s="160">
        <v>2.5943498410033124E-2</v>
      </c>
      <c r="AF26" s="206">
        <v>0.17875754593526808</v>
      </c>
      <c r="AG26" s="160">
        <v>0.14472539465782888</v>
      </c>
      <c r="AH26" s="160">
        <v>0.11768851896559522</v>
      </c>
      <c r="AI26" s="160">
        <v>0.20793440353986256</v>
      </c>
      <c r="AJ26" s="206">
        <v>0.16635558483384569</v>
      </c>
      <c r="AK26" s="206">
        <v>0.2078773900607549</v>
      </c>
      <c r="AL26" s="333">
        <f t="shared" si="0"/>
        <v>0.19532567060514339</v>
      </c>
      <c r="AM26" s="204">
        <f t="shared" si="1"/>
        <v>0.16075175369742675</v>
      </c>
      <c r="AN26" s="204">
        <f t="shared" si="2"/>
        <v>0.18780960171216152</v>
      </c>
      <c r="AO26" s="205">
        <v>8</v>
      </c>
      <c r="AP26" s="307">
        <f t="shared" si="3"/>
        <v>0.16</v>
      </c>
      <c r="AQ26" s="204">
        <v>8.5433084731583134E-2</v>
      </c>
      <c r="AR26" s="204">
        <v>3.8536348056019958E-2</v>
      </c>
      <c r="AS26" s="204">
        <v>1.8558795424322046E-2</v>
      </c>
      <c r="AT26" s="204">
        <v>0</v>
      </c>
      <c r="AU26" s="152">
        <v>0</v>
      </c>
      <c r="AV26" s="238">
        <f t="shared" si="4"/>
        <v>0.33664381051840858</v>
      </c>
      <c r="AW26" s="336">
        <f t="shared" si="5"/>
        <v>2.5943498410033124E-2</v>
      </c>
      <c r="AX26" s="361" t="s">
        <v>729</v>
      </c>
      <c r="AY26" s="19" t="s">
        <v>733</v>
      </c>
      <c r="AZ26" s="19" t="s">
        <v>1004</v>
      </c>
      <c r="BA26" s="19" t="s">
        <v>729</v>
      </c>
      <c r="BB26" s="19"/>
      <c r="BC26" s="19" t="s">
        <v>1005</v>
      </c>
      <c r="BD26" s="19"/>
      <c r="BE26" s="361">
        <v>1.72</v>
      </c>
      <c r="BF26" s="362"/>
    </row>
    <row r="27" spans="1:58" s="26" customFormat="1" ht="14.25" x14ac:dyDescent="0.2">
      <c r="A27" s="92" t="s">
        <v>199</v>
      </c>
      <c r="B27" s="94" t="s">
        <v>1242</v>
      </c>
      <c r="C27" s="133">
        <v>41435769</v>
      </c>
      <c r="D27" s="92" t="s">
        <v>69</v>
      </c>
      <c r="E27" s="94" t="s">
        <v>28</v>
      </c>
      <c r="F27" s="94" t="s">
        <v>30</v>
      </c>
      <c r="G27" s="131" t="s">
        <v>510</v>
      </c>
      <c r="H27" s="72" t="s">
        <v>625</v>
      </c>
      <c r="I27" s="130">
        <v>0.17299999999999999</v>
      </c>
      <c r="J27" s="132" t="s">
        <v>688</v>
      </c>
      <c r="K27" s="92"/>
      <c r="L27" s="114">
        <v>4.2651630159762886E-3</v>
      </c>
      <c r="M27" s="92" t="s">
        <v>199</v>
      </c>
      <c r="N27" s="206">
        <v>0.1268553642909917</v>
      </c>
      <c r="O27" s="206">
        <v>0.19219501397517416</v>
      </c>
      <c r="P27" s="206">
        <v>0.11147023901777987</v>
      </c>
      <c r="Q27" s="206">
        <v>0.17634089759008431</v>
      </c>
      <c r="R27" s="206">
        <v>0.16618210085689311</v>
      </c>
      <c r="S27" s="206">
        <v>0.11708531157251344</v>
      </c>
      <c r="T27" s="206">
        <v>9.6381281538971492E-2</v>
      </c>
      <c r="U27" s="160">
        <v>0.13090948011009668</v>
      </c>
      <c r="V27" s="206">
        <v>0.11695921670354906</v>
      </c>
      <c r="W27" s="206">
        <v>3.875317266808577E-2</v>
      </c>
      <c r="X27" s="206">
        <v>0.13959050903465184</v>
      </c>
      <c r="Y27" s="206">
        <v>0.17202794043229958</v>
      </c>
      <c r="Z27" s="206">
        <v>0.16212467577249465</v>
      </c>
      <c r="AA27" s="206">
        <v>0.13558140321010745</v>
      </c>
      <c r="AB27" s="206">
        <v>0.15398697752137239</v>
      </c>
      <c r="AC27" s="206">
        <v>0.14142867212602325</v>
      </c>
      <c r="AD27" s="206">
        <v>4.3828624485177589E-2</v>
      </c>
      <c r="AE27" s="160">
        <v>0.13884767191389544</v>
      </c>
      <c r="AF27" s="206">
        <v>0.12171614539523867</v>
      </c>
      <c r="AG27" s="160">
        <v>0.25284091133297942</v>
      </c>
      <c r="AH27" s="160">
        <v>0.15946091576219584</v>
      </c>
      <c r="AI27" s="160">
        <v>0.15845593725340604</v>
      </c>
      <c r="AJ27" s="206">
        <v>0.15537471401520508</v>
      </c>
      <c r="AK27" s="206">
        <v>0.16396012922631914</v>
      </c>
      <c r="AL27" s="333">
        <f t="shared" si="0"/>
        <v>0.13842793931609443</v>
      </c>
      <c r="AM27" s="204">
        <f t="shared" si="1"/>
        <v>0.14333885377789737</v>
      </c>
      <c r="AN27" s="204">
        <f t="shared" si="2"/>
        <v>0.13949552941648638</v>
      </c>
      <c r="AO27" s="205">
        <v>6</v>
      </c>
      <c r="AP27" s="307">
        <f t="shared" si="3"/>
        <v>0.12</v>
      </c>
      <c r="AQ27" s="204">
        <v>7.4235823177317597E-2</v>
      </c>
      <c r="AR27" s="204">
        <v>3.5160782319829567E-2</v>
      </c>
      <c r="AS27" s="204">
        <v>1.5131074405636661E-2</v>
      </c>
      <c r="AT27" s="204">
        <v>0</v>
      </c>
      <c r="AU27" s="152">
        <v>0</v>
      </c>
      <c r="AV27" s="238">
        <f t="shared" si="4"/>
        <v>0.25284091133297942</v>
      </c>
      <c r="AW27" s="336">
        <f t="shared" si="5"/>
        <v>3.875317266808577E-2</v>
      </c>
      <c r="AX27" s="361" t="s">
        <v>729</v>
      </c>
      <c r="AY27" s="19" t="s">
        <v>733</v>
      </c>
      <c r="AZ27" s="19" t="s">
        <v>1006</v>
      </c>
      <c r="BA27" s="19" t="s">
        <v>729</v>
      </c>
      <c r="BB27" s="19"/>
      <c r="BC27" s="19" t="s">
        <v>1007</v>
      </c>
      <c r="BD27" s="19"/>
      <c r="BE27" s="361">
        <v>0</v>
      </c>
      <c r="BF27" s="362"/>
    </row>
    <row r="28" spans="1:58" s="26" customFormat="1" ht="14.25" x14ac:dyDescent="0.2">
      <c r="A28" s="92" t="s">
        <v>200</v>
      </c>
      <c r="B28" s="94" t="s">
        <v>1227</v>
      </c>
      <c r="C28" s="133">
        <v>17263418</v>
      </c>
      <c r="D28" s="92" t="s">
        <v>69</v>
      </c>
      <c r="E28" s="94" t="s">
        <v>28</v>
      </c>
      <c r="F28" s="94" t="s">
        <v>30</v>
      </c>
      <c r="G28" s="131" t="s">
        <v>510</v>
      </c>
      <c r="H28" s="72" t="s">
        <v>625</v>
      </c>
      <c r="I28" s="130">
        <v>8.8999999999999996E-2</v>
      </c>
      <c r="J28" s="132" t="s">
        <v>671</v>
      </c>
      <c r="K28" s="92"/>
      <c r="L28" s="114">
        <v>1.022816679779701E-3</v>
      </c>
      <c r="M28" s="92" t="s">
        <v>200</v>
      </c>
      <c r="N28" s="206">
        <v>8.1111604621487213E-2</v>
      </c>
      <c r="O28" s="206">
        <v>4.0232124031682748E-2</v>
      </c>
      <c r="P28" s="206">
        <v>4.8424357767394746E-2</v>
      </c>
      <c r="Q28" s="206">
        <v>5.7882050576857469E-2</v>
      </c>
      <c r="R28" s="206">
        <v>2.0118832368846092E-2</v>
      </c>
      <c r="S28" s="206">
        <v>9.3491951252709746E-2</v>
      </c>
      <c r="T28" s="206">
        <v>7.4875984918089805E-2</v>
      </c>
      <c r="U28" s="160">
        <v>6.5460469559135051E-2</v>
      </c>
      <c r="V28" s="206">
        <v>3.8349107388652451E-2</v>
      </c>
      <c r="W28" s="206">
        <v>0.12026382506722011</v>
      </c>
      <c r="X28" s="206">
        <v>9.5180887023924007E-2</v>
      </c>
      <c r="Y28" s="206">
        <v>5.2491877521967718E-2</v>
      </c>
      <c r="Z28" s="206">
        <v>5.9668126364104519E-2</v>
      </c>
      <c r="AA28" s="206">
        <v>7.6722209112408957E-2</v>
      </c>
      <c r="AB28" s="206">
        <v>3.9059292222553922E-2</v>
      </c>
      <c r="AC28" s="206">
        <v>7.1677480056125342E-2</v>
      </c>
      <c r="AD28" s="206">
        <v>8.9009686028779345E-2</v>
      </c>
      <c r="AE28" s="160">
        <v>0.2947215542893809</v>
      </c>
      <c r="AF28" s="206">
        <v>0.16581613308246962</v>
      </c>
      <c r="AG28" s="160">
        <v>8.541684125283841E-2</v>
      </c>
      <c r="AH28" s="160">
        <v>0.21962334436482692</v>
      </c>
      <c r="AI28" s="160">
        <v>7.1187889877781019E-2</v>
      </c>
      <c r="AJ28" s="206">
        <v>6.8164633038643466E-2</v>
      </c>
      <c r="AK28" s="206">
        <v>6.6229249435922774E-2</v>
      </c>
      <c r="AL28" s="333">
        <f t="shared" si="0"/>
        <v>6.5242372376088029E-2</v>
      </c>
      <c r="AM28" s="204">
        <f t="shared" si="1"/>
        <v>0.17091751180365905</v>
      </c>
      <c r="AN28" s="204">
        <f t="shared" si="2"/>
        <v>8.8215228773386084E-2</v>
      </c>
      <c r="AO28" s="205">
        <v>13</v>
      </c>
      <c r="AP28" s="307">
        <f t="shared" si="3"/>
        <v>0.26</v>
      </c>
      <c r="AQ28" s="204">
        <v>3.4967665176258371E-2</v>
      </c>
      <c r="AR28" s="204">
        <v>1.7253945722309073E-2</v>
      </c>
      <c r="AS28" s="204">
        <v>9.1294675841796895E-3</v>
      </c>
      <c r="AT28" s="204">
        <v>0</v>
      </c>
      <c r="AU28" s="152">
        <v>0</v>
      </c>
      <c r="AV28" s="238">
        <f t="shared" si="4"/>
        <v>0.2947215542893809</v>
      </c>
      <c r="AW28" s="336">
        <f t="shared" si="5"/>
        <v>2.0118832368846092E-2</v>
      </c>
      <c r="AX28" s="361" t="s">
        <v>727</v>
      </c>
      <c r="AY28" s="19" t="s">
        <v>733</v>
      </c>
      <c r="AZ28" s="19" t="s">
        <v>1008</v>
      </c>
      <c r="BA28" s="19" t="s">
        <v>775</v>
      </c>
      <c r="BB28" s="19" t="s">
        <v>778</v>
      </c>
      <c r="BC28" s="19" t="s">
        <v>1009</v>
      </c>
      <c r="BD28" s="19"/>
      <c r="BE28" s="361">
        <v>0</v>
      </c>
      <c r="BF28" s="362"/>
    </row>
    <row r="29" spans="1:58" s="26" customFormat="1" ht="14.25" x14ac:dyDescent="0.2">
      <c r="A29" s="92" t="s">
        <v>201</v>
      </c>
      <c r="B29" s="94" t="s">
        <v>1230</v>
      </c>
      <c r="C29" s="133">
        <v>45410593</v>
      </c>
      <c r="D29" s="92" t="s">
        <v>171</v>
      </c>
      <c r="E29" s="94" t="s">
        <v>30</v>
      </c>
      <c r="F29" s="94" t="s">
        <v>202</v>
      </c>
      <c r="G29" s="131" t="s">
        <v>510</v>
      </c>
      <c r="H29" s="72" t="s">
        <v>625</v>
      </c>
      <c r="I29" s="130">
        <v>3.5000000000000003E-2</v>
      </c>
      <c r="J29" s="132" t="s">
        <v>623</v>
      </c>
      <c r="K29" s="92"/>
      <c r="L29" s="114">
        <v>2.0648358455502787E-4</v>
      </c>
      <c r="M29" s="92" t="s">
        <v>201</v>
      </c>
      <c r="N29" s="206">
        <v>-2.0648358455502787E-4</v>
      </c>
      <c r="O29" s="206">
        <v>-2.0648358455502787E-4</v>
      </c>
      <c r="P29" s="206">
        <v>-2.0648358455502787E-4</v>
      </c>
      <c r="Q29" s="206">
        <v>-2.0648358455502787E-4</v>
      </c>
      <c r="R29" s="206">
        <v>-2.0648358455502787E-4</v>
      </c>
      <c r="S29" s="206">
        <v>-2.0648358455502787E-4</v>
      </c>
      <c r="T29" s="206">
        <v>-2.0648358455502787E-4</v>
      </c>
      <c r="U29" s="160">
        <v>4.7635845199154799E-6</v>
      </c>
      <c r="V29" s="206">
        <v>-2.0648358455502787E-4</v>
      </c>
      <c r="W29" s="206">
        <v>-2.0648358455502787E-4</v>
      </c>
      <c r="X29" s="206">
        <v>-2.0648358455502787E-4</v>
      </c>
      <c r="Y29" s="206">
        <v>-2.0648358455502787E-4</v>
      </c>
      <c r="Z29" s="206">
        <v>-2.0648358455502787E-4</v>
      </c>
      <c r="AA29" s="206">
        <v>-2.0648358455502787E-4</v>
      </c>
      <c r="AB29" s="206">
        <v>-2.0648358455502787E-4</v>
      </c>
      <c r="AC29" s="206">
        <v>-2.0648358455502787E-4</v>
      </c>
      <c r="AD29" s="206">
        <v>-2.0648358455502787E-4</v>
      </c>
      <c r="AE29" s="160">
        <v>-4.459805998439068E-6</v>
      </c>
      <c r="AF29" s="206">
        <v>-2.0648358455502787E-4</v>
      </c>
      <c r="AG29" s="160">
        <v>3.5288820193277741E-6</v>
      </c>
      <c r="AH29" s="160">
        <v>-4.459805998439068E-6</v>
      </c>
      <c r="AI29" s="160">
        <v>1.5732618695040643E-2</v>
      </c>
      <c r="AJ29" s="206">
        <v>1.0847311551775112E-2</v>
      </c>
      <c r="AK29" s="206">
        <v>1.3592964437524089E-2</v>
      </c>
      <c r="AL29" s="333">
        <f t="shared" si="0"/>
        <v>1.3048577812783473E-3</v>
      </c>
      <c r="AM29" s="204">
        <f t="shared" si="1"/>
        <v>-8.3671579817521218E-5</v>
      </c>
      <c r="AN29" s="204">
        <f t="shared" si="2"/>
        <v>1.0030035723444628E-3</v>
      </c>
      <c r="AO29" s="205">
        <v>0</v>
      </c>
      <c r="AP29" s="307">
        <f t="shared" si="3"/>
        <v>0</v>
      </c>
      <c r="AQ29" s="204">
        <v>5.1221132182868905E-3</v>
      </c>
      <c r="AR29" s="204">
        <v>1.5993854899370714E-3</v>
      </c>
      <c r="AS29" s="204">
        <v>1.4734828161169589E-3</v>
      </c>
      <c r="AT29" s="204">
        <v>0</v>
      </c>
      <c r="AU29" s="152">
        <v>0</v>
      </c>
      <c r="AV29" s="238">
        <f t="shared" si="4"/>
        <v>1.5732618695040643E-2</v>
      </c>
      <c r="AW29" s="336">
        <f t="shared" si="5"/>
        <v>-2.0648358455502787E-4</v>
      </c>
      <c r="AX29" s="361" t="s">
        <v>727</v>
      </c>
      <c r="AY29" s="19" t="s">
        <v>733</v>
      </c>
      <c r="AZ29" s="19" t="s">
        <v>1010</v>
      </c>
      <c r="BA29" s="19" t="s">
        <v>775</v>
      </c>
      <c r="BB29" s="19" t="s">
        <v>778</v>
      </c>
      <c r="BC29" s="19" t="s">
        <v>1011</v>
      </c>
      <c r="BD29" s="19"/>
      <c r="BE29" s="361">
        <v>0.33700000000000002</v>
      </c>
      <c r="BF29" s="362">
        <v>-0.03</v>
      </c>
    </row>
    <row r="30" spans="1:58" s="26" customFormat="1" ht="14.25" x14ac:dyDescent="0.2">
      <c r="A30" s="92" t="s">
        <v>203</v>
      </c>
      <c r="B30" s="94" t="s">
        <v>1226</v>
      </c>
      <c r="C30" s="134">
        <v>150673355</v>
      </c>
      <c r="D30" s="92" t="s">
        <v>69</v>
      </c>
      <c r="E30" s="105" t="s">
        <v>25</v>
      </c>
      <c r="F30" s="105" t="s">
        <v>30</v>
      </c>
      <c r="G30" s="106" t="s">
        <v>512</v>
      </c>
      <c r="H30" s="72" t="s">
        <v>625</v>
      </c>
      <c r="I30" s="107">
        <v>5.3999999999999999E-2</v>
      </c>
      <c r="J30" s="132" t="s">
        <v>682</v>
      </c>
      <c r="K30" s="92" t="s">
        <v>634</v>
      </c>
      <c r="L30" s="114">
        <v>1.889644746787604E-3</v>
      </c>
      <c r="M30" s="92" t="s">
        <v>203</v>
      </c>
      <c r="N30" s="206">
        <v>1.6134541483888985E-3</v>
      </c>
      <c r="O30" s="206">
        <v>1.906916036041548E-2</v>
      </c>
      <c r="P30" s="206">
        <v>1.7456172950179097E-3</v>
      </c>
      <c r="Q30" s="206">
        <v>1.0775708475841162E-2</v>
      </c>
      <c r="R30" s="206">
        <v>3.6969474319833457E-3</v>
      </c>
      <c r="S30" s="206">
        <v>1.4412817965664702E-2</v>
      </c>
      <c r="T30" s="206">
        <v>1.9480745514580098E-3</v>
      </c>
      <c r="U30" s="160">
        <v>9.3403048702440786E-4</v>
      </c>
      <c r="V30" s="206">
        <v>5.5969862692551763E-3</v>
      </c>
      <c r="W30" s="206">
        <v>-7.4206613765287824E-4</v>
      </c>
      <c r="X30" s="206">
        <v>5.5256094905005316E-3</v>
      </c>
      <c r="Y30" s="206">
        <v>7.318458383967461E-3</v>
      </c>
      <c r="Z30" s="206">
        <v>4.7241118669690092E-3</v>
      </c>
      <c r="AA30" s="206">
        <v>3.4480206048020916E-3</v>
      </c>
      <c r="AB30" s="206">
        <v>7.5270437177690263E-3</v>
      </c>
      <c r="AC30" s="206">
        <v>3.6969474319833457E-3</v>
      </c>
      <c r="AD30" s="206">
        <v>1.7537503447483879E-2</v>
      </c>
      <c r="AE30" s="160">
        <v>1.079001184530041E-3</v>
      </c>
      <c r="AF30" s="206">
        <v>7.9480284813571889E-2</v>
      </c>
      <c r="AG30" s="160">
        <v>9.3134966921895981E-4</v>
      </c>
      <c r="AH30" s="160">
        <v>0.13340300398869012</v>
      </c>
      <c r="AI30" s="160">
        <v>6.7136837316450547E-4</v>
      </c>
      <c r="AJ30" s="206">
        <v>1.6448782594140433E-2</v>
      </c>
      <c r="AK30" s="206">
        <v>2.9351315623475632E-2</v>
      </c>
      <c r="AL30" s="333">
        <f t="shared" si="0"/>
        <v>6.0228374061495893E-3</v>
      </c>
      <c r="AM30" s="204">
        <f t="shared" si="1"/>
        <v>4.6486228620698976E-2</v>
      </c>
      <c r="AN30" s="204">
        <f t="shared" si="2"/>
        <v>1.4819226800616847E-2</v>
      </c>
      <c r="AO30" s="205">
        <v>5</v>
      </c>
      <c r="AP30" s="307">
        <f t="shared" si="3"/>
        <v>0.1</v>
      </c>
      <c r="AQ30" s="204">
        <v>9.7085923211780653E-3</v>
      </c>
      <c r="AR30" s="204">
        <v>3.0029313008618323E-3</v>
      </c>
      <c r="AS30" s="204">
        <v>1.6347477592409622E-3</v>
      </c>
      <c r="AT30" s="204">
        <v>0</v>
      </c>
      <c r="AU30" s="152">
        <v>0</v>
      </c>
      <c r="AV30" s="238">
        <f t="shared" si="4"/>
        <v>0.13340300398869012</v>
      </c>
      <c r="AW30" s="336">
        <f t="shared" si="5"/>
        <v>-7.4206613765287824E-4</v>
      </c>
      <c r="AX30" s="361" t="s">
        <v>730</v>
      </c>
      <c r="AY30" s="19" t="s">
        <v>733</v>
      </c>
      <c r="AZ30" s="19" t="s">
        <v>1012</v>
      </c>
      <c r="BA30" s="19" t="s">
        <v>775</v>
      </c>
      <c r="BB30" s="19" t="s">
        <v>796</v>
      </c>
      <c r="BC30" s="19" t="s">
        <v>1013</v>
      </c>
      <c r="BD30" s="19"/>
      <c r="BE30" s="361">
        <v>0</v>
      </c>
      <c r="BF30" s="362"/>
    </row>
    <row r="31" spans="1:58" s="26" customFormat="1" ht="14.25" x14ac:dyDescent="0.2">
      <c r="A31" s="140" t="s">
        <v>515</v>
      </c>
      <c r="B31" s="94" t="s">
        <v>1224</v>
      </c>
      <c r="C31" s="133">
        <v>133347305</v>
      </c>
      <c r="D31" s="92" t="s">
        <v>69</v>
      </c>
      <c r="E31" s="94" t="s">
        <v>28</v>
      </c>
      <c r="F31" s="94" t="s">
        <v>26</v>
      </c>
      <c r="G31" s="106" t="s">
        <v>512</v>
      </c>
      <c r="H31" s="72" t="s">
        <v>625</v>
      </c>
      <c r="I31" s="139">
        <v>6.14035087719298E-2</v>
      </c>
      <c r="J31" s="141" t="s">
        <v>665</v>
      </c>
      <c r="K31" s="92"/>
      <c r="L31" s="115">
        <v>1.9689850666000013E-4</v>
      </c>
      <c r="M31" s="140" t="s">
        <v>515</v>
      </c>
      <c r="N31" s="256">
        <v>7.1409342177802163E-2</v>
      </c>
      <c r="O31" s="154">
        <v>9.0471864750935743E-2</v>
      </c>
      <c r="P31" s="154">
        <v>5.3335846998021227E-2</v>
      </c>
      <c r="Q31" s="154">
        <v>0.14386095366774479</v>
      </c>
      <c r="R31" s="154">
        <v>0.10926151098696489</v>
      </c>
      <c r="S31" s="154">
        <v>6.6632839736129879E-2</v>
      </c>
      <c r="T31" s="154">
        <v>3.1893102855133353E-2</v>
      </c>
      <c r="U31" s="154">
        <v>4.1079558042206622E-2</v>
      </c>
      <c r="V31" s="154">
        <v>3.8951486818579531E-2</v>
      </c>
      <c r="W31" s="154">
        <v>2.3659141257836365E-2</v>
      </c>
      <c r="X31" s="154">
        <v>0.10776162217729417</v>
      </c>
      <c r="Y31" s="154">
        <v>7.7810362434199698E-2</v>
      </c>
      <c r="Z31" s="154">
        <v>0.11036521149877726</v>
      </c>
      <c r="AA31" s="154">
        <v>8.4464762061173149E-2</v>
      </c>
      <c r="AB31" s="154">
        <v>9.3429879441707622E-2</v>
      </c>
      <c r="AC31" s="154">
        <v>6.0645898399463084E-2</v>
      </c>
      <c r="AD31" s="154">
        <v>3.9714672788982885E-2</v>
      </c>
      <c r="AE31" s="154">
        <v>0.13372816533148577</v>
      </c>
      <c r="AF31" s="154">
        <v>0.10200188163703125</v>
      </c>
      <c r="AG31" s="154">
        <v>0.24025408061890957</v>
      </c>
      <c r="AH31" s="154">
        <v>0.13382728978058847</v>
      </c>
      <c r="AI31" s="154">
        <v>9.6320862159179177E-2</v>
      </c>
      <c r="AJ31" s="154">
        <v>8.642150302628597E-2</v>
      </c>
      <c r="AK31" s="154">
        <v>0.1012425357130539</v>
      </c>
      <c r="AL31" s="335">
        <f>AVERAGE(N31:AC31,AI31:AJ31)</f>
        <v>7.7098652693857489E-2</v>
      </c>
      <c r="AM31" s="207">
        <f>AVERAGE(AD31:AH31)</f>
        <v>0.12990521803139959</v>
      </c>
      <c r="AN31" s="207">
        <f t="shared" si="2"/>
        <v>8.8578340810714459E-2</v>
      </c>
      <c r="AO31" s="208">
        <v>7</v>
      </c>
      <c r="AP31" s="308">
        <f t="shared" si="3"/>
        <v>0.14000000000000001</v>
      </c>
      <c r="AQ31" s="154">
        <v>3.8553884373113211E-2</v>
      </c>
      <c r="AR31" s="154">
        <v>2.0840464092522652E-2</v>
      </c>
      <c r="AS31" s="154">
        <v>1.2384359339126259E-2</v>
      </c>
      <c r="AT31" s="154">
        <v>-1.1576776307060802E-5</v>
      </c>
      <c r="AU31" s="154">
        <v>1.1576776307060775E-5</v>
      </c>
      <c r="AV31" s="239">
        <f t="shared" si="4"/>
        <v>0.24025408061890957</v>
      </c>
      <c r="AW31" s="337">
        <f t="shared" si="5"/>
        <v>2.3659141257836365E-2</v>
      </c>
      <c r="AX31" s="363" t="s">
        <v>729</v>
      </c>
      <c r="AY31" s="303" t="s">
        <v>733</v>
      </c>
      <c r="AZ31" s="303" t="s">
        <v>1014</v>
      </c>
      <c r="BA31" s="303" t="s">
        <v>729</v>
      </c>
      <c r="BB31" s="303"/>
      <c r="BC31" s="303" t="s">
        <v>1015</v>
      </c>
      <c r="BD31" s="303"/>
      <c r="BE31" s="363">
        <v>0</v>
      </c>
      <c r="BF31" s="364"/>
    </row>
    <row r="32" spans="1:58" s="26" customFormat="1" ht="14.25" x14ac:dyDescent="0.15">
      <c r="A32" s="51"/>
      <c r="B32" s="51"/>
      <c r="C32" s="51"/>
      <c r="D32" s="51"/>
      <c r="E32" s="51"/>
      <c r="F32" s="51"/>
      <c r="G32" s="51"/>
      <c r="H32" s="51"/>
      <c r="I32" s="51"/>
      <c r="J32" s="206"/>
      <c r="K32" s="352"/>
      <c r="L32" s="352"/>
      <c r="M32" s="353"/>
      <c r="N32" s="206">
        <v>1</v>
      </c>
      <c r="O32" s="353"/>
      <c r="P32" s="353"/>
      <c r="Q32" s="353"/>
      <c r="R32" s="353"/>
      <c r="S32" s="353"/>
      <c r="T32" s="353"/>
      <c r="U32" s="353"/>
      <c r="V32" s="353"/>
      <c r="W32" s="353"/>
      <c r="X32" s="353"/>
      <c r="Y32" s="353"/>
      <c r="Z32" s="353"/>
      <c r="AA32" s="353"/>
      <c r="AB32" s="353"/>
      <c r="AC32" s="353"/>
      <c r="AD32" s="353"/>
      <c r="AE32" s="353"/>
      <c r="AF32" s="353"/>
      <c r="AG32" s="353"/>
      <c r="AH32" s="160"/>
      <c r="AI32" s="353"/>
      <c r="AJ32" s="353"/>
      <c r="AK32" s="353"/>
      <c r="AL32" s="353"/>
      <c r="AM32" s="353"/>
      <c r="AN32" s="353"/>
      <c r="AO32" s="353"/>
      <c r="AP32" s="353"/>
      <c r="AQ32" s="353"/>
      <c r="AR32" s="353"/>
      <c r="AS32" s="353"/>
      <c r="AT32" s="353"/>
      <c r="AU32" s="160"/>
      <c r="AV32" s="206"/>
      <c r="AW32" s="206"/>
      <c r="AX32" s="51"/>
      <c r="AY32" s="51"/>
      <c r="AZ32" s="51"/>
      <c r="BA32" s="51"/>
      <c r="BB32" s="51"/>
      <c r="BC32" s="51"/>
      <c r="BD32" s="51"/>
      <c r="BE32" s="51"/>
      <c r="BF32" s="51"/>
    </row>
    <row r="34" spans="1:70" ht="14.25" x14ac:dyDescent="0.15">
      <c r="C34" s="16"/>
    </row>
    <row r="35" spans="1:70" ht="23.25" x14ac:dyDescent="0.15">
      <c r="A35" s="147" t="s">
        <v>708</v>
      </c>
      <c r="C35" s="16"/>
    </row>
    <row r="36" spans="1:70" ht="28.5" x14ac:dyDescent="0.2">
      <c r="A36" s="42"/>
      <c r="B36" s="42"/>
      <c r="C36" s="42"/>
      <c r="D36" s="42"/>
      <c r="E36" s="42"/>
      <c r="F36" s="32"/>
      <c r="G36" s="42"/>
      <c r="H36" s="42"/>
      <c r="I36" s="74"/>
      <c r="J36" s="73"/>
      <c r="K36" s="42"/>
      <c r="L36" s="42"/>
      <c r="M36" s="42"/>
      <c r="N36" s="291" t="s">
        <v>690</v>
      </c>
      <c r="O36" s="291" t="s">
        <v>691</v>
      </c>
      <c r="P36" s="291" t="s">
        <v>692</v>
      </c>
      <c r="Q36" s="230" t="s">
        <v>715</v>
      </c>
      <c r="R36" s="230" t="s">
        <v>715</v>
      </c>
      <c r="S36" s="230" t="s">
        <v>715</v>
      </c>
      <c r="T36" s="230" t="s">
        <v>715</v>
      </c>
      <c r="U36" s="230" t="s">
        <v>715</v>
      </c>
      <c r="V36" s="230" t="s">
        <v>715</v>
      </c>
      <c r="W36" s="230" t="s">
        <v>715</v>
      </c>
      <c r="X36" s="230" t="s">
        <v>715</v>
      </c>
      <c r="Y36" s="230" t="s">
        <v>716</v>
      </c>
      <c r="Z36" s="230" t="s">
        <v>716</v>
      </c>
      <c r="AA36" s="230" t="s">
        <v>716</v>
      </c>
      <c r="AB36" s="230" t="s">
        <v>716</v>
      </c>
      <c r="AC36" s="230" t="s">
        <v>716</v>
      </c>
      <c r="AD36" s="230" t="s">
        <v>716</v>
      </c>
      <c r="AE36" s="230" t="s">
        <v>714</v>
      </c>
      <c r="AF36" s="230" t="s">
        <v>714</v>
      </c>
      <c r="AG36" s="230" t="s">
        <v>714</v>
      </c>
      <c r="AH36" s="230" t="s">
        <v>714</v>
      </c>
      <c r="AI36" s="230" t="s">
        <v>714</v>
      </c>
      <c r="AJ36" s="230" t="s">
        <v>714</v>
      </c>
      <c r="AK36" s="230" t="s">
        <v>714</v>
      </c>
      <c r="AL36" s="230" t="s">
        <v>714</v>
      </c>
      <c r="AM36" s="230" t="s">
        <v>716</v>
      </c>
      <c r="AN36" s="230" t="s">
        <v>716</v>
      </c>
      <c r="AO36" s="230" t="s">
        <v>716</v>
      </c>
      <c r="AP36" s="230" t="s">
        <v>716</v>
      </c>
      <c r="AQ36" s="230" t="s">
        <v>716</v>
      </c>
      <c r="AR36" s="230" t="s">
        <v>715</v>
      </c>
      <c r="AS36" s="230" t="s">
        <v>715</v>
      </c>
      <c r="AT36" s="230" t="s">
        <v>715</v>
      </c>
      <c r="AU36" s="230" t="s">
        <v>715</v>
      </c>
      <c r="AV36" s="230" t="s">
        <v>715</v>
      </c>
      <c r="AW36" s="230" t="s">
        <v>715</v>
      </c>
      <c r="AX36" s="74" t="s">
        <v>247</v>
      </c>
      <c r="AY36" s="74" t="s">
        <v>247</v>
      </c>
      <c r="AZ36" s="74" t="s">
        <v>247</v>
      </c>
      <c r="BA36" s="74" t="s">
        <v>247</v>
      </c>
      <c r="BB36" s="74" t="s">
        <v>247</v>
      </c>
      <c r="BC36" s="74" t="s">
        <v>247</v>
      </c>
      <c r="BD36" s="74" t="s">
        <v>247</v>
      </c>
      <c r="BE36" s="74" t="s">
        <v>247</v>
      </c>
      <c r="BF36" s="74" t="s">
        <v>247</v>
      </c>
      <c r="BG36" s="74" t="s">
        <v>247</v>
      </c>
      <c r="BH36" s="74" t="s">
        <v>247</v>
      </c>
      <c r="BI36" s="74" t="s">
        <v>247</v>
      </c>
      <c r="BJ36" s="74" t="s">
        <v>247</v>
      </c>
      <c r="BK36" s="74" t="s">
        <v>247</v>
      </c>
      <c r="BL36" s="74" t="s">
        <v>247</v>
      </c>
      <c r="BM36" s="290" t="s">
        <v>247</v>
      </c>
      <c r="BN36" s="74" t="s">
        <v>247</v>
      </c>
      <c r="BO36" s="72"/>
      <c r="BP36" s="72"/>
      <c r="BQ36" s="4"/>
      <c r="BR36" s="4"/>
    </row>
    <row r="37" spans="1:70" ht="14.25" x14ac:dyDescent="0.15">
      <c r="A37" s="42"/>
      <c r="B37" s="42"/>
      <c r="C37" s="42"/>
      <c r="D37" s="42"/>
      <c r="E37" s="42"/>
      <c r="F37" s="32"/>
      <c r="G37" s="42"/>
      <c r="H37" s="42"/>
      <c r="I37" s="74"/>
      <c r="J37" s="73"/>
      <c r="K37" s="42"/>
      <c r="L37" s="42"/>
      <c r="M37" s="42"/>
      <c r="N37" s="72" t="s">
        <v>334</v>
      </c>
      <c r="O37" s="287" t="s">
        <v>335</v>
      </c>
      <c r="P37" s="287" t="s">
        <v>336</v>
      </c>
      <c r="Q37" s="236" t="s">
        <v>301</v>
      </c>
      <c r="R37" s="287" t="s">
        <v>302</v>
      </c>
      <c r="S37" s="287" t="s">
        <v>303</v>
      </c>
      <c r="T37" s="287" t="s">
        <v>304</v>
      </c>
      <c r="U37" s="287" t="s">
        <v>305</v>
      </c>
      <c r="V37" s="287" t="s">
        <v>306</v>
      </c>
      <c r="W37" s="287" t="s">
        <v>307</v>
      </c>
      <c r="X37" s="287" t="s">
        <v>308</v>
      </c>
      <c r="Y37" s="287" t="s">
        <v>309</v>
      </c>
      <c r="Z37" s="287" t="s">
        <v>310</v>
      </c>
      <c r="AA37" s="287" t="s">
        <v>311</v>
      </c>
      <c r="AB37" s="287" t="s">
        <v>312</v>
      </c>
      <c r="AC37" s="287" t="s">
        <v>313</v>
      </c>
      <c r="AD37" s="287" t="s">
        <v>314</v>
      </c>
      <c r="AE37" s="287" t="s">
        <v>315</v>
      </c>
      <c r="AF37" s="287" t="s">
        <v>316</v>
      </c>
      <c r="AG37" s="287" t="s">
        <v>317</v>
      </c>
      <c r="AH37" s="287" t="s">
        <v>318</v>
      </c>
      <c r="AI37" s="287" t="s">
        <v>319</v>
      </c>
      <c r="AJ37" s="287" t="s">
        <v>320</v>
      </c>
      <c r="AK37" s="287" t="s">
        <v>321</v>
      </c>
      <c r="AL37" s="287" t="s">
        <v>322</v>
      </c>
      <c r="AM37" s="287" t="s">
        <v>323</v>
      </c>
      <c r="AN37" s="287" t="s">
        <v>324</v>
      </c>
      <c r="AO37" s="287" t="s">
        <v>325</v>
      </c>
      <c r="AP37" s="287" t="s">
        <v>326</v>
      </c>
      <c r="AQ37" s="287" t="s">
        <v>327</v>
      </c>
      <c r="AR37" s="287" t="s">
        <v>328</v>
      </c>
      <c r="AS37" s="287" t="s">
        <v>329</v>
      </c>
      <c r="AT37" s="287" t="s">
        <v>330</v>
      </c>
      <c r="AU37" s="287" t="s">
        <v>331</v>
      </c>
      <c r="AV37" s="287" t="s">
        <v>332</v>
      </c>
      <c r="AW37" s="287" t="s">
        <v>333</v>
      </c>
      <c r="AX37" s="288" t="s">
        <v>337</v>
      </c>
      <c r="AY37" s="288" t="s">
        <v>338</v>
      </c>
      <c r="AZ37" s="288" t="s">
        <v>339</v>
      </c>
      <c r="BA37" s="288" t="s">
        <v>340</v>
      </c>
      <c r="BB37" s="288" t="s">
        <v>341</v>
      </c>
      <c r="BC37" s="288" t="s">
        <v>342</v>
      </c>
      <c r="BD37" s="288" t="s">
        <v>343</v>
      </c>
      <c r="BE37" s="288" t="s">
        <v>344</v>
      </c>
      <c r="BF37" s="288" t="s">
        <v>345</v>
      </c>
      <c r="BG37" s="288" t="s">
        <v>346</v>
      </c>
      <c r="BH37" s="288" t="s">
        <v>347</v>
      </c>
      <c r="BI37" s="288" t="s">
        <v>348</v>
      </c>
      <c r="BJ37" s="288" t="s">
        <v>349</v>
      </c>
      <c r="BK37" s="288" t="s">
        <v>350</v>
      </c>
      <c r="BL37" s="288" t="s">
        <v>351</v>
      </c>
      <c r="BM37" s="301" t="s">
        <v>352</v>
      </c>
      <c r="BN37" s="289" t="s">
        <v>353</v>
      </c>
      <c r="BO37" s="72"/>
      <c r="BP37" s="72"/>
      <c r="BQ37" s="4"/>
      <c r="BR37" s="4"/>
    </row>
    <row r="38" spans="1:70" ht="42.75" x14ac:dyDescent="0.15">
      <c r="A38" s="292"/>
      <c r="B38" s="293" t="s">
        <v>0</v>
      </c>
      <c r="C38" s="293" t="s">
        <v>1</v>
      </c>
      <c r="D38" s="293"/>
      <c r="E38" s="293" t="s">
        <v>2</v>
      </c>
      <c r="F38" s="293" t="s">
        <v>3</v>
      </c>
      <c r="G38" s="294"/>
      <c r="H38" s="295" t="s">
        <v>586</v>
      </c>
      <c r="I38" s="296" t="s">
        <v>685</v>
      </c>
      <c r="J38" s="294" t="s">
        <v>630</v>
      </c>
      <c r="K38" s="297" t="s">
        <v>684</v>
      </c>
      <c r="L38" s="295" t="s">
        <v>629</v>
      </c>
      <c r="M38" s="298"/>
      <c r="N38" s="72"/>
      <c r="O38" s="72"/>
      <c r="P38" s="72"/>
      <c r="Q38" s="237" t="s">
        <v>506</v>
      </c>
      <c r="R38" s="72" t="s">
        <v>506</v>
      </c>
      <c r="S38" s="72" t="s">
        <v>505</v>
      </c>
      <c r="T38" s="72" t="s">
        <v>506</v>
      </c>
      <c r="U38" s="72" t="s">
        <v>506</v>
      </c>
      <c r="V38" s="72" t="s">
        <v>507</v>
      </c>
      <c r="W38" s="72" t="s">
        <v>507</v>
      </c>
      <c r="X38" s="72" t="s">
        <v>507</v>
      </c>
      <c r="Y38" s="72" t="s">
        <v>506</v>
      </c>
      <c r="Z38" s="72" t="s">
        <v>506</v>
      </c>
      <c r="AA38" s="72" t="s">
        <v>507</v>
      </c>
      <c r="AB38" s="72" t="s">
        <v>507</v>
      </c>
      <c r="AC38" s="72" t="s">
        <v>507</v>
      </c>
      <c r="AD38" s="72" t="s">
        <v>507</v>
      </c>
      <c r="AE38" s="72" t="s">
        <v>506</v>
      </c>
      <c r="AF38" s="72" t="s">
        <v>506</v>
      </c>
      <c r="AG38" s="72" t="s">
        <v>507</v>
      </c>
      <c r="AH38" s="72" t="s">
        <v>507</v>
      </c>
      <c r="AI38" s="72" t="s">
        <v>508</v>
      </c>
      <c r="AJ38" s="72" t="s">
        <v>507</v>
      </c>
      <c r="AK38" s="72" t="s">
        <v>507</v>
      </c>
      <c r="AL38" s="72" t="s">
        <v>508</v>
      </c>
      <c r="AM38" s="72" t="s">
        <v>506</v>
      </c>
      <c r="AN38" s="72" t="s">
        <v>506</v>
      </c>
      <c r="AO38" s="72" t="s">
        <v>507</v>
      </c>
      <c r="AP38" s="72" t="s">
        <v>507</v>
      </c>
      <c r="AQ38" s="72" t="s">
        <v>507</v>
      </c>
      <c r="AR38" s="72" t="s">
        <v>506</v>
      </c>
      <c r="AS38" s="72" t="s">
        <v>506</v>
      </c>
      <c r="AT38" s="72" t="s">
        <v>507</v>
      </c>
      <c r="AU38" s="72" t="s">
        <v>507</v>
      </c>
      <c r="AV38" s="72" t="s">
        <v>507</v>
      </c>
      <c r="AW38" s="72" t="s">
        <v>506</v>
      </c>
      <c r="AX38" s="74" t="s">
        <v>503</v>
      </c>
      <c r="AY38" s="74" t="s">
        <v>504</v>
      </c>
      <c r="AZ38" s="74" t="s">
        <v>504</v>
      </c>
      <c r="BA38" s="74" t="s">
        <v>503</v>
      </c>
      <c r="BB38" s="74" t="s">
        <v>503</v>
      </c>
      <c r="BC38" s="74" t="s">
        <v>503</v>
      </c>
      <c r="BD38" s="74" t="s">
        <v>503</v>
      </c>
      <c r="BE38" s="74" t="s">
        <v>504</v>
      </c>
      <c r="BF38" s="74" t="s">
        <v>503</v>
      </c>
      <c r="BG38" s="74" t="s">
        <v>503</v>
      </c>
      <c r="BH38" s="74" t="s">
        <v>504</v>
      </c>
      <c r="BI38" s="74" t="s">
        <v>503</v>
      </c>
      <c r="BJ38" s="74" t="s">
        <v>503</v>
      </c>
      <c r="BK38" s="74" t="s">
        <v>504</v>
      </c>
      <c r="BL38" s="74" t="s">
        <v>503</v>
      </c>
      <c r="BM38" s="290" t="s">
        <v>504</v>
      </c>
      <c r="BN38" s="74" t="s">
        <v>504</v>
      </c>
      <c r="BO38" s="338" t="s">
        <v>701</v>
      </c>
      <c r="BP38" s="173" t="s">
        <v>717</v>
      </c>
    </row>
    <row r="39" spans="1:70" ht="14.25" x14ac:dyDescent="0.2">
      <c r="A39" s="92" t="s">
        <v>178</v>
      </c>
      <c r="B39" s="94" t="s">
        <v>1237</v>
      </c>
      <c r="C39" s="133">
        <v>25345165</v>
      </c>
      <c r="D39" s="92" t="s">
        <v>69</v>
      </c>
      <c r="E39" s="94" t="s">
        <v>28</v>
      </c>
      <c r="F39" s="94" t="s">
        <v>30</v>
      </c>
      <c r="G39" s="131" t="s">
        <v>510</v>
      </c>
      <c r="H39" s="72" t="s">
        <v>625</v>
      </c>
      <c r="I39" s="130">
        <v>0.17699999999999999</v>
      </c>
      <c r="J39" s="132" t="s">
        <v>688</v>
      </c>
      <c r="K39" s="92"/>
      <c r="L39" s="114">
        <v>1.9020923015316848E-3</v>
      </c>
      <c r="M39" s="92" t="s">
        <v>178</v>
      </c>
      <c r="N39" s="185">
        <v>1.720196464543582E-3</v>
      </c>
      <c r="O39" s="186">
        <v>1.9205706838603472E-3</v>
      </c>
      <c r="P39" s="187">
        <v>1.3076993667982012E-3</v>
      </c>
      <c r="Q39" s="186">
        <v>1.1197399313707785E-3</v>
      </c>
      <c r="R39" s="186">
        <v>1.3266846607804565E-3</v>
      </c>
      <c r="S39" s="186">
        <v>1.4950098993898743E-3</v>
      </c>
      <c r="T39" s="186">
        <v>1.3281250000000001E-3</v>
      </c>
      <c r="U39" s="186">
        <v>1.7585672304880023E-3</v>
      </c>
      <c r="V39" s="186">
        <v>1.5291250537583026E-3</v>
      </c>
      <c r="W39" s="186">
        <v>1.0549379209608049E-3</v>
      </c>
      <c r="X39" s="186">
        <v>1.7425478273765387E-3</v>
      </c>
      <c r="Y39" s="186">
        <v>1.4686855264538238E-3</v>
      </c>
      <c r="Z39" s="186">
        <v>1.6692046386318378E-3</v>
      </c>
      <c r="AA39" s="186">
        <v>1.9090843599164325E-3</v>
      </c>
      <c r="AB39" s="186">
        <v>1.6548819016097489E-3</v>
      </c>
      <c r="AC39" s="186">
        <v>1.628172028004559E-3</v>
      </c>
      <c r="AD39" s="186">
        <v>1.5940196778980926E-3</v>
      </c>
      <c r="AE39" s="186">
        <v>1.7664061663633444E-3</v>
      </c>
      <c r="AF39" s="186">
        <v>1.0918893097212269E-3</v>
      </c>
      <c r="AG39" s="186">
        <v>1.5212017493820118E-3</v>
      </c>
      <c r="AH39" s="186">
        <v>1.6629232895646164E-3</v>
      </c>
      <c r="AI39" s="186">
        <v>1.3960683696185338E-3</v>
      </c>
      <c r="AJ39" s="186">
        <v>9.8052032945483074E-4</v>
      </c>
      <c r="AK39" s="186">
        <v>0.50515158692562767</v>
      </c>
      <c r="AL39" s="186">
        <v>1.8822053172300212E-3</v>
      </c>
      <c r="AM39" s="186">
        <v>1.5318476058704354E-3</v>
      </c>
      <c r="AN39" s="186">
        <v>1.6170763260025874E-3</v>
      </c>
      <c r="AO39" s="186">
        <v>1.5931372549019608E-3</v>
      </c>
      <c r="AP39" s="186">
        <v>1.9017191541153202E-3</v>
      </c>
      <c r="AQ39" s="186">
        <v>0.49272378788954357</v>
      </c>
      <c r="AR39" s="186">
        <v>0.49829796710463525</v>
      </c>
      <c r="AS39" s="186">
        <v>2.0361342127903641E-3</v>
      </c>
      <c r="AT39" s="186">
        <v>1.1689194933265324E-3</v>
      </c>
      <c r="AU39" s="186">
        <v>1.3256206314774645E-3</v>
      </c>
      <c r="AV39" s="186">
        <v>1.6852935958843356E-3</v>
      </c>
      <c r="AW39" s="186">
        <v>1.4911259819610125E-3</v>
      </c>
      <c r="AX39" s="148">
        <v>7.3529411764705881E-4</v>
      </c>
      <c r="AY39" s="148">
        <v>2.2815423226100844E-4</v>
      </c>
      <c r="AZ39" s="148">
        <v>8.3090984628167843E-4</v>
      </c>
      <c r="BA39" s="148">
        <v>1.140436624307592E-3</v>
      </c>
      <c r="BB39" s="148">
        <v>0.48856593289164352</v>
      </c>
      <c r="BC39" s="148">
        <v>1.8808777429467085E-3</v>
      </c>
      <c r="BD39" s="148">
        <v>1.8273184102329831E-3</v>
      </c>
      <c r="BE39" s="148">
        <v>1.3689253935660506E-3</v>
      </c>
      <c r="BF39" s="148">
        <v>0.48490018768128307</v>
      </c>
      <c r="BG39" s="148">
        <v>1.8828845791752966E-4</v>
      </c>
      <c r="BH39" s="148">
        <v>8.9565606806986115E-4</v>
      </c>
      <c r="BI39" s="148">
        <v>2.3364485981308409E-3</v>
      </c>
      <c r="BJ39" s="148">
        <v>9.0415913200723324E-4</v>
      </c>
      <c r="BK39" s="148">
        <v>1.6333197223356473E-3</v>
      </c>
      <c r="BL39" s="148">
        <v>9.0530508781459351E-4</v>
      </c>
      <c r="BM39" s="148">
        <v>6.4836827317916578E-4</v>
      </c>
      <c r="BN39" s="149">
        <v>5.0968399592252807E-4</v>
      </c>
      <c r="BO39" s="148">
        <f>MAX(Q39:BN39)</f>
        <v>0.50515158692562767</v>
      </c>
      <c r="BP39" s="275">
        <f>COUNTIF(Q39:BN39,"&gt;0.25")</f>
        <v>5</v>
      </c>
    </row>
    <row r="40" spans="1:70" ht="14.25" x14ac:dyDescent="0.2">
      <c r="A40" s="92" t="s">
        <v>179</v>
      </c>
      <c r="B40" s="94" t="s">
        <v>1237</v>
      </c>
      <c r="C40" s="133">
        <v>45849251</v>
      </c>
      <c r="D40" s="92" t="s">
        <v>69</v>
      </c>
      <c r="E40" s="94" t="s">
        <v>28</v>
      </c>
      <c r="F40" s="94" t="s">
        <v>26</v>
      </c>
      <c r="G40" s="131" t="s">
        <v>510</v>
      </c>
      <c r="H40" s="72" t="s">
        <v>625</v>
      </c>
      <c r="I40" s="130">
        <v>4.5999999999999999E-2</v>
      </c>
      <c r="J40" s="132" t="s">
        <v>623</v>
      </c>
      <c r="K40" s="92"/>
      <c r="L40" s="114">
        <v>1.8991348385735388E-3</v>
      </c>
      <c r="M40" s="92" t="s">
        <v>179</v>
      </c>
      <c r="N40" s="185">
        <v>2.7383506001551735E-4</v>
      </c>
      <c r="O40" s="186">
        <v>4.0728457555128876E-4</v>
      </c>
      <c r="P40" s="187">
        <v>3.2630990117471563E-4</v>
      </c>
      <c r="Q40" s="186">
        <v>3.5821750967187277E-4</v>
      </c>
      <c r="R40" s="186">
        <v>4.6825248173815322E-4</v>
      </c>
      <c r="S40" s="186">
        <v>2.4830326104949513E-4</v>
      </c>
      <c r="T40" s="186">
        <v>3.8464497269020693E-4</v>
      </c>
      <c r="U40" s="186">
        <v>4.7553378667554327E-4</v>
      </c>
      <c r="V40" s="186">
        <v>4.8227634434530988E-4</v>
      </c>
      <c r="W40" s="186">
        <v>2.1357253457205403E-4</v>
      </c>
      <c r="X40" s="186">
        <v>3.7042524818491627E-4</v>
      </c>
      <c r="Y40" s="186">
        <v>3.7612838515546637E-4</v>
      </c>
      <c r="Z40" s="186">
        <v>3.9501156819592576E-4</v>
      </c>
      <c r="AA40" s="186">
        <v>4.9216058496800953E-4</v>
      </c>
      <c r="AB40" s="186">
        <v>7.3637702503681884E-4</v>
      </c>
      <c r="AC40" s="186">
        <v>4.6633090841260961E-4</v>
      </c>
      <c r="AD40" s="186">
        <v>7.4207569172055554E-4</v>
      </c>
      <c r="AE40" s="186">
        <v>5.4337982249592464E-4</v>
      </c>
      <c r="AF40" s="186">
        <v>7.4222519112298674E-5</v>
      </c>
      <c r="AG40" s="186">
        <v>7.09622480840193E-4</v>
      </c>
      <c r="AH40" s="186">
        <v>2.6175726376406945E-4</v>
      </c>
      <c r="AI40" s="186">
        <v>2.7696994876055949E-4</v>
      </c>
      <c r="AJ40" s="186">
        <v>1.1964584828906437E-4</v>
      </c>
      <c r="AK40" s="186">
        <v>2.6793848132468785E-4</v>
      </c>
      <c r="AL40" s="186">
        <v>3.5796105383734247E-4</v>
      </c>
      <c r="AM40" s="186">
        <v>2.8003360403248392E-4</v>
      </c>
      <c r="AN40" s="186">
        <v>6.3792461857423849E-4</v>
      </c>
      <c r="AO40" s="186">
        <v>5.1906107618663125E-4</v>
      </c>
      <c r="AP40" s="186">
        <v>4.7252888869796813E-4</v>
      </c>
      <c r="AQ40" s="186">
        <v>6.8176284392500609E-4</v>
      </c>
      <c r="AR40" s="186">
        <v>2.9430808169992348E-4</v>
      </c>
      <c r="AS40" s="186">
        <v>4.9507673689421861E-4</v>
      </c>
      <c r="AT40" s="186">
        <v>2.1944261575597982E-4</v>
      </c>
      <c r="AU40" s="186">
        <v>5.3853518429870751E-4</v>
      </c>
      <c r="AV40" s="186">
        <v>4.0570008621126832E-4</v>
      </c>
      <c r="AW40" s="186">
        <v>2.1986075485525832E-4</v>
      </c>
      <c r="AX40" s="148">
        <v>0</v>
      </c>
      <c r="AY40" s="148">
        <v>0</v>
      </c>
      <c r="AZ40" s="148">
        <v>4.5537340619307832E-4</v>
      </c>
      <c r="BA40" s="148">
        <v>3.7835792659856227E-4</v>
      </c>
      <c r="BB40" s="148">
        <v>0</v>
      </c>
      <c r="BC40" s="148">
        <v>4.4622936189201248E-4</v>
      </c>
      <c r="BD40" s="148">
        <v>5.1072522982635344E-4</v>
      </c>
      <c r="BE40" s="148">
        <v>4.995004995004995E-4</v>
      </c>
      <c r="BF40" s="148">
        <v>7.9145231499802137E-4</v>
      </c>
      <c r="BG40" s="148">
        <v>1.2386457473162675E-3</v>
      </c>
      <c r="BH40" s="148">
        <v>0</v>
      </c>
      <c r="BI40" s="148">
        <v>2.6490066225165563E-3</v>
      </c>
      <c r="BJ40" s="148">
        <v>4.5558086560364467E-4</v>
      </c>
      <c r="BK40" s="148">
        <v>8.8809946714031975E-4</v>
      </c>
      <c r="BL40" s="148">
        <v>3.8446751249519417E-4</v>
      </c>
      <c r="BM40" s="148">
        <v>0</v>
      </c>
      <c r="BN40" s="149">
        <v>0</v>
      </c>
      <c r="BO40" s="148">
        <f t="shared" ref="BO40:BO64" si="6">MAX(Q40:BN40)</f>
        <v>2.6490066225165563E-3</v>
      </c>
      <c r="BP40" s="275">
        <f t="shared" ref="BP40:BP64" si="7">COUNTIF(Q40:BN40,"&gt;0.25")</f>
        <v>0</v>
      </c>
    </row>
    <row r="41" spans="1:70" ht="14.25" x14ac:dyDescent="0.2">
      <c r="A41" s="92" t="s">
        <v>180</v>
      </c>
      <c r="B41" s="94" t="s">
        <v>1237</v>
      </c>
      <c r="C41" s="133">
        <v>99352116</v>
      </c>
      <c r="D41" s="92" t="s">
        <v>69</v>
      </c>
      <c r="E41" s="94" t="s">
        <v>28</v>
      </c>
      <c r="F41" s="94" t="s">
        <v>30</v>
      </c>
      <c r="G41" s="131" t="s">
        <v>510</v>
      </c>
      <c r="H41" s="72" t="s">
        <v>625</v>
      </c>
      <c r="I41" s="130">
        <v>0.24199999999999999</v>
      </c>
      <c r="J41" s="132" t="s">
        <v>596</v>
      </c>
      <c r="K41" s="92"/>
      <c r="L41" s="114">
        <v>1.9523079068470227E-3</v>
      </c>
      <c r="M41" s="92" t="s">
        <v>180</v>
      </c>
      <c r="N41" s="185">
        <v>1.2526770921727887E-3</v>
      </c>
      <c r="O41" s="186">
        <v>1.2985067172751337E-3</v>
      </c>
      <c r="P41" s="187">
        <v>1.183206106870229E-3</v>
      </c>
      <c r="Q41" s="186">
        <v>0.4919311934740202</v>
      </c>
      <c r="R41" s="186">
        <v>9.967796350253029E-4</v>
      </c>
      <c r="S41" s="186">
        <v>0.50204715516024279</v>
      </c>
      <c r="T41" s="186">
        <v>8.815010703941569E-4</v>
      </c>
      <c r="U41" s="186">
        <v>1.3273268441798729E-3</v>
      </c>
      <c r="V41" s="186">
        <v>2.1821299146631335E-3</v>
      </c>
      <c r="W41" s="186">
        <v>0.5008533543389786</v>
      </c>
      <c r="X41" s="186">
        <v>2.4911896949811642E-3</v>
      </c>
      <c r="Y41" s="186">
        <v>7.5224329697490733E-4</v>
      </c>
      <c r="Z41" s="186">
        <v>0.50118720610829182</v>
      </c>
      <c r="AA41" s="186">
        <v>1.3878865263976018E-3</v>
      </c>
      <c r="AB41" s="186">
        <v>0.50424322320177972</v>
      </c>
      <c r="AC41" s="186">
        <v>1.4771622934888241E-3</v>
      </c>
      <c r="AD41" s="186">
        <v>1.1949144441258006E-3</v>
      </c>
      <c r="AE41" s="186">
        <v>0.50675111886520519</v>
      </c>
      <c r="AF41" s="186">
        <v>0.49222277972905171</v>
      </c>
      <c r="AG41" s="186">
        <v>0.48179139658220388</v>
      </c>
      <c r="AH41" s="186">
        <v>0.49638768478381684</v>
      </c>
      <c r="AI41" s="186">
        <v>1.3541725441516674E-3</v>
      </c>
      <c r="AJ41" s="186">
        <v>1.8046709129511678E-3</v>
      </c>
      <c r="AK41" s="186">
        <v>6.2839445217469363E-4</v>
      </c>
      <c r="AL41" s="186">
        <v>0.50996541967934617</v>
      </c>
      <c r="AM41" s="186">
        <v>0.5000759762953958</v>
      </c>
      <c r="AN41" s="186">
        <v>0.49117300902314631</v>
      </c>
      <c r="AO41" s="186">
        <v>0.52032258064516124</v>
      </c>
      <c r="AP41" s="186">
        <v>1.4908419707511003E-3</v>
      </c>
      <c r="AQ41" s="186">
        <v>9.7075085468281772E-4</v>
      </c>
      <c r="AR41" s="186">
        <v>2.1211157068618093E-3</v>
      </c>
      <c r="AS41" s="186">
        <v>1.4595699133988518E-3</v>
      </c>
      <c r="AT41" s="186">
        <v>0.49502206712511548</v>
      </c>
      <c r="AU41" s="186">
        <v>0.49872663495266928</v>
      </c>
      <c r="AV41" s="186">
        <v>1.8408672530169769E-3</v>
      </c>
      <c r="AW41" s="186">
        <v>1.2073457456948592E-3</v>
      </c>
      <c r="AX41" s="148">
        <v>0.47291608195341006</v>
      </c>
      <c r="AY41" s="148">
        <v>0.47998654557685838</v>
      </c>
      <c r="AZ41" s="148">
        <v>2.4375380865326022E-3</v>
      </c>
      <c r="BA41" s="148">
        <v>1.3676772281741509E-3</v>
      </c>
      <c r="BB41" s="148">
        <v>2.2116903633491313E-3</v>
      </c>
      <c r="BC41" s="148">
        <v>2.6239067055393588E-3</v>
      </c>
      <c r="BD41" s="148">
        <v>1.3042060645582002E-3</v>
      </c>
      <c r="BE41" s="148">
        <v>0.49287241625089095</v>
      </c>
      <c r="BF41" s="148">
        <v>1.2997140629061607E-3</v>
      </c>
      <c r="BG41" s="148">
        <v>0.48759165256627185</v>
      </c>
      <c r="BH41" s="148">
        <v>2.5856496444731738E-3</v>
      </c>
      <c r="BI41" s="148">
        <v>0</v>
      </c>
      <c r="BJ41" s="148">
        <v>0.49158878504672898</v>
      </c>
      <c r="BK41" s="148">
        <v>1.5923566878980893E-3</v>
      </c>
      <c r="BL41" s="148">
        <v>1.4212620807276862E-3</v>
      </c>
      <c r="BM41" s="148">
        <v>1.7283097131005876E-3</v>
      </c>
      <c r="BN41" s="149">
        <v>2.437703141928494E-3</v>
      </c>
      <c r="BO41" s="148">
        <f t="shared" si="6"/>
        <v>0.52032258064516124</v>
      </c>
      <c r="BP41" s="275">
        <f t="shared" si="7"/>
        <v>20</v>
      </c>
    </row>
    <row r="42" spans="1:70" ht="14.25" x14ac:dyDescent="0.2">
      <c r="A42" s="92" t="s">
        <v>181</v>
      </c>
      <c r="B42" s="94" t="s">
        <v>1237</v>
      </c>
      <c r="C42" s="133">
        <v>148901472</v>
      </c>
      <c r="D42" s="92" t="s">
        <v>69</v>
      </c>
      <c r="E42" s="94" t="s">
        <v>26</v>
      </c>
      <c r="F42" s="94" t="s">
        <v>28</v>
      </c>
      <c r="G42" s="131" t="s">
        <v>510</v>
      </c>
      <c r="H42" s="72" t="s">
        <v>625</v>
      </c>
      <c r="I42" s="130">
        <v>3.2000000000000001E-2</v>
      </c>
      <c r="J42" s="132" t="s">
        <v>687</v>
      </c>
      <c r="K42" s="92"/>
      <c r="L42" s="114">
        <v>4.8032514317384077E-3</v>
      </c>
      <c r="M42" s="92" t="s">
        <v>181</v>
      </c>
      <c r="N42" s="185">
        <v>1.3941816153917651E-3</v>
      </c>
      <c r="O42" s="186">
        <v>1.4741356204770839E-3</v>
      </c>
      <c r="P42" s="187">
        <v>9.2064076597311731E-4</v>
      </c>
      <c r="Q42" s="186">
        <v>2.4453501296776586E-3</v>
      </c>
      <c r="R42" s="186">
        <v>1.6660820764643986E-3</v>
      </c>
      <c r="S42" s="186">
        <v>2.2150146349181237E-3</v>
      </c>
      <c r="T42" s="186">
        <v>9.0208299163523043E-4</v>
      </c>
      <c r="U42" s="186">
        <v>1.1345908381789817E-3</v>
      </c>
      <c r="V42" s="186">
        <v>1.4613206685542058E-3</v>
      </c>
      <c r="W42" s="186">
        <v>1.1895910780669145E-3</v>
      </c>
      <c r="X42" s="186">
        <v>1.9085183535848336E-3</v>
      </c>
      <c r="Y42" s="186">
        <v>1.6678248783877692E-3</v>
      </c>
      <c r="Z42" s="186">
        <v>2.8643825052330064E-3</v>
      </c>
      <c r="AA42" s="186">
        <v>1.3830195927775643E-3</v>
      </c>
      <c r="AB42" s="186">
        <v>1.3303031982706058E-3</v>
      </c>
      <c r="AC42" s="186">
        <v>1.5048518499299465E-3</v>
      </c>
      <c r="AD42" s="186">
        <v>1.9220779220779222E-3</v>
      </c>
      <c r="AE42" s="186">
        <v>2.1281123643328366E-3</v>
      </c>
      <c r="AF42" s="186">
        <v>1.7236807212940865E-3</v>
      </c>
      <c r="AG42" s="186">
        <v>1.7889087656529517E-3</v>
      </c>
      <c r="AH42" s="186">
        <v>2.0528611752630229E-3</v>
      </c>
      <c r="AI42" s="186">
        <v>9.6914876433532547E-4</v>
      </c>
      <c r="AJ42" s="186">
        <v>2.3578363384188627E-3</v>
      </c>
      <c r="AK42" s="186">
        <v>1.4841382722156947E-3</v>
      </c>
      <c r="AL42" s="186">
        <v>1.3466413181242079E-3</v>
      </c>
      <c r="AM42" s="186">
        <v>2.2149460708782744E-3</v>
      </c>
      <c r="AN42" s="186">
        <v>1.8019100246261038E-3</v>
      </c>
      <c r="AO42" s="186">
        <v>2.0751808371872408E-3</v>
      </c>
      <c r="AP42" s="186">
        <v>1.2395709177592373E-3</v>
      </c>
      <c r="AQ42" s="186">
        <v>9.1347373763004313E-4</v>
      </c>
      <c r="AR42" s="186">
        <v>1.282521069989007E-3</v>
      </c>
      <c r="AS42" s="186">
        <v>1.6213086276780544E-3</v>
      </c>
      <c r="AT42" s="186">
        <v>1.9618100967826314E-3</v>
      </c>
      <c r="AU42" s="186">
        <v>2.2008426083128967E-3</v>
      </c>
      <c r="AV42" s="186">
        <v>2.2354694485842027E-3</v>
      </c>
      <c r="AW42" s="186">
        <v>1.0309278350515464E-3</v>
      </c>
      <c r="AX42" s="148">
        <v>1.8072289156626507E-3</v>
      </c>
      <c r="AY42" s="148">
        <v>1.012829169480081E-3</v>
      </c>
      <c r="AZ42" s="148">
        <v>1.0917030567685589E-3</v>
      </c>
      <c r="BA42" s="148">
        <v>1.9818799546998866E-3</v>
      </c>
      <c r="BB42" s="148">
        <v>2.0300446609825416E-3</v>
      </c>
      <c r="BC42" s="148">
        <v>2.9017047515415306E-3</v>
      </c>
      <c r="BD42" s="148">
        <v>4.1928721174004195E-3</v>
      </c>
      <c r="BE42" s="148">
        <v>1.2106537530266344E-3</v>
      </c>
      <c r="BF42" s="148">
        <v>1.4983518130056938E-3</v>
      </c>
      <c r="BG42" s="148">
        <v>1.9317450096587251E-3</v>
      </c>
      <c r="BH42" s="148">
        <v>1.7929179740026895E-3</v>
      </c>
      <c r="BI42" s="148">
        <v>1.2430939226519336E-2</v>
      </c>
      <c r="BJ42" s="148">
        <v>1.6092693916961698E-3</v>
      </c>
      <c r="BK42" s="148">
        <v>1.5048908954100827E-3</v>
      </c>
      <c r="BL42" s="148">
        <v>1.9169329073482429E-3</v>
      </c>
      <c r="BM42" s="148">
        <v>3.3885542168674699E-3</v>
      </c>
      <c r="BN42" s="149">
        <v>8.3033490174370332E-4</v>
      </c>
      <c r="BO42" s="148">
        <f t="shared" si="6"/>
        <v>1.2430939226519336E-2</v>
      </c>
      <c r="BP42" s="275">
        <f t="shared" si="7"/>
        <v>0</v>
      </c>
    </row>
    <row r="43" spans="1:70" ht="14.25" x14ac:dyDescent="0.2">
      <c r="A43" s="92" t="s">
        <v>182</v>
      </c>
      <c r="B43" s="94" t="s">
        <v>1226</v>
      </c>
      <c r="C43" s="133">
        <v>165324579</v>
      </c>
      <c r="D43" s="92" t="s">
        <v>69</v>
      </c>
      <c r="E43" s="94" t="s">
        <v>26</v>
      </c>
      <c r="F43" s="94" t="s">
        <v>25</v>
      </c>
      <c r="G43" s="131" t="s">
        <v>510</v>
      </c>
      <c r="H43" s="72" t="s">
        <v>625</v>
      </c>
      <c r="I43" s="130">
        <v>0.06</v>
      </c>
      <c r="J43" s="132" t="s">
        <v>623</v>
      </c>
      <c r="K43" s="92"/>
      <c r="L43" s="114">
        <v>3.8808474931822951E-3</v>
      </c>
      <c r="M43" s="92" t="s">
        <v>182</v>
      </c>
      <c r="N43" s="185">
        <v>3.5182119205298015E-3</v>
      </c>
      <c r="O43" s="186">
        <v>3.0887523412085564E-3</v>
      </c>
      <c r="P43" s="187">
        <v>3.0039564304205537E-3</v>
      </c>
      <c r="Q43" s="186">
        <v>2.5273481705016974E-3</v>
      </c>
      <c r="R43" s="186">
        <v>3.0931759779194825E-3</v>
      </c>
      <c r="S43" s="186">
        <v>3.4760778255202049E-3</v>
      </c>
      <c r="T43" s="186">
        <v>4.1544477028347994E-3</v>
      </c>
      <c r="U43" s="186">
        <v>3.8343749221920673E-3</v>
      </c>
      <c r="V43" s="186">
        <v>3.5175579800870447E-3</v>
      </c>
      <c r="W43" s="186">
        <v>4.1201218627593215E-3</v>
      </c>
      <c r="X43" s="186">
        <v>3.1965532816788855E-3</v>
      </c>
      <c r="Y43" s="186">
        <v>3.4140849162822796E-3</v>
      </c>
      <c r="Z43" s="186">
        <v>3.2326693006935045E-3</v>
      </c>
      <c r="AA43" s="186">
        <v>2.9137299681064694E-3</v>
      </c>
      <c r="AB43" s="186">
        <v>3.6312394992141345E-3</v>
      </c>
      <c r="AC43" s="186">
        <v>2.8737190261887979E-3</v>
      </c>
      <c r="AD43" s="186">
        <v>3.467834366826344E-3</v>
      </c>
      <c r="AE43" s="186">
        <v>4.0048250904704463E-3</v>
      </c>
      <c r="AF43" s="186">
        <v>3.485112508523373E-3</v>
      </c>
      <c r="AG43" s="186">
        <v>3.4440532680238786E-3</v>
      </c>
      <c r="AH43" s="186">
        <v>3.5897190446561051E-3</v>
      </c>
      <c r="AI43" s="186">
        <v>3.9367009666354848E-3</v>
      </c>
      <c r="AJ43" s="186">
        <v>3.2435939020434641E-3</v>
      </c>
      <c r="AK43" s="186">
        <v>4.0873634945397816E-3</v>
      </c>
      <c r="AL43" s="186">
        <v>3.1230480949406619E-3</v>
      </c>
      <c r="AM43" s="186">
        <v>3.6167286434720595E-3</v>
      </c>
      <c r="AN43" s="186">
        <v>3.2198396930876207E-3</v>
      </c>
      <c r="AO43" s="186">
        <v>2.6522656100210905E-3</v>
      </c>
      <c r="AP43" s="186">
        <v>3.4251788704521237E-3</v>
      </c>
      <c r="AQ43" s="186">
        <v>3.0910561590016179E-3</v>
      </c>
      <c r="AR43" s="186">
        <v>3.2645193383907473E-3</v>
      </c>
      <c r="AS43" s="186">
        <v>3.5611916963432643E-3</v>
      </c>
      <c r="AT43" s="186">
        <v>3.7183718371837184E-3</v>
      </c>
      <c r="AU43" s="186">
        <v>3.5280878372213266E-3</v>
      </c>
      <c r="AV43" s="186">
        <v>3.5838116604994027E-3</v>
      </c>
      <c r="AW43" s="186">
        <v>3.3478996334930927E-3</v>
      </c>
      <c r="AX43" s="148">
        <v>3.3373063170441001E-3</v>
      </c>
      <c r="AY43" s="148">
        <v>1.976284584980237E-3</v>
      </c>
      <c r="AZ43" s="148">
        <v>3.8226299694189602E-3</v>
      </c>
      <c r="BA43" s="148">
        <v>3.6747818098300414E-3</v>
      </c>
      <c r="BB43" s="148">
        <v>3.8779731127197518E-3</v>
      </c>
      <c r="BC43" s="148">
        <v>3.9186872397746755E-3</v>
      </c>
      <c r="BD43" s="148">
        <v>3.4592868547099519E-3</v>
      </c>
      <c r="BE43" s="148">
        <v>3.1819496673416259E-3</v>
      </c>
      <c r="BF43" s="148">
        <v>2.8388928317955998E-3</v>
      </c>
      <c r="BG43" s="148">
        <v>3.9831821199380396E-3</v>
      </c>
      <c r="BH43" s="148">
        <v>3.4569453174104338E-3</v>
      </c>
      <c r="BI43" s="148">
        <v>1.7376194613379669E-3</v>
      </c>
      <c r="BJ43" s="148">
        <v>2.4954627949183303E-3</v>
      </c>
      <c r="BK43" s="148">
        <v>4.0868454661558114E-3</v>
      </c>
      <c r="BL43" s="148">
        <v>3.3898305084745762E-3</v>
      </c>
      <c r="BM43" s="148">
        <v>4.0595399188092015E-3</v>
      </c>
      <c r="BN43" s="149">
        <v>3.9174719247845394E-3</v>
      </c>
      <c r="BO43" s="148">
        <f t="shared" si="6"/>
        <v>4.1544477028347994E-3</v>
      </c>
      <c r="BP43" s="275">
        <f t="shared" si="7"/>
        <v>0</v>
      </c>
    </row>
    <row r="44" spans="1:70" ht="14.25" x14ac:dyDescent="0.2">
      <c r="A44" s="92" t="s">
        <v>183</v>
      </c>
      <c r="B44" s="94" t="s">
        <v>1226</v>
      </c>
      <c r="C44" s="133">
        <v>178525015</v>
      </c>
      <c r="D44" s="92" t="s">
        <v>69</v>
      </c>
      <c r="E44" s="94" t="s">
        <v>25</v>
      </c>
      <c r="F44" s="94" t="s">
        <v>26</v>
      </c>
      <c r="G44" s="131" t="s">
        <v>510</v>
      </c>
      <c r="H44" s="72" t="s">
        <v>625</v>
      </c>
      <c r="I44" s="130">
        <v>0.17599999999999999</v>
      </c>
      <c r="J44" s="132" t="s">
        <v>688</v>
      </c>
      <c r="K44" s="92"/>
      <c r="L44" s="114">
        <v>1.2001200120012002E-3</v>
      </c>
      <c r="M44" s="92" t="s">
        <v>183</v>
      </c>
      <c r="N44" s="185">
        <v>1.1120677285119816E-3</v>
      </c>
      <c r="O44" s="186">
        <v>8.1408364709473896E-4</v>
      </c>
      <c r="P44" s="187">
        <v>1.0171790235081375E-3</v>
      </c>
      <c r="Q44" s="186">
        <v>1.3977514433302948E-3</v>
      </c>
      <c r="R44" s="186">
        <v>9.5225139436811313E-4</v>
      </c>
      <c r="S44" s="186">
        <v>9.0820629257216999E-4</v>
      </c>
      <c r="T44" s="186">
        <v>9.288285150354116E-4</v>
      </c>
      <c r="U44" s="186">
        <v>1.097840912871353E-3</v>
      </c>
      <c r="V44" s="186">
        <v>0.48951134737272539</v>
      </c>
      <c r="W44" s="186">
        <v>1.1525479542273812E-3</v>
      </c>
      <c r="X44" s="186">
        <v>7.8132630139662082E-4</v>
      </c>
      <c r="Y44" s="186">
        <v>0.49570971902865796</v>
      </c>
      <c r="Z44" s="186">
        <v>9.4911896999958737E-4</v>
      </c>
      <c r="AA44" s="186">
        <v>8.4976206662134603E-4</v>
      </c>
      <c r="AB44" s="186">
        <v>1.7112868877395802E-3</v>
      </c>
      <c r="AC44" s="186">
        <v>1.3525698827772769E-3</v>
      </c>
      <c r="AD44" s="186">
        <v>1.0656436487638534E-3</v>
      </c>
      <c r="AE44" s="186">
        <v>8.5638753397624453E-4</v>
      </c>
      <c r="AF44" s="186">
        <v>9.8865646789468207E-4</v>
      </c>
      <c r="AG44" s="186">
        <v>7.4622581941335172E-4</v>
      </c>
      <c r="AH44" s="186">
        <v>9.2863284608770422E-4</v>
      </c>
      <c r="AI44" s="186">
        <v>9.8328416912487715E-4</v>
      </c>
      <c r="AJ44" s="186">
        <v>8.2169268693508624E-4</v>
      </c>
      <c r="AK44" s="186">
        <v>1.2542710090394013E-3</v>
      </c>
      <c r="AL44" s="186">
        <v>1.341420739531086E-3</v>
      </c>
      <c r="AM44" s="186">
        <v>9.6225018504811246E-4</v>
      </c>
      <c r="AN44" s="186">
        <v>1.6692942594825188E-3</v>
      </c>
      <c r="AO44" s="186">
        <v>1.1967448539971278E-3</v>
      </c>
      <c r="AP44" s="186">
        <v>1.2681362127484987E-3</v>
      </c>
      <c r="AQ44" s="186">
        <v>7.2516316171138508E-4</v>
      </c>
      <c r="AR44" s="186">
        <v>0.49675854901766714</v>
      </c>
      <c r="AS44" s="186">
        <v>1.2555199584379599E-3</v>
      </c>
      <c r="AT44" s="186">
        <v>7.5538209744429056E-4</v>
      </c>
      <c r="AU44" s="186">
        <v>7.2902902446803661E-4</v>
      </c>
      <c r="AV44" s="186">
        <v>1.106586402266289E-3</v>
      </c>
      <c r="AW44" s="186">
        <v>9.7639423353052663E-4</v>
      </c>
      <c r="AX44" s="148">
        <v>8.515469770082316E-4</v>
      </c>
      <c r="AY44" s="148">
        <v>1.2849341471249599E-3</v>
      </c>
      <c r="AZ44" s="148">
        <v>8.8836245188036718E-4</v>
      </c>
      <c r="BA44" s="148">
        <v>2.5438819638768761E-4</v>
      </c>
      <c r="BB44" s="148">
        <v>0.50130039011703509</v>
      </c>
      <c r="BC44" s="148">
        <v>3.0759766225776686E-4</v>
      </c>
      <c r="BD44" s="148">
        <v>0</v>
      </c>
      <c r="BE44" s="148">
        <v>1.0438413361169101E-3</v>
      </c>
      <c r="BF44" s="148">
        <v>5.6069526212503505E-4</v>
      </c>
      <c r="BG44" s="148">
        <v>1.0718113612004287E-3</v>
      </c>
      <c r="BH44" s="148">
        <v>7.0521861777150916E-4</v>
      </c>
      <c r="BI44" s="148">
        <v>0</v>
      </c>
      <c r="BJ44" s="148">
        <v>2.6171159382360636E-4</v>
      </c>
      <c r="BK44" s="148">
        <v>0.49808184143222506</v>
      </c>
      <c r="BL44" s="148">
        <v>1.3881177123820101E-3</v>
      </c>
      <c r="BM44" s="148">
        <v>1.9880715705765406E-3</v>
      </c>
      <c r="BN44" s="149">
        <v>5.3475935828877007E-4</v>
      </c>
      <c r="BO44" s="148">
        <f t="shared" si="6"/>
        <v>0.50130039011703509</v>
      </c>
      <c r="BP44" s="275">
        <f t="shared" si="7"/>
        <v>5</v>
      </c>
    </row>
    <row r="45" spans="1:70" ht="14.25" x14ac:dyDescent="0.2">
      <c r="A45" s="92" t="s">
        <v>184</v>
      </c>
      <c r="B45" s="94" t="s">
        <v>1230</v>
      </c>
      <c r="C45" s="133">
        <v>13523218</v>
      </c>
      <c r="D45" s="92" t="s">
        <v>69</v>
      </c>
      <c r="E45" s="94" t="s">
        <v>30</v>
      </c>
      <c r="F45" s="94" t="s">
        <v>26</v>
      </c>
      <c r="G45" s="131" t="s">
        <v>510</v>
      </c>
      <c r="H45" s="72" t="s">
        <v>625</v>
      </c>
      <c r="I45" s="130">
        <v>6.6000000000000003E-2</v>
      </c>
      <c r="J45" s="132" t="s">
        <v>687</v>
      </c>
      <c r="K45" s="92"/>
      <c r="L45" s="114">
        <v>9.2635479388605835E-4</v>
      </c>
      <c r="M45" s="92" t="s">
        <v>184</v>
      </c>
      <c r="N45" s="185">
        <v>2.8864193967383458E-4</v>
      </c>
      <c r="O45" s="186">
        <v>6.8877821341528026E-4</v>
      </c>
      <c r="P45" s="187">
        <v>5.9612518628912071E-4</v>
      </c>
      <c r="Q45" s="186">
        <v>3.9088675452311815E-4</v>
      </c>
      <c r="R45" s="186">
        <v>4.390136825931075E-4</v>
      </c>
      <c r="S45" s="186">
        <v>6.1379818315737786E-4</v>
      </c>
      <c r="T45" s="186">
        <v>5.5086301872934269E-4</v>
      </c>
      <c r="U45" s="186">
        <v>4.3574566977740657E-4</v>
      </c>
      <c r="V45" s="186">
        <v>3.7875918491023409E-4</v>
      </c>
      <c r="W45" s="186">
        <v>7.4540334603279774E-4</v>
      </c>
      <c r="X45" s="186">
        <v>4.3818809223859339E-4</v>
      </c>
      <c r="Y45" s="186">
        <v>4.5803274934157792E-4</v>
      </c>
      <c r="Z45" s="186">
        <v>3.037008113150245E-4</v>
      </c>
      <c r="AA45" s="186">
        <v>5.3763440860215054E-4</v>
      </c>
      <c r="AB45" s="186">
        <v>5.4045707226683135E-4</v>
      </c>
      <c r="AC45" s="186">
        <v>1.6083634901487736E-4</v>
      </c>
      <c r="AD45" s="186">
        <v>4.1651240281377269E-4</v>
      </c>
      <c r="AE45" s="186">
        <v>3.9985605182134434E-4</v>
      </c>
      <c r="AF45" s="186">
        <v>4.6760534109211826E-4</v>
      </c>
      <c r="AG45" s="186">
        <v>5.3673664122137407E-4</v>
      </c>
      <c r="AH45" s="186">
        <v>1.8152114721365039E-4</v>
      </c>
      <c r="AI45" s="186">
        <v>2.4844720496894411E-4</v>
      </c>
      <c r="AJ45" s="186">
        <v>4.0184850311432592E-4</v>
      </c>
      <c r="AK45" s="186">
        <v>5.6694699045639228E-4</v>
      </c>
      <c r="AL45" s="186">
        <v>6.2968326931553431E-4</v>
      </c>
      <c r="AM45" s="186">
        <v>1.5459534668006494E-4</v>
      </c>
      <c r="AN45" s="186">
        <v>2.2779043280182233E-4</v>
      </c>
      <c r="AO45" s="186">
        <v>2.5477707006369424E-4</v>
      </c>
      <c r="AP45" s="186">
        <v>4.7723205408629947E-4</v>
      </c>
      <c r="AQ45" s="186">
        <v>6.0975609756097561E-4</v>
      </c>
      <c r="AR45" s="186">
        <v>1.9450522732798443E-4</v>
      </c>
      <c r="AS45" s="186">
        <v>6.8018535050801338E-4</v>
      </c>
      <c r="AT45" s="186">
        <v>3.205230936889003E-4</v>
      </c>
      <c r="AU45" s="186">
        <v>2.1110407430863416E-4</v>
      </c>
      <c r="AV45" s="186">
        <v>2.1110407430863416E-4</v>
      </c>
      <c r="AW45" s="186">
        <v>3.7163208423660575E-4</v>
      </c>
      <c r="AX45" s="148">
        <v>3.061849357011635E-4</v>
      </c>
      <c r="AY45" s="148">
        <v>3.4758428919012862E-4</v>
      </c>
      <c r="AZ45" s="148">
        <v>3.0759766225776686E-4</v>
      </c>
      <c r="BA45" s="148">
        <v>0</v>
      </c>
      <c r="BB45" s="148">
        <v>1.0589481115425344E-3</v>
      </c>
      <c r="BC45" s="148">
        <v>1.0795250089960418E-3</v>
      </c>
      <c r="BD45" s="148">
        <v>7.3827980804724988E-4</v>
      </c>
      <c r="BE45" s="148">
        <v>0</v>
      </c>
      <c r="BF45" s="148">
        <v>1.128668171557562E-3</v>
      </c>
      <c r="BG45" s="148">
        <v>0</v>
      </c>
      <c r="BH45" s="148">
        <v>3.3200531208499334E-4</v>
      </c>
      <c r="BI45" s="148">
        <v>1.2033694344163659E-3</v>
      </c>
      <c r="BJ45" s="148">
        <v>1.2380068090374497E-3</v>
      </c>
      <c r="BK45" s="148">
        <v>6.6489361702127658E-4</v>
      </c>
      <c r="BL45" s="148">
        <v>5.7355893318038426E-4</v>
      </c>
      <c r="BM45" s="148">
        <v>0</v>
      </c>
      <c r="BN45" s="149">
        <v>0</v>
      </c>
      <c r="BO45" s="148">
        <f t="shared" si="6"/>
        <v>1.2380068090374497E-3</v>
      </c>
      <c r="BP45" s="275">
        <f t="shared" si="7"/>
        <v>0</v>
      </c>
    </row>
    <row r="46" spans="1:70" ht="14.25" x14ac:dyDescent="0.2">
      <c r="A46" s="92" t="s">
        <v>185</v>
      </c>
      <c r="B46" s="94" t="s">
        <v>1230</v>
      </c>
      <c r="C46" s="133">
        <v>76456627</v>
      </c>
      <c r="D46" s="92" t="s">
        <v>69</v>
      </c>
      <c r="E46" s="94" t="s">
        <v>25</v>
      </c>
      <c r="F46" s="94" t="s">
        <v>26</v>
      </c>
      <c r="G46" s="131" t="s">
        <v>510</v>
      </c>
      <c r="H46" s="72" t="s">
        <v>625</v>
      </c>
      <c r="I46" s="130">
        <v>0.123</v>
      </c>
      <c r="J46" s="132" t="s">
        <v>590</v>
      </c>
      <c r="K46" s="92"/>
      <c r="L46" s="114">
        <v>1.6152479405588758E-3</v>
      </c>
      <c r="M46" s="92" t="s">
        <v>185</v>
      </c>
      <c r="N46" s="185">
        <v>7.8518313241882597E-4</v>
      </c>
      <c r="O46" s="186">
        <v>7.7415359207266723E-4</v>
      </c>
      <c r="P46" s="187">
        <v>5.3293067460141231E-4</v>
      </c>
      <c r="Q46" s="186">
        <v>1.3137727173199037E-3</v>
      </c>
      <c r="R46" s="186">
        <v>7.0286417149885785E-4</v>
      </c>
      <c r="S46" s="186">
        <v>8.2756545290400244E-4</v>
      </c>
      <c r="T46" s="186">
        <v>1.0599208592425098E-3</v>
      </c>
      <c r="U46" s="186">
        <v>8.1747581634043331E-4</v>
      </c>
      <c r="V46" s="186">
        <v>1.4493410027628063E-3</v>
      </c>
      <c r="W46" s="186">
        <v>9.7732603596559805E-4</v>
      </c>
      <c r="X46" s="186">
        <v>9.7440561257632844E-4</v>
      </c>
      <c r="Y46" s="186">
        <v>9.248412355878907E-4</v>
      </c>
      <c r="Z46" s="186">
        <v>6.9749973173087237E-4</v>
      </c>
      <c r="AA46" s="186">
        <v>7.9207920792079213E-4</v>
      </c>
      <c r="AB46" s="186">
        <v>5.7903879559930511E-4</v>
      </c>
      <c r="AC46" s="186">
        <v>0.48084659786601364</v>
      </c>
      <c r="AD46" s="186">
        <v>9.7584776774823126E-4</v>
      </c>
      <c r="AE46" s="186">
        <v>0.49241619577686196</v>
      </c>
      <c r="AF46" s="186">
        <v>9.7765363128491625E-4</v>
      </c>
      <c r="AG46" s="186">
        <v>1.6253555465258025E-3</v>
      </c>
      <c r="AH46" s="186">
        <v>6.7473705100218296E-4</v>
      </c>
      <c r="AI46" s="186">
        <v>5.3850296176628971E-4</v>
      </c>
      <c r="AJ46" s="186">
        <v>1.0017809439002671E-3</v>
      </c>
      <c r="AK46" s="186">
        <v>8.6397235288470774E-4</v>
      </c>
      <c r="AL46" s="186">
        <v>0.49490953894040596</v>
      </c>
      <c r="AM46" s="186">
        <v>5.8567603748326642E-4</v>
      </c>
      <c r="AN46" s="186">
        <v>7.8110641426208422E-4</v>
      </c>
      <c r="AO46" s="186">
        <v>0.48872700202063174</v>
      </c>
      <c r="AP46" s="186">
        <v>9.9138259742240524E-4</v>
      </c>
      <c r="AQ46" s="186">
        <v>7.4170220656406458E-4</v>
      </c>
      <c r="AR46" s="186">
        <v>9.3160894344585703E-4</v>
      </c>
      <c r="AS46" s="186">
        <v>1.3934045517882026E-3</v>
      </c>
      <c r="AT46" s="186">
        <v>1.1495619772466008E-3</v>
      </c>
      <c r="AU46" s="186">
        <v>5.8779523351501549E-4</v>
      </c>
      <c r="AV46" s="186">
        <v>8.3183141549979201E-4</v>
      </c>
      <c r="AW46" s="186">
        <v>7.7798995685692061E-4</v>
      </c>
      <c r="AX46" s="148">
        <v>1.0587612493382743E-3</v>
      </c>
      <c r="AY46" s="148">
        <v>5.1440329218107E-4</v>
      </c>
      <c r="AZ46" s="148">
        <v>0.49444444444444446</v>
      </c>
      <c r="BA46" s="148">
        <v>1.5723270440251573E-3</v>
      </c>
      <c r="BB46" s="148">
        <v>4.7326076668244201E-4</v>
      </c>
      <c r="BC46" s="148">
        <v>9.3940817285110385E-4</v>
      </c>
      <c r="BD46" s="148">
        <v>0.50535211267605629</v>
      </c>
      <c r="BE46" s="148">
        <v>1.5090543259557343E-3</v>
      </c>
      <c r="BF46" s="148">
        <v>1.984126984126984E-3</v>
      </c>
      <c r="BG46" s="148">
        <v>7.5642965204236008E-4</v>
      </c>
      <c r="BH46" s="148">
        <v>4.6125461254612545E-4</v>
      </c>
      <c r="BI46" s="148">
        <v>0</v>
      </c>
      <c r="BJ46" s="148">
        <v>2.2820629849383844E-3</v>
      </c>
      <c r="BK46" s="148">
        <v>9.1033227127901685E-4</v>
      </c>
      <c r="BL46" s="148">
        <v>7.9491255961844202E-4</v>
      </c>
      <c r="BM46" s="148">
        <v>1.0116337885685382E-3</v>
      </c>
      <c r="BN46" s="149">
        <v>1.9755037534571317E-3</v>
      </c>
      <c r="BO46" s="148">
        <f>MAX(Q46:BN46)</f>
        <v>0.50535211267605629</v>
      </c>
      <c r="BP46" s="275">
        <f>COUNTIF(Q46:BN46,"&gt;0.25")</f>
        <v>6</v>
      </c>
    </row>
    <row r="47" spans="1:70" s="54" customFormat="1" ht="14.25" x14ac:dyDescent="0.2">
      <c r="A47" s="140" t="s">
        <v>689</v>
      </c>
      <c r="B47" s="94" t="s">
        <v>1230</v>
      </c>
      <c r="C47" s="133">
        <v>119354360</v>
      </c>
      <c r="D47" s="92" t="s">
        <v>69</v>
      </c>
      <c r="E47" s="94" t="s">
        <v>26</v>
      </c>
      <c r="F47" s="94" t="s">
        <v>30</v>
      </c>
      <c r="G47" s="131" t="s">
        <v>510</v>
      </c>
      <c r="H47" s="72" t="s">
        <v>625</v>
      </c>
      <c r="I47" s="139">
        <v>5.6179775280898903E-2</v>
      </c>
      <c r="J47" s="132" t="s">
        <v>623</v>
      </c>
      <c r="K47" s="92"/>
      <c r="L47" s="115">
        <v>5.8103404896371386E-4</v>
      </c>
      <c r="M47" s="140" t="s">
        <v>516</v>
      </c>
      <c r="N47" s="185">
        <v>3.2656869605784933E-4</v>
      </c>
      <c r="O47" s="186">
        <v>3.3930626900544606E-4</v>
      </c>
      <c r="P47" s="187">
        <v>3.3743619120861013E-4</v>
      </c>
      <c r="Q47" s="55">
        <v>1.6711301553294056E-4</v>
      </c>
      <c r="R47" s="55">
        <v>3.5669159477416586E-4</v>
      </c>
      <c r="S47" s="55">
        <v>3.0760817554173215E-4</v>
      </c>
      <c r="T47" s="55">
        <v>4.0827070496532387E-4</v>
      </c>
      <c r="U47" s="55">
        <v>3.7991122482603553E-4</v>
      </c>
      <c r="V47" s="55">
        <v>3.7538400251277453E-4</v>
      </c>
      <c r="W47" s="55">
        <v>4.290699992229441E-4</v>
      </c>
      <c r="X47" s="55">
        <v>3.3910247941163515E-4</v>
      </c>
      <c r="Y47" s="55">
        <v>2.5025751135226103E-4</v>
      </c>
      <c r="Z47" s="55">
        <v>2.8785160898518264E-4</v>
      </c>
      <c r="AA47" s="55">
        <v>2.7480200740613933E-4</v>
      </c>
      <c r="AB47" s="55">
        <v>3.72203407319509E-4</v>
      </c>
      <c r="AC47" s="55">
        <v>4.3627412710731887E-4</v>
      </c>
      <c r="AD47" s="55">
        <v>3.4836213000723231E-4</v>
      </c>
      <c r="AE47" s="55">
        <v>3.2643721254940999E-4</v>
      </c>
      <c r="AF47" s="55">
        <v>3.0228201634877386E-4</v>
      </c>
      <c r="AG47" s="55">
        <v>2.2896393817973669E-4</v>
      </c>
      <c r="AH47" s="55">
        <v>3.2780500470611145E-4</v>
      </c>
      <c r="AI47" s="55">
        <v>3.9097391602481782E-4</v>
      </c>
      <c r="AJ47" s="55">
        <v>4.2427163270434035E-4</v>
      </c>
      <c r="AK47" s="55">
        <v>4.3130006161429453E-4</v>
      </c>
      <c r="AL47" s="55">
        <v>4.1275061066791167E-4</v>
      </c>
      <c r="AM47" s="55">
        <v>3.1031515795511717E-4</v>
      </c>
      <c r="AN47" s="55">
        <v>4.6872538207026943E-4</v>
      </c>
      <c r="AO47" s="55">
        <v>3.3234659885765516E-4</v>
      </c>
      <c r="AP47" s="55">
        <v>3.5420845995458186E-4</v>
      </c>
      <c r="AQ47" s="55">
        <v>3.2380739935886137E-4</v>
      </c>
      <c r="AR47" s="55">
        <v>3.5268141606034111E-4</v>
      </c>
      <c r="AS47" s="55">
        <v>2.3002760331239749E-4</v>
      </c>
      <c r="AT47" s="55">
        <v>3.2688104286867655E-4</v>
      </c>
      <c r="AU47" s="55">
        <v>3.2050200735467765E-4</v>
      </c>
      <c r="AV47" s="55">
        <v>3.5280103266937564E-4</v>
      </c>
      <c r="AW47" s="55">
        <v>3.6136088509326124E-4</v>
      </c>
      <c r="AX47" s="104">
        <v>2.6316257401447392E-4</v>
      </c>
      <c r="AY47" s="104">
        <v>3.1497143427388171E-4</v>
      </c>
      <c r="AZ47" s="104">
        <v>3.4818395405226526E-4</v>
      </c>
      <c r="BA47" s="104">
        <v>2.5417401388425553E-4</v>
      </c>
      <c r="BB47" s="104">
        <v>3.2967319920095049E-4</v>
      </c>
      <c r="BC47" s="104">
        <v>3.1207785896755725E-4</v>
      </c>
      <c r="BD47" s="104">
        <v>3.0384820519451135E-4</v>
      </c>
      <c r="BE47" s="104">
        <v>3.3753218734776255E-4</v>
      </c>
      <c r="BF47" s="104">
        <v>3.4058967151562406E-4</v>
      </c>
      <c r="BG47" s="104">
        <v>3.0521187426796841E-4</v>
      </c>
      <c r="BH47" s="104">
        <v>2.9461819215345105E-4</v>
      </c>
      <c r="BI47" s="104">
        <v>2.6060709784824111E-4</v>
      </c>
      <c r="BJ47" s="104">
        <v>3.2185089019623621E-4</v>
      </c>
      <c r="BK47" s="104">
        <v>3.4458746419520879E-4</v>
      </c>
      <c r="BL47" s="104">
        <v>3.3220296614489968E-4</v>
      </c>
      <c r="BM47" s="104">
        <v>2.7708939059847403E-4</v>
      </c>
      <c r="BN47" s="149">
        <v>3.6570578007609245E-4</v>
      </c>
      <c r="BO47" s="148">
        <f>MAX(Q47:BN47)</f>
        <v>4.6872538207026943E-4</v>
      </c>
      <c r="BP47" s="275">
        <f>COUNTIF(Q47:BN47,"&gt;0.25")</f>
        <v>0</v>
      </c>
    </row>
    <row r="48" spans="1:70" ht="14.25" x14ac:dyDescent="0.2">
      <c r="A48" s="92" t="s">
        <v>186</v>
      </c>
      <c r="B48" s="94" t="s">
        <v>1233</v>
      </c>
      <c r="C48" s="133">
        <v>55107459</v>
      </c>
      <c r="D48" s="92" t="s">
        <v>69</v>
      </c>
      <c r="E48" s="94" t="s">
        <v>28</v>
      </c>
      <c r="F48" s="94" t="s">
        <v>30</v>
      </c>
      <c r="G48" s="131" t="s">
        <v>510</v>
      </c>
      <c r="H48" s="72" t="s">
        <v>625</v>
      </c>
      <c r="I48" s="130">
        <v>6.0999999999999999E-2</v>
      </c>
      <c r="J48" s="132" t="s">
        <v>666</v>
      </c>
      <c r="K48" s="92"/>
      <c r="L48" s="114">
        <v>5.792783846408474E-4</v>
      </c>
      <c r="M48" s="92" t="s">
        <v>186</v>
      </c>
      <c r="N48" s="185">
        <v>7.6923076923076923E-4</v>
      </c>
      <c r="O48" s="186">
        <v>7.6759273015401374E-4</v>
      </c>
      <c r="P48" s="187">
        <v>6.0790273556231007E-4</v>
      </c>
      <c r="Q48" s="186">
        <v>5.8356027343967097E-4</v>
      </c>
      <c r="R48" s="186">
        <v>5.3189721086400056E-4</v>
      </c>
      <c r="S48" s="186">
        <v>6.0744115413819289E-4</v>
      </c>
      <c r="T48" s="186">
        <v>6.3851135638055281E-4</v>
      </c>
      <c r="U48" s="186">
        <v>7.2202166064981946E-4</v>
      </c>
      <c r="V48" s="186">
        <v>8.9792331352807439E-4</v>
      </c>
      <c r="W48" s="186">
        <v>7.5132927487092552E-4</v>
      </c>
      <c r="X48" s="186">
        <v>5.3984274146226963E-4</v>
      </c>
      <c r="Y48" s="186">
        <v>5.1311134516190016E-4</v>
      </c>
      <c r="Z48" s="186">
        <v>6.3847754000782647E-4</v>
      </c>
      <c r="AA48" s="186">
        <v>5.4464669628780278E-4</v>
      </c>
      <c r="AB48" s="186">
        <v>4.8022090161474278E-4</v>
      </c>
      <c r="AC48" s="186">
        <v>5.8285672653090963E-4</v>
      </c>
      <c r="AD48" s="186">
        <v>1.0312255083941757E-3</v>
      </c>
      <c r="AE48" s="186">
        <v>6.5426510114584811E-4</v>
      </c>
      <c r="AF48" s="186">
        <v>6.9062760783862337E-4</v>
      </c>
      <c r="AG48" s="186">
        <v>5.7409989338144836E-4</v>
      </c>
      <c r="AH48" s="186">
        <v>6.0714461528363502E-4</v>
      </c>
      <c r="AI48" s="186">
        <v>9.6145922039392361E-4</v>
      </c>
      <c r="AJ48" s="186">
        <v>7.3256495409259616E-4</v>
      </c>
      <c r="AK48" s="186">
        <v>7.2881990269269405E-4</v>
      </c>
      <c r="AL48" s="186">
        <v>6.0943296237413885E-4</v>
      </c>
      <c r="AM48" s="186">
        <v>4.1232862591485413E-4</v>
      </c>
      <c r="AN48" s="186">
        <v>7.5194251817194417E-4</v>
      </c>
      <c r="AO48" s="186">
        <v>5.7751540041067761E-4</v>
      </c>
      <c r="AP48" s="186">
        <v>5.4676554010183506E-4</v>
      </c>
      <c r="AQ48" s="186">
        <v>6.524704905391779E-4</v>
      </c>
      <c r="AR48" s="186">
        <v>5.9412476620090222E-4</v>
      </c>
      <c r="AS48" s="186">
        <v>8.6991576669283484E-4</v>
      </c>
      <c r="AT48" s="186">
        <v>5.4677488252883385E-4</v>
      </c>
      <c r="AU48" s="186">
        <v>5.9546493902439023E-4</v>
      </c>
      <c r="AV48" s="186">
        <v>4.0153312648293484E-4</v>
      </c>
      <c r="AW48" s="186">
        <v>8.1164287713406103E-4</v>
      </c>
      <c r="AX48" s="148">
        <v>8.2253752827472749E-4</v>
      </c>
      <c r="AY48" s="148">
        <v>9.1890650126349646E-4</v>
      </c>
      <c r="AZ48" s="148">
        <v>1.2614885564966661E-3</v>
      </c>
      <c r="BA48" s="148">
        <v>8.4488002703616086E-4</v>
      </c>
      <c r="BB48" s="148">
        <v>7.5315383167011863E-4</v>
      </c>
      <c r="BC48" s="148">
        <v>5.2733345051854451E-4</v>
      </c>
      <c r="BD48" s="148">
        <v>2.1367521367521368E-4</v>
      </c>
      <c r="BE48" s="148">
        <v>1.0471204188481676E-3</v>
      </c>
      <c r="BF48" s="148">
        <v>6.9759330310429019E-4</v>
      </c>
      <c r="BG48" s="148">
        <v>3.3955857385398983E-4</v>
      </c>
      <c r="BH48" s="148">
        <v>1.0718113612004287E-3</v>
      </c>
      <c r="BI48" s="148">
        <v>1.5625000000000001E-3</v>
      </c>
      <c r="BJ48" s="148">
        <v>5.0025012506253123E-4</v>
      </c>
      <c r="BK48" s="148">
        <v>3.6677058499908307E-4</v>
      </c>
      <c r="BL48" s="148">
        <v>3.2362459546925567E-4</v>
      </c>
      <c r="BM48" s="148">
        <v>4.0841331427404531E-4</v>
      </c>
      <c r="BN48" s="149">
        <v>3.017956843217142E-4</v>
      </c>
      <c r="BO48" s="148">
        <f t="shared" si="6"/>
        <v>1.5625000000000001E-3</v>
      </c>
      <c r="BP48" s="275">
        <f t="shared" si="7"/>
        <v>0</v>
      </c>
    </row>
    <row r="49" spans="1:68" ht="14.25" x14ac:dyDescent="0.2">
      <c r="A49" s="92" t="s">
        <v>187</v>
      </c>
      <c r="B49" s="94" t="s">
        <v>1233</v>
      </c>
      <c r="C49" s="133">
        <v>87260846</v>
      </c>
      <c r="D49" s="92" t="s">
        <v>69</v>
      </c>
      <c r="E49" s="94" t="s">
        <v>25</v>
      </c>
      <c r="F49" s="94" t="s">
        <v>26</v>
      </c>
      <c r="G49" s="131" t="s">
        <v>510</v>
      </c>
      <c r="H49" s="72" t="s">
        <v>625</v>
      </c>
      <c r="I49" s="130">
        <v>4.9000000000000002E-2</v>
      </c>
      <c r="J49" s="132" t="s">
        <v>669</v>
      </c>
      <c r="K49" s="92"/>
      <c r="L49" s="114">
        <v>1.2417952811779316E-3</v>
      </c>
      <c r="M49" s="92" t="s">
        <v>187</v>
      </c>
      <c r="N49" s="185">
        <v>1.5032456440040997E-3</v>
      </c>
      <c r="O49" s="186">
        <v>1.6383912055388194E-3</v>
      </c>
      <c r="P49" s="187">
        <v>2.1257112957027927E-3</v>
      </c>
      <c r="Q49" s="186">
        <v>2.1464985242822645E-3</v>
      </c>
      <c r="R49" s="186">
        <v>0.49954691490238073</v>
      </c>
      <c r="S49" s="186">
        <v>0.49419018259426134</v>
      </c>
      <c r="T49" s="186">
        <v>1.9044164323932166E-3</v>
      </c>
      <c r="U49" s="186">
        <v>0.49430344572063728</v>
      </c>
      <c r="V49" s="186">
        <v>2.3172114578711234E-3</v>
      </c>
      <c r="W49" s="186">
        <v>2.2435897435897434E-3</v>
      </c>
      <c r="X49" s="186">
        <v>1.411532218222881E-3</v>
      </c>
      <c r="Y49" s="186">
        <v>6.115920210764019E-4</v>
      </c>
      <c r="Z49" s="186">
        <v>0.48206760512866492</v>
      </c>
      <c r="AA49" s="186">
        <v>2.1773150983193847E-3</v>
      </c>
      <c r="AB49" s="186">
        <v>2.1014289717007566E-3</v>
      </c>
      <c r="AC49" s="186">
        <v>1.434270090986509E-3</v>
      </c>
      <c r="AD49" s="186">
        <v>1.969796454366382E-3</v>
      </c>
      <c r="AE49" s="186">
        <v>2.3683320175933234E-3</v>
      </c>
      <c r="AF49" s="186">
        <v>0.48995894818595365</v>
      </c>
      <c r="AG49" s="186">
        <v>0.49984166191652418</v>
      </c>
      <c r="AH49" s="186">
        <v>1.5644675086808869E-3</v>
      </c>
      <c r="AI49" s="186">
        <v>0.47838652155198919</v>
      </c>
      <c r="AJ49" s="186">
        <v>0.49828951226664059</v>
      </c>
      <c r="AK49" s="186">
        <v>1.3570362328674175E-3</v>
      </c>
      <c r="AL49" s="186">
        <v>1.2940977887807349E-3</v>
      </c>
      <c r="AM49" s="186">
        <v>1.8527095877721167E-3</v>
      </c>
      <c r="AN49" s="186">
        <v>0.4767696424227682</v>
      </c>
      <c r="AO49" s="186">
        <v>1.3102197137673855E-3</v>
      </c>
      <c r="AP49" s="186">
        <v>0.49282104039003444</v>
      </c>
      <c r="AQ49" s="186">
        <v>1.3191990577149587E-3</v>
      </c>
      <c r="AR49" s="186">
        <v>9.6215522771007055E-4</v>
      </c>
      <c r="AS49" s="186">
        <v>0.49943154133506579</v>
      </c>
      <c r="AT49" s="186">
        <v>0.49230430266595321</v>
      </c>
      <c r="AU49" s="186">
        <v>0.49224975917330765</v>
      </c>
      <c r="AV49" s="186">
        <v>0.4962919998342793</v>
      </c>
      <c r="AW49" s="186">
        <v>1.1449507671170141E-3</v>
      </c>
      <c r="AX49" s="148">
        <v>0.48640391078521233</v>
      </c>
      <c r="AY49" s="148">
        <v>2.5603511338697879E-3</v>
      </c>
      <c r="AZ49" s="148">
        <v>2.0646937370956643E-3</v>
      </c>
      <c r="BA49" s="148">
        <v>0.45868412846897411</v>
      </c>
      <c r="BB49" s="148">
        <v>6.0222824450466728E-4</v>
      </c>
      <c r="BC49" s="148">
        <v>1.6578249336870027E-3</v>
      </c>
      <c r="BD49" s="148">
        <v>1.2015620306398318E-3</v>
      </c>
      <c r="BE49" s="148">
        <v>6.939625260235947E-4</v>
      </c>
      <c r="BF49" s="148">
        <v>3.6023054755043225E-4</v>
      </c>
      <c r="BG49" s="148">
        <v>1.3808340237503453E-3</v>
      </c>
      <c r="BH49" s="148">
        <v>1.0922992900054614E-3</v>
      </c>
      <c r="BI49" s="148">
        <v>8.8573959255978745E-4</v>
      </c>
      <c r="BJ49" s="148">
        <v>2.5416548997458347E-3</v>
      </c>
      <c r="BK49" s="148">
        <v>1.1303692539562924E-3</v>
      </c>
      <c r="BL49" s="148">
        <v>5.2029136316337154E-4</v>
      </c>
      <c r="BM49" s="148">
        <v>0.49298409728718429</v>
      </c>
      <c r="BN49" s="149">
        <v>0</v>
      </c>
      <c r="BO49" s="148">
        <f t="shared" si="6"/>
        <v>0.49984166191652418</v>
      </c>
      <c r="BP49" s="275">
        <f t="shared" si="7"/>
        <v>17</v>
      </c>
    </row>
    <row r="50" spans="1:68" ht="14.25" x14ac:dyDescent="0.2">
      <c r="A50" s="92" t="s">
        <v>188</v>
      </c>
      <c r="B50" s="94" t="s">
        <v>1224</v>
      </c>
      <c r="C50" s="133">
        <v>125700572</v>
      </c>
      <c r="D50" s="92" t="s">
        <v>69</v>
      </c>
      <c r="E50" s="94" t="s">
        <v>25</v>
      </c>
      <c r="F50" s="94" t="s">
        <v>26</v>
      </c>
      <c r="G50" s="131" t="s">
        <v>510</v>
      </c>
      <c r="H50" s="72" t="s">
        <v>625</v>
      </c>
      <c r="I50" s="130">
        <v>0.30299999999999999</v>
      </c>
      <c r="J50" s="132" t="s">
        <v>596</v>
      </c>
      <c r="K50" s="92"/>
      <c r="L50" s="114">
        <v>1.02262559120542E-3</v>
      </c>
      <c r="M50" s="92" t="s">
        <v>188</v>
      </c>
      <c r="N50" s="185">
        <v>1.1661641731611583E-3</v>
      </c>
      <c r="O50" s="186">
        <v>5.6487355522725298E-4</v>
      </c>
      <c r="P50" s="187">
        <v>9.1199270405836752E-4</v>
      </c>
      <c r="Q50" s="186">
        <v>0.49437726438620427</v>
      </c>
      <c r="R50" s="186">
        <v>1.0646046954670254E-3</v>
      </c>
      <c r="S50" s="186">
        <v>1.5180861644767838E-3</v>
      </c>
      <c r="T50" s="186">
        <v>9.7470886985071567E-4</v>
      </c>
      <c r="U50" s="186">
        <v>6.6258075202915354E-4</v>
      </c>
      <c r="V50" s="186">
        <v>9.3391730001288165E-4</v>
      </c>
      <c r="W50" s="186">
        <v>8.6308857846114501E-4</v>
      </c>
      <c r="X50" s="186">
        <v>0.4923799291711432</v>
      </c>
      <c r="Y50" s="186">
        <v>1.3939224979091162E-3</v>
      </c>
      <c r="Z50" s="186">
        <v>1.4975154856714996E-3</v>
      </c>
      <c r="AA50" s="186">
        <v>1.0366112236724308E-3</v>
      </c>
      <c r="AB50" s="186">
        <v>3.6890468844322222E-4</v>
      </c>
      <c r="AC50" s="186">
        <v>0.50097127999760915</v>
      </c>
      <c r="AD50" s="186">
        <v>0.50446397674579557</v>
      </c>
      <c r="AE50" s="186">
        <v>1.4698523892919689E-3</v>
      </c>
      <c r="AF50" s="186">
        <v>0.49215976331360944</v>
      </c>
      <c r="AG50" s="186">
        <v>1.1499011085046686E-3</v>
      </c>
      <c r="AH50" s="186">
        <v>0.49631954968607922</v>
      </c>
      <c r="AI50" s="186">
        <v>0.48858682915397234</v>
      </c>
      <c r="AJ50" s="186">
        <v>6.8499015326654682E-4</v>
      </c>
      <c r="AK50" s="186">
        <v>4.9405371069626285E-4</v>
      </c>
      <c r="AL50" s="186">
        <v>0.49676247263241252</v>
      </c>
      <c r="AM50" s="186">
        <v>8.497723823975721E-4</v>
      </c>
      <c r="AN50" s="186">
        <v>0.50257425742574258</v>
      </c>
      <c r="AO50" s="186">
        <v>4.3435769356064719E-4</v>
      </c>
      <c r="AP50" s="186">
        <v>0.49855114043896143</v>
      </c>
      <c r="AQ50" s="186">
        <v>5.0842071814426442E-4</v>
      </c>
      <c r="AR50" s="186">
        <v>7.2791356984139148E-4</v>
      </c>
      <c r="AS50" s="186">
        <v>0.49139034109604063</v>
      </c>
      <c r="AT50" s="186">
        <v>0.51325001446508134</v>
      </c>
      <c r="AU50" s="186">
        <v>1.463027212306149E-3</v>
      </c>
      <c r="AV50" s="186">
        <v>7.7658101765877704E-4</v>
      </c>
      <c r="AW50" s="186">
        <v>1.3328890369876708E-3</v>
      </c>
      <c r="AX50" s="148">
        <v>0</v>
      </c>
      <c r="AY50" s="148">
        <v>5.5741360089186175E-4</v>
      </c>
      <c r="AZ50" s="148">
        <v>0.500408608008717</v>
      </c>
      <c r="BA50" s="148">
        <v>0.49904716531681753</v>
      </c>
      <c r="BB50" s="148">
        <v>9.2222563787273287E-4</v>
      </c>
      <c r="BC50" s="148">
        <v>0.4893343613466975</v>
      </c>
      <c r="BD50" s="148">
        <v>0.5061659192825112</v>
      </c>
      <c r="BE50" s="148">
        <v>1.2849341471249599E-3</v>
      </c>
      <c r="BF50" s="148">
        <v>9.7632413961435197E-4</v>
      </c>
      <c r="BG50" s="148">
        <v>0.50744119059049453</v>
      </c>
      <c r="BH50" s="148">
        <v>0.48669086509376891</v>
      </c>
      <c r="BI50" s="148">
        <v>4.880429477794046E-4</v>
      </c>
      <c r="BJ50" s="148">
        <v>0.49575000000000002</v>
      </c>
      <c r="BK50" s="148">
        <v>5.4185857491194801E-4</v>
      </c>
      <c r="BL50" s="148">
        <v>0.50075187969924817</v>
      </c>
      <c r="BM50" s="148">
        <v>9.2109303039606999E-4</v>
      </c>
      <c r="BN50" s="149">
        <v>9.1975166704989656E-4</v>
      </c>
      <c r="BO50" s="148">
        <f t="shared" si="6"/>
        <v>0.51325001446508134</v>
      </c>
      <c r="BP50" s="275">
        <f t="shared" si="7"/>
        <v>20</v>
      </c>
    </row>
    <row r="51" spans="1:68" ht="14.25" x14ac:dyDescent="0.2">
      <c r="A51" s="92" t="s">
        <v>189</v>
      </c>
      <c r="B51" s="94" t="s">
        <v>1224</v>
      </c>
      <c r="C51" s="133">
        <v>135443495</v>
      </c>
      <c r="D51" s="92" t="s">
        <v>69</v>
      </c>
      <c r="E51" s="94" t="s">
        <v>25</v>
      </c>
      <c r="F51" s="94" t="s">
        <v>26</v>
      </c>
      <c r="G51" s="131" t="s">
        <v>510</v>
      </c>
      <c r="H51" s="72" t="s">
        <v>625</v>
      </c>
      <c r="I51" s="130">
        <v>5.0999999999999997E-2</v>
      </c>
      <c r="J51" s="132" t="s">
        <v>623</v>
      </c>
      <c r="K51" s="92"/>
      <c r="L51" s="114">
        <v>2.006152200080246E-3</v>
      </c>
      <c r="M51" s="92" t="s">
        <v>189</v>
      </c>
      <c r="N51" s="185">
        <v>1.5719899964272955E-3</v>
      </c>
      <c r="O51" s="186">
        <v>1.646493414026344E-3</v>
      </c>
      <c r="P51" s="187">
        <v>7.9570320270539092E-4</v>
      </c>
      <c r="Q51" s="186">
        <v>1.744120625632947E-3</v>
      </c>
      <c r="R51" s="186">
        <v>1.3299640909695438E-3</v>
      </c>
      <c r="S51" s="186">
        <v>1.5482752214033566E-3</v>
      </c>
      <c r="T51" s="186">
        <v>1.1601568974089829E-3</v>
      </c>
      <c r="U51" s="186">
        <v>1.7877173303421201E-3</v>
      </c>
      <c r="V51" s="186">
        <v>1.3676444124527624E-3</v>
      </c>
      <c r="W51" s="186">
        <v>1.5550239234449761E-3</v>
      </c>
      <c r="X51" s="186">
        <v>8.9360807401177463E-4</v>
      </c>
      <c r="Y51" s="186">
        <v>1.2503005530175523E-3</v>
      </c>
      <c r="Z51" s="186">
        <v>1.404135818228236E-3</v>
      </c>
      <c r="AA51" s="186">
        <v>1.3031693077564636E-3</v>
      </c>
      <c r="AB51" s="186">
        <v>1.6556291390728477E-3</v>
      </c>
      <c r="AC51" s="186">
        <v>1.0260038917388997E-3</v>
      </c>
      <c r="AD51" s="186">
        <v>1.6731734523145567E-3</v>
      </c>
      <c r="AE51" s="186">
        <v>1.0506040973559797E-3</v>
      </c>
      <c r="AF51" s="186">
        <v>1.2100433598870627E-3</v>
      </c>
      <c r="AG51" s="186">
        <v>9.1996320147194111E-4</v>
      </c>
      <c r="AH51" s="186">
        <v>1.101358341955078E-3</v>
      </c>
      <c r="AI51" s="186">
        <v>1.9963225636984504E-3</v>
      </c>
      <c r="AJ51" s="186">
        <v>1.2514439738159414E-3</v>
      </c>
      <c r="AK51" s="186">
        <v>1.6346718081985078E-3</v>
      </c>
      <c r="AL51" s="186">
        <v>9.5866463655331865E-4</v>
      </c>
      <c r="AM51" s="186">
        <v>1.3355827358357936E-3</v>
      </c>
      <c r="AN51" s="186">
        <v>9.7443093233551606E-4</v>
      </c>
      <c r="AO51" s="186">
        <v>1.3233549329195948E-3</v>
      </c>
      <c r="AP51" s="186">
        <v>1.1686924001602778E-3</v>
      </c>
      <c r="AQ51" s="186">
        <v>1.4302920806985849E-3</v>
      </c>
      <c r="AR51" s="186">
        <v>9.5216504194060305E-4</v>
      </c>
      <c r="AS51" s="186">
        <v>1.9707810290904419E-3</v>
      </c>
      <c r="AT51" s="186">
        <v>1.1227895081558183E-3</v>
      </c>
      <c r="AU51" s="186">
        <v>1.053324555628703E-3</v>
      </c>
      <c r="AV51" s="186">
        <v>1.5061501129612586E-3</v>
      </c>
      <c r="AW51" s="186">
        <v>1.4184397163120568E-3</v>
      </c>
      <c r="AX51" s="148">
        <v>1.1658408627222385E-3</v>
      </c>
      <c r="AY51" s="148">
        <v>1.9946808510638296E-3</v>
      </c>
      <c r="AZ51" s="148">
        <v>1.2519561815336462E-3</v>
      </c>
      <c r="BA51" s="148">
        <v>1.0055304172951231E-3</v>
      </c>
      <c r="BB51" s="148">
        <v>1.2787723785166241E-3</v>
      </c>
      <c r="BC51" s="148">
        <v>2.8686173264486515E-4</v>
      </c>
      <c r="BD51" s="148">
        <v>1.0885341074020319E-3</v>
      </c>
      <c r="BE51" s="148">
        <v>1.0359116022099447E-3</v>
      </c>
      <c r="BF51" s="148">
        <v>2.3759239704329461E-3</v>
      </c>
      <c r="BG51" s="148">
        <v>2.3841059602649007E-3</v>
      </c>
      <c r="BH51" s="148">
        <v>3.2383419689119172E-4</v>
      </c>
      <c r="BI51" s="148">
        <v>1.2437810945273632E-3</v>
      </c>
      <c r="BJ51" s="148">
        <v>2.6400704018773834E-3</v>
      </c>
      <c r="BK51" s="148">
        <v>9.2879256965944267E-4</v>
      </c>
      <c r="BL51" s="148">
        <v>1.5970188980569604E-3</v>
      </c>
      <c r="BM51" s="148">
        <v>1.3245033112582781E-3</v>
      </c>
      <c r="BN51" s="149">
        <v>1.5463917525773195E-3</v>
      </c>
      <c r="BO51" s="148">
        <f t="shared" si="6"/>
        <v>2.6400704018773834E-3</v>
      </c>
      <c r="BP51" s="275">
        <f t="shared" si="7"/>
        <v>0</v>
      </c>
    </row>
    <row r="52" spans="1:68" ht="14.25" x14ac:dyDescent="0.2">
      <c r="A52" s="92" t="s">
        <v>190</v>
      </c>
      <c r="B52" s="94" t="s">
        <v>1239</v>
      </c>
      <c r="C52" s="133">
        <v>71611779</v>
      </c>
      <c r="D52" s="92" t="s">
        <v>69</v>
      </c>
      <c r="E52" s="94" t="s">
        <v>26</v>
      </c>
      <c r="F52" s="94" t="s">
        <v>28</v>
      </c>
      <c r="G52" s="131" t="s">
        <v>510</v>
      </c>
      <c r="H52" s="72" t="s">
        <v>625</v>
      </c>
      <c r="I52" s="130">
        <v>0.372</v>
      </c>
      <c r="J52" s="132" t="s">
        <v>596</v>
      </c>
      <c r="K52" s="92"/>
      <c r="L52" s="114">
        <v>4.6714419184054812E-4</v>
      </c>
      <c r="M52" s="92" t="s">
        <v>190</v>
      </c>
      <c r="N52" s="185">
        <v>1.2048574780430578E-3</v>
      </c>
      <c r="O52" s="186">
        <v>7.1674954083232535E-4</v>
      </c>
      <c r="P52" s="187">
        <v>2.8045574057843997E-4</v>
      </c>
      <c r="Q52" s="186">
        <v>0.52936133733390489</v>
      </c>
      <c r="R52" s="186">
        <v>0.494555292526209</v>
      </c>
      <c r="S52" s="186">
        <v>0.50871248789932233</v>
      </c>
      <c r="T52" s="186">
        <v>0.51283920161471186</v>
      </c>
      <c r="U52" s="186">
        <v>0.50202331961591218</v>
      </c>
      <c r="V52" s="186">
        <v>6.150729042295307E-4</v>
      </c>
      <c r="W52" s="186">
        <v>0.51247321701867155</v>
      </c>
      <c r="X52" s="186">
        <v>8.4317032040472171E-4</v>
      </c>
      <c r="Y52" s="186">
        <v>7.776049766718507E-4</v>
      </c>
      <c r="Z52" s="186">
        <v>0.50825526194177206</v>
      </c>
      <c r="AA52" s="186">
        <v>0.50112447992803333</v>
      </c>
      <c r="AB52" s="186">
        <v>0.50072116321677773</v>
      </c>
      <c r="AC52" s="186">
        <v>0.50726515178039988</v>
      </c>
      <c r="AD52" s="186">
        <v>6.4685668081665654E-4</v>
      </c>
      <c r="AE52" s="186">
        <v>0.48549868516330652</v>
      </c>
      <c r="AF52" s="186">
        <v>8.8476000884760012E-4</v>
      </c>
      <c r="AG52" s="186">
        <v>0.48977254131893305</v>
      </c>
      <c r="AH52" s="186">
        <v>0.50159944803361978</v>
      </c>
      <c r="AI52" s="186">
        <v>0.50477283396797246</v>
      </c>
      <c r="AJ52" s="186">
        <v>7.4122116186417118E-4</v>
      </c>
      <c r="AK52" s="186">
        <v>9.3212439623760696E-4</v>
      </c>
      <c r="AL52" s="186">
        <v>0.49058599534588532</v>
      </c>
      <c r="AM52" s="186">
        <v>0.51017601760176012</v>
      </c>
      <c r="AN52" s="186">
        <v>0.50765826354840105</v>
      </c>
      <c r="AO52" s="186">
        <v>0.51001238205029675</v>
      </c>
      <c r="AP52" s="186">
        <v>0.5001372024422035</v>
      </c>
      <c r="AQ52" s="186">
        <v>4.917629702483403E-4</v>
      </c>
      <c r="AR52" s="186">
        <v>9.4053268351075201E-4</v>
      </c>
      <c r="AS52" s="186">
        <v>7.7107260257294752E-4</v>
      </c>
      <c r="AT52" s="186">
        <v>4.9051667756703729E-4</v>
      </c>
      <c r="AU52" s="186">
        <v>4.818221638195357E-4</v>
      </c>
      <c r="AV52" s="186">
        <v>0.49971856354835076</v>
      </c>
      <c r="AW52" s="186">
        <v>0.49770464744416359</v>
      </c>
      <c r="AX52" s="148">
        <v>0.49265395436073772</v>
      </c>
      <c r="AY52" s="148">
        <v>3.8328861632809508E-4</v>
      </c>
      <c r="AZ52" s="148">
        <v>0.51468106648666889</v>
      </c>
      <c r="BA52" s="148">
        <v>0</v>
      </c>
      <c r="BB52" s="148">
        <v>0</v>
      </c>
      <c r="BC52" s="148">
        <v>0.51405622489959835</v>
      </c>
      <c r="BD52" s="148">
        <v>0.50611071171818833</v>
      </c>
      <c r="BE52" s="148">
        <v>3.4614053305642093E-4</v>
      </c>
      <c r="BF52" s="148">
        <v>7.8968149513029742E-4</v>
      </c>
      <c r="BG52" s="148">
        <v>0.50101773771445191</v>
      </c>
      <c r="BH52" s="148">
        <v>3.4566194262011752E-4</v>
      </c>
      <c r="BI52" s="148">
        <v>2.3446658851113715E-3</v>
      </c>
      <c r="BJ52" s="148">
        <v>0</v>
      </c>
      <c r="BK52" s="148">
        <v>0</v>
      </c>
      <c r="BL52" s="148">
        <v>0</v>
      </c>
      <c r="BM52" s="148">
        <v>0.49136690647482012</v>
      </c>
      <c r="BN52" s="149">
        <v>0</v>
      </c>
      <c r="BO52" s="148">
        <f t="shared" si="6"/>
        <v>0.52936133733390489</v>
      </c>
      <c r="BP52" s="275">
        <f t="shared" si="7"/>
        <v>27</v>
      </c>
    </row>
    <row r="53" spans="1:68" ht="14.25" x14ac:dyDescent="0.2">
      <c r="A53" s="92" t="s">
        <v>191</v>
      </c>
      <c r="B53" s="94" t="s">
        <v>1231</v>
      </c>
      <c r="C53" s="133">
        <v>58222237</v>
      </c>
      <c r="D53" s="92" t="s">
        <v>69</v>
      </c>
      <c r="E53" s="94" t="s">
        <v>25</v>
      </c>
      <c r="F53" s="94" t="s">
        <v>26</v>
      </c>
      <c r="G53" s="131" t="s">
        <v>510</v>
      </c>
      <c r="H53" s="72" t="s">
        <v>625</v>
      </c>
      <c r="I53" s="130">
        <v>0.13500000000000001</v>
      </c>
      <c r="J53" s="132" t="s">
        <v>688</v>
      </c>
      <c r="K53" s="92"/>
      <c r="L53" s="114">
        <v>1.8453021682300476E-3</v>
      </c>
      <c r="M53" s="92" t="s">
        <v>191</v>
      </c>
      <c r="N53" s="185">
        <v>1.5402553657026875E-3</v>
      </c>
      <c r="O53" s="186">
        <v>1.5232119310689765E-3</v>
      </c>
      <c r="P53" s="187">
        <v>1.3301970962770703E-3</v>
      </c>
      <c r="Q53" s="186">
        <v>1.4940361017903941E-3</v>
      </c>
      <c r="R53" s="186">
        <v>1.5233805802092992E-3</v>
      </c>
      <c r="S53" s="186">
        <v>1.2956514697546361E-3</v>
      </c>
      <c r="T53" s="186">
        <v>1.7201494750578325E-3</v>
      </c>
      <c r="U53" s="186">
        <v>1.6952850932406801E-3</v>
      </c>
      <c r="V53" s="186">
        <v>1.2969271472790468E-3</v>
      </c>
      <c r="W53" s="186">
        <v>1.2064965197215777E-3</v>
      </c>
      <c r="X53" s="186">
        <v>1.6191794416442506E-3</v>
      </c>
      <c r="Y53" s="186">
        <v>0.50216991728785865</v>
      </c>
      <c r="Z53" s="186">
        <v>1.2632276501894841E-3</v>
      </c>
      <c r="AA53" s="186">
        <v>2.4210440412393568E-3</v>
      </c>
      <c r="AB53" s="186">
        <v>1.8625513151892959E-3</v>
      </c>
      <c r="AC53" s="186">
        <v>1.4812102652864228E-3</v>
      </c>
      <c r="AD53" s="186">
        <v>1.9555452292441141E-3</v>
      </c>
      <c r="AE53" s="186">
        <v>1.233863096443896E-3</v>
      </c>
      <c r="AF53" s="186">
        <v>1.2185875216637781E-3</v>
      </c>
      <c r="AG53" s="186">
        <v>1.6310303524554653E-3</v>
      </c>
      <c r="AH53" s="186">
        <v>1.5512048192771084E-3</v>
      </c>
      <c r="AI53" s="186">
        <v>1.1529688949043788E-3</v>
      </c>
      <c r="AJ53" s="186">
        <v>1.2384207658394015E-3</v>
      </c>
      <c r="AK53" s="186">
        <v>0.50339994593358151</v>
      </c>
      <c r="AL53" s="186">
        <v>1.6288784383784779E-3</v>
      </c>
      <c r="AM53" s="186">
        <v>1.2804528759645516E-3</v>
      </c>
      <c r="AN53" s="186">
        <v>1.664096111697378E-3</v>
      </c>
      <c r="AO53" s="186">
        <v>1.5307834255997316E-3</v>
      </c>
      <c r="AP53" s="186">
        <v>1.2506638797992085E-3</v>
      </c>
      <c r="AQ53" s="186">
        <v>0.49108509138426093</v>
      </c>
      <c r="AR53" s="186">
        <v>1.5389414578350837E-3</v>
      </c>
      <c r="AS53" s="186">
        <v>1.4396718337080425E-3</v>
      </c>
      <c r="AT53" s="186">
        <v>1.3330614933425341E-3</v>
      </c>
      <c r="AU53" s="186">
        <v>1.2669916464449072E-3</v>
      </c>
      <c r="AV53" s="186">
        <v>1.3582882040607525E-3</v>
      </c>
      <c r="AW53" s="186">
        <v>1.6203011267324758E-3</v>
      </c>
      <c r="AX53" s="148">
        <v>5.4605023662176923E-4</v>
      </c>
      <c r="AY53" s="148">
        <v>7.7249903437620702E-4</v>
      </c>
      <c r="AZ53" s="148">
        <v>9.0744101633393826E-4</v>
      </c>
      <c r="BA53" s="148">
        <v>9.0036014405762304E-4</v>
      </c>
      <c r="BB53" s="148">
        <v>5.6571751838581938E-4</v>
      </c>
      <c r="BC53" s="148">
        <v>1.0944910616563297E-3</v>
      </c>
      <c r="BD53" s="148">
        <v>1.8772292096865028E-4</v>
      </c>
      <c r="BE53" s="148">
        <v>1.9653385742361982E-3</v>
      </c>
      <c r="BF53" s="148">
        <v>0.48351001177856301</v>
      </c>
      <c r="BG53" s="148">
        <v>1.2148823082763858E-3</v>
      </c>
      <c r="BH53" s="148">
        <v>5.4605023662176923E-4</v>
      </c>
      <c r="BI53" s="148">
        <v>0.51663201663201663</v>
      </c>
      <c r="BJ53" s="148">
        <v>8.0308384195309991E-4</v>
      </c>
      <c r="BK53" s="148">
        <v>1.5875535799333228E-4</v>
      </c>
      <c r="BL53" s="148">
        <v>9.9488345650938044E-4</v>
      </c>
      <c r="BM53" s="148">
        <v>1.798237727027513E-4</v>
      </c>
      <c r="BN53" s="149">
        <v>0.50395229510470119</v>
      </c>
      <c r="BO53" s="148">
        <f t="shared" si="6"/>
        <v>0.51663201663201663</v>
      </c>
      <c r="BP53" s="275">
        <f t="shared" si="7"/>
        <v>6</v>
      </c>
    </row>
    <row r="54" spans="1:68" ht="14.25" x14ac:dyDescent="0.2">
      <c r="A54" s="92" t="s">
        <v>192</v>
      </c>
      <c r="B54" s="94" t="s">
        <v>1225</v>
      </c>
      <c r="C54" s="133">
        <v>28977291</v>
      </c>
      <c r="D54" s="92" t="s">
        <v>69</v>
      </c>
      <c r="E54" s="94" t="s">
        <v>28</v>
      </c>
      <c r="F54" s="94" t="s">
        <v>26</v>
      </c>
      <c r="G54" s="131" t="s">
        <v>510</v>
      </c>
      <c r="H54" s="72" t="s">
        <v>625</v>
      </c>
      <c r="I54" s="130">
        <v>0.109</v>
      </c>
      <c r="J54" s="132" t="s">
        <v>595</v>
      </c>
      <c r="K54" s="92"/>
      <c r="L54" s="114">
        <v>3.6399272014559711E-3</v>
      </c>
      <c r="M54" s="92" t="s">
        <v>192</v>
      </c>
      <c r="N54" s="185">
        <v>6.8002153401524386E-4</v>
      </c>
      <c r="O54" s="186">
        <v>8.2665123584359755E-4</v>
      </c>
      <c r="P54" s="187">
        <v>5.7787645609659664E-4</v>
      </c>
      <c r="Q54" s="186">
        <v>4.6140358971992804E-4</v>
      </c>
      <c r="R54" s="186">
        <v>4.8831105414148812E-4</v>
      </c>
      <c r="S54" s="186">
        <v>5.498350494851544E-4</v>
      </c>
      <c r="T54" s="186">
        <v>0.50432432432432428</v>
      </c>
      <c r="U54" s="186">
        <v>5.7457360590298782E-4</v>
      </c>
      <c r="V54" s="186">
        <v>5.021498289552145E-4</v>
      </c>
      <c r="W54" s="186">
        <v>0.49483545520057653</v>
      </c>
      <c r="X54" s="186">
        <v>7.6967481239176446E-4</v>
      </c>
      <c r="Y54" s="186">
        <v>8.0294728887209523E-4</v>
      </c>
      <c r="Z54" s="186">
        <v>6.0331825037707393E-4</v>
      </c>
      <c r="AA54" s="186">
        <v>5.7973815160152669E-4</v>
      </c>
      <c r="AB54" s="186">
        <v>7.6119299702442737E-4</v>
      </c>
      <c r="AC54" s="186">
        <v>6.2003968253968251E-4</v>
      </c>
      <c r="AD54" s="186">
        <v>5.9649122807017548E-4</v>
      </c>
      <c r="AE54" s="186">
        <v>5.5488122073868559E-4</v>
      </c>
      <c r="AF54" s="186">
        <v>3.7911098474078289E-4</v>
      </c>
      <c r="AG54" s="186">
        <v>4.9441313161277566E-4</v>
      </c>
      <c r="AH54" s="186">
        <v>4.3019387403923367E-4</v>
      </c>
      <c r="AI54" s="186">
        <v>6.7404910929224845E-4</v>
      </c>
      <c r="AJ54" s="186">
        <v>1.6082613847976975E-3</v>
      </c>
      <c r="AK54" s="186">
        <v>8.2729278285534195E-4</v>
      </c>
      <c r="AL54" s="186">
        <v>8.3389795173815606E-4</v>
      </c>
      <c r="AM54" s="186">
        <v>7.540530350634661E-4</v>
      </c>
      <c r="AN54" s="186">
        <v>5.7948618891249756E-4</v>
      </c>
      <c r="AO54" s="186">
        <v>6.8188199430427982E-4</v>
      </c>
      <c r="AP54" s="186">
        <v>7.897594524334463E-4</v>
      </c>
      <c r="AQ54" s="186">
        <v>3.8647342995169081E-4</v>
      </c>
      <c r="AR54" s="186">
        <v>2.8269122041838299E-4</v>
      </c>
      <c r="AS54" s="186">
        <v>7.8799249530956848E-4</v>
      </c>
      <c r="AT54" s="186">
        <v>5.8765915768854064E-4</v>
      </c>
      <c r="AU54" s="186">
        <v>5.1269916390597888E-4</v>
      </c>
      <c r="AV54" s="186">
        <v>5.4776511831726557E-4</v>
      </c>
      <c r="AW54" s="186">
        <v>5.1869665676427591E-4</v>
      </c>
      <c r="AX54" s="148">
        <v>7.9596710002653227E-4</v>
      </c>
      <c r="AY54" s="148">
        <v>6.4164260506897658E-4</v>
      </c>
      <c r="AZ54" s="148">
        <v>1.5006002400960385E-3</v>
      </c>
      <c r="BA54" s="148">
        <v>1.7194792434291329E-3</v>
      </c>
      <c r="BB54" s="148">
        <v>9.1047040971168442E-4</v>
      </c>
      <c r="BC54" s="148">
        <v>0.50098296199213632</v>
      </c>
      <c r="BD54" s="148">
        <v>0.50494733482285348</v>
      </c>
      <c r="BE54" s="148">
        <v>6.0994205550472704E-4</v>
      </c>
      <c r="BF54" s="148">
        <v>4.7869794159885112E-4</v>
      </c>
      <c r="BG54" s="148">
        <v>1.0411244143675169E-3</v>
      </c>
      <c r="BH54" s="148">
        <v>3.0184123151222455E-4</v>
      </c>
      <c r="BI54" s="148">
        <v>1.8099547511312219E-2</v>
      </c>
      <c r="BJ54" s="148">
        <v>7.501875468867217E-4</v>
      </c>
      <c r="BK54" s="148">
        <v>1.0712372790573112E-3</v>
      </c>
      <c r="BL54" s="148">
        <v>7.2289156626506026E-4</v>
      </c>
      <c r="BM54" s="148">
        <v>6.1087354917532073E-4</v>
      </c>
      <c r="BN54" s="149">
        <v>9.3109869646182495E-4</v>
      </c>
      <c r="BO54" s="148">
        <f t="shared" si="6"/>
        <v>0.50494733482285348</v>
      </c>
      <c r="BP54" s="275">
        <f t="shared" si="7"/>
        <v>4</v>
      </c>
    </row>
    <row r="55" spans="1:68" ht="14.25" x14ac:dyDescent="0.2">
      <c r="A55" s="92" t="s">
        <v>193</v>
      </c>
      <c r="B55" s="94" t="s">
        <v>1225</v>
      </c>
      <c r="C55" s="133">
        <v>39087487</v>
      </c>
      <c r="D55" s="92" t="s">
        <v>69</v>
      </c>
      <c r="E55" s="94" t="s">
        <v>28</v>
      </c>
      <c r="F55" s="94" t="s">
        <v>30</v>
      </c>
      <c r="G55" s="131" t="s">
        <v>510</v>
      </c>
      <c r="H55" s="72" t="s">
        <v>625</v>
      </c>
      <c r="I55" s="130">
        <v>9.9000000000000005E-2</v>
      </c>
      <c r="J55" s="132" t="s">
        <v>688</v>
      </c>
      <c r="K55" s="92"/>
      <c r="L55" s="114">
        <v>2.2929769392033544E-3</v>
      </c>
      <c r="M55" s="92" t="s">
        <v>193</v>
      </c>
      <c r="N55" s="185">
        <v>1.7583253139442326E-3</v>
      </c>
      <c r="O55" s="186">
        <v>1.293321587224232E-3</v>
      </c>
      <c r="P55" s="187">
        <v>1.4176763234927344E-3</v>
      </c>
      <c r="Q55" s="186">
        <v>1.2216973448444372E-3</v>
      </c>
      <c r="R55" s="186">
        <v>1.3537906137184115E-3</v>
      </c>
      <c r="S55" s="186">
        <v>1.5678015678015679E-3</v>
      </c>
      <c r="T55" s="186">
        <v>1.4003235230208358E-3</v>
      </c>
      <c r="U55" s="186">
        <v>1.5578645064278844E-3</v>
      </c>
      <c r="V55" s="186">
        <v>1.2140205254167903E-3</v>
      </c>
      <c r="W55" s="186">
        <v>1.2643937683449989E-3</v>
      </c>
      <c r="X55" s="186">
        <v>1.6188618156157901E-3</v>
      </c>
      <c r="Y55" s="186">
        <v>0.49521056977704375</v>
      </c>
      <c r="Z55" s="186">
        <v>1.1400860684693942E-3</v>
      </c>
      <c r="AA55" s="186">
        <v>2.4698133918770581E-3</v>
      </c>
      <c r="AB55" s="186">
        <v>1.2871590560833588E-3</v>
      </c>
      <c r="AC55" s="186">
        <v>1.4737328786915563E-3</v>
      </c>
      <c r="AD55" s="186">
        <v>1.288161793121216E-3</v>
      </c>
      <c r="AE55" s="186">
        <v>1.4489634889893121E-3</v>
      </c>
      <c r="AF55" s="186">
        <v>1.6273574390298275E-3</v>
      </c>
      <c r="AG55" s="186">
        <v>1.5466575012888812E-3</v>
      </c>
      <c r="AH55" s="186">
        <v>1.3953272042293919E-3</v>
      </c>
      <c r="AI55" s="186">
        <v>1.5658600747437208E-3</v>
      </c>
      <c r="AJ55" s="186">
        <v>1.5339836375078666E-3</v>
      </c>
      <c r="AK55" s="186">
        <v>1.4840298155081116E-3</v>
      </c>
      <c r="AL55" s="186">
        <v>1.2420006736274839E-3</v>
      </c>
      <c r="AM55" s="186">
        <v>1.3790386130811663E-3</v>
      </c>
      <c r="AN55" s="186">
        <v>1.5659810790739723E-3</v>
      </c>
      <c r="AO55" s="186">
        <v>1.8925952211970665E-3</v>
      </c>
      <c r="AP55" s="186">
        <v>1.5497709630523631E-3</v>
      </c>
      <c r="AQ55" s="186">
        <v>0.50567206664155051</v>
      </c>
      <c r="AR55" s="186">
        <v>1.4703695749145038E-3</v>
      </c>
      <c r="AS55" s="186">
        <v>1.4201508719420945E-3</v>
      </c>
      <c r="AT55" s="186">
        <v>1.209284181782719E-3</v>
      </c>
      <c r="AU55" s="186">
        <v>1.5166232128555118E-3</v>
      </c>
      <c r="AV55" s="186">
        <v>1.2384946660286542E-3</v>
      </c>
      <c r="AW55" s="186">
        <v>1.2105316251387068E-3</v>
      </c>
      <c r="AX55" s="148">
        <v>1.5071590052750565E-3</v>
      </c>
      <c r="AY55" s="148">
        <v>1.8064127653168748E-3</v>
      </c>
      <c r="AZ55" s="148">
        <v>1.1317017965766021E-3</v>
      </c>
      <c r="BA55" s="148">
        <v>1.2099213551119178E-3</v>
      </c>
      <c r="BB55" s="148">
        <v>1.0799136069114472E-3</v>
      </c>
      <c r="BC55" s="148">
        <v>1.3194352816994325E-3</v>
      </c>
      <c r="BD55" s="148">
        <v>7.2358900144717795E-4</v>
      </c>
      <c r="BE55" s="148">
        <v>1.4594279042615295E-3</v>
      </c>
      <c r="BF55" s="148">
        <v>0.50728793309438469</v>
      </c>
      <c r="BG55" s="148">
        <v>1.3600395647873392E-3</v>
      </c>
      <c r="BH55" s="148">
        <v>2.0129403306973401E-3</v>
      </c>
      <c r="BI55" s="148">
        <v>0.50026511134676566</v>
      </c>
      <c r="BJ55" s="148">
        <v>1.0207987750414699E-3</v>
      </c>
      <c r="BK55" s="148">
        <v>6.5087216870606608E-4</v>
      </c>
      <c r="BL55" s="148">
        <v>1.1368804001819009E-3</v>
      </c>
      <c r="BM55" s="148">
        <v>1.7894422904861319E-3</v>
      </c>
      <c r="BN55" s="149">
        <v>0.49972070159758686</v>
      </c>
      <c r="BO55" s="148">
        <f t="shared" si="6"/>
        <v>0.50728793309438469</v>
      </c>
      <c r="BP55" s="275">
        <f t="shared" si="7"/>
        <v>5</v>
      </c>
    </row>
    <row r="56" spans="1:68" ht="14.25" x14ac:dyDescent="0.2">
      <c r="A56" s="92" t="s">
        <v>194</v>
      </c>
      <c r="B56" s="94" t="s">
        <v>1228</v>
      </c>
      <c r="C56" s="133">
        <v>5264106</v>
      </c>
      <c r="D56" s="92" t="s">
        <v>69</v>
      </c>
      <c r="E56" s="94" t="s">
        <v>28</v>
      </c>
      <c r="F56" s="94" t="s">
        <v>30</v>
      </c>
      <c r="G56" s="131" t="s">
        <v>510</v>
      </c>
      <c r="H56" s="72" t="s">
        <v>625</v>
      </c>
      <c r="I56" s="130">
        <v>4.2000000000000003E-2</v>
      </c>
      <c r="J56" s="132" t="s">
        <v>687</v>
      </c>
      <c r="K56" s="92"/>
      <c r="L56" s="114">
        <v>3.0648842517117703E-3</v>
      </c>
      <c r="M56" s="92" t="s">
        <v>194</v>
      </c>
      <c r="N56" s="185">
        <v>2.0995503793055639E-3</v>
      </c>
      <c r="O56" s="186">
        <v>2.192776368135827E-3</v>
      </c>
      <c r="P56" s="187">
        <v>1.5969278150605502E-3</v>
      </c>
      <c r="Q56" s="186">
        <v>1.505410067429826E-3</v>
      </c>
      <c r="R56" s="186">
        <v>1.830792521916699E-3</v>
      </c>
      <c r="S56" s="186">
        <v>1.8559406099004831E-3</v>
      </c>
      <c r="T56" s="186">
        <v>1.6204239558186449E-3</v>
      </c>
      <c r="U56" s="186">
        <v>1.6112216851483271E-3</v>
      </c>
      <c r="V56" s="186">
        <v>2.0086790093043526E-3</v>
      </c>
      <c r="W56" s="186">
        <v>2.0229691286481931E-3</v>
      </c>
      <c r="X56" s="186">
        <v>1.4916978455970459E-3</v>
      </c>
      <c r="Y56" s="186">
        <v>1.4392143582797156E-3</v>
      </c>
      <c r="Z56" s="186">
        <v>1.5122353588122078E-3</v>
      </c>
      <c r="AA56" s="186">
        <v>2.1600189371523259E-3</v>
      </c>
      <c r="AB56" s="186">
        <v>1.6750773928162503E-3</v>
      </c>
      <c r="AC56" s="186">
        <v>1.7179641090389751E-3</v>
      </c>
      <c r="AD56" s="186">
        <v>2.0560267283474686E-3</v>
      </c>
      <c r="AE56" s="186">
        <v>1.4993164880716145E-3</v>
      </c>
      <c r="AF56" s="186">
        <v>2.0795820547285129E-3</v>
      </c>
      <c r="AG56" s="186">
        <v>1.4643569292123629E-3</v>
      </c>
      <c r="AH56" s="186">
        <v>1.56114810217056E-3</v>
      </c>
      <c r="AI56" s="186">
        <v>1.593574706782254E-3</v>
      </c>
      <c r="AJ56" s="186">
        <v>1.4044943820224719E-3</v>
      </c>
      <c r="AK56" s="186">
        <v>1.4514456859808778E-3</v>
      </c>
      <c r="AL56" s="186">
        <v>2.2141642332252991E-3</v>
      </c>
      <c r="AM56" s="186">
        <v>1.7101812792155969E-3</v>
      </c>
      <c r="AN56" s="186">
        <v>1.2267577514252039E-3</v>
      </c>
      <c r="AO56" s="186">
        <v>1.5115846859125263E-3</v>
      </c>
      <c r="AP56" s="186">
        <v>1.8462815060678354E-3</v>
      </c>
      <c r="AQ56" s="186">
        <v>1.7083366830131039E-3</v>
      </c>
      <c r="AR56" s="186">
        <v>1.5570979916075057E-3</v>
      </c>
      <c r="AS56" s="186">
        <v>1.411775597111646E-3</v>
      </c>
      <c r="AT56" s="186">
        <v>2.1676534342748065E-3</v>
      </c>
      <c r="AU56" s="186">
        <v>1.9176590354885296E-3</v>
      </c>
      <c r="AV56" s="186">
        <v>1.9658209268190396E-3</v>
      </c>
      <c r="AW56" s="186">
        <v>1.9467049625019946E-3</v>
      </c>
      <c r="AX56" s="148">
        <v>3.629199502281211E-3</v>
      </c>
      <c r="AY56" s="148">
        <v>1.5489867045307862E-3</v>
      </c>
      <c r="AZ56" s="148">
        <v>3.2581780268473868E-3</v>
      </c>
      <c r="BA56" s="148">
        <v>1.9760676254254035E-3</v>
      </c>
      <c r="BB56" s="148">
        <v>5.0155889928155074E-3</v>
      </c>
      <c r="BC56" s="148">
        <v>1.2860082304526749E-3</v>
      </c>
      <c r="BD56" s="148">
        <v>5.301914580265096E-3</v>
      </c>
      <c r="BE56" s="148">
        <v>5.272407732864675E-3</v>
      </c>
      <c r="BF56" s="148">
        <v>3.2823995472552347E-3</v>
      </c>
      <c r="BG56" s="148">
        <v>3.1246094238220222E-3</v>
      </c>
      <c r="BH56" s="148">
        <v>2.2792888618750951E-3</v>
      </c>
      <c r="BI56" s="148">
        <v>5.0900548159749414E-3</v>
      </c>
      <c r="BJ56" s="148">
        <v>2.881844380403458E-3</v>
      </c>
      <c r="BK56" s="148">
        <v>2.1468441391155001E-3</v>
      </c>
      <c r="BL56" s="148">
        <v>4.9335863377609106E-3</v>
      </c>
      <c r="BM56" s="148">
        <v>3.1101895734597157E-3</v>
      </c>
      <c r="BN56" s="149">
        <v>3.1619627591052816E-3</v>
      </c>
      <c r="BO56" s="148">
        <f t="shared" si="6"/>
        <v>5.301914580265096E-3</v>
      </c>
      <c r="BP56" s="275">
        <f t="shared" si="7"/>
        <v>0</v>
      </c>
    </row>
    <row r="57" spans="1:68" ht="14.25" x14ac:dyDescent="0.2">
      <c r="A57" s="92" t="s">
        <v>195</v>
      </c>
      <c r="B57" s="94" t="s">
        <v>1229</v>
      </c>
      <c r="C57" s="133">
        <v>98726073</v>
      </c>
      <c r="D57" s="92" t="s">
        <v>69</v>
      </c>
      <c r="E57" s="94" t="s">
        <v>28</v>
      </c>
      <c r="F57" s="94" t="s">
        <v>30</v>
      </c>
      <c r="G57" s="131" t="s">
        <v>510</v>
      </c>
      <c r="H57" s="72" t="s">
        <v>625</v>
      </c>
      <c r="I57" s="130">
        <v>0.32100000000000001</v>
      </c>
      <c r="J57" s="132" t="s">
        <v>596</v>
      </c>
      <c r="K57" s="92"/>
      <c r="L57" s="114">
        <v>2.0636792452830188E-3</v>
      </c>
      <c r="M57" s="92" t="s">
        <v>195</v>
      </c>
      <c r="N57" s="185">
        <v>1.3125082031762699E-3</v>
      </c>
      <c r="O57" s="186">
        <v>1.390682427734181E-3</v>
      </c>
      <c r="P57" s="187">
        <v>1.4170374031965728E-3</v>
      </c>
      <c r="Q57" s="186">
        <v>0.49206432076850787</v>
      </c>
      <c r="R57" s="186">
        <v>0.49094143224191317</v>
      </c>
      <c r="S57" s="186">
        <v>0.50175240248728092</v>
      </c>
      <c r="T57" s="186">
        <v>0.495283808673327</v>
      </c>
      <c r="U57" s="186">
        <v>0.49003667058742129</v>
      </c>
      <c r="V57" s="186">
        <v>1.289213579716373E-3</v>
      </c>
      <c r="W57" s="186">
        <v>1.402749388802052E-3</v>
      </c>
      <c r="X57" s="186">
        <v>1.1859198965015363E-3</v>
      </c>
      <c r="Y57" s="186">
        <v>1.3122670725946146E-3</v>
      </c>
      <c r="Z57" s="186">
        <v>0.49218152460270248</v>
      </c>
      <c r="AA57" s="186">
        <v>1.2313952243280864E-3</v>
      </c>
      <c r="AB57" s="186">
        <v>0.48861940298507461</v>
      </c>
      <c r="AC57" s="186">
        <v>0.50582632485560852</v>
      </c>
      <c r="AD57" s="186">
        <v>1.1522633744855968E-3</v>
      </c>
      <c r="AE57" s="186">
        <v>1.3339087449488014E-3</v>
      </c>
      <c r="AF57" s="186">
        <v>1.5523284927391086E-3</v>
      </c>
      <c r="AG57" s="186">
        <v>0.49324469225820289</v>
      </c>
      <c r="AH57" s="186">
        <v>1.6824123204348389E-3</v>
      </c>
      <c r="AI57" s="186">
        <v>1.7853157777281857E-3</v>
      </c>
      <c r="AJ57" s="186">
        <v>0.49351302423815752</v>
      </c>
      <c r="AK57" s="186">
        <v>1.9683317295074798E-3</v>
      </c>
      <c r="AL57" s="186">
        <v>1.2565069107880094E-3</v>
      </c>
      <c r="AM57" s="186">
        <v>0.50684162514911235</v>
      </c>
      <c r="AN57" s="186">
        <v>1.4485755673587638E-3</v>
      </c>
      <c r="AO57" s="186">
        <v>1.5163350640996186E-3</v>
      </c>
      <c r="AP57" s="186">
        <v>1.6806722689075631E-3</v>
      </c>
      <c r="AQ57" s="186">
        <v>1.1470680246098231E-3</v>
      </c>
      <c r="AR57" s="186">
        <v>1.3069454817027633E-3</v>
      </c>
      <c r="AS57" s="186">
        <v>1.7961767095753325E-3</v>
      </c>
      <c r="AT57" s="186">
        <v>1.2445361826129188E-3</v>
      </c>
      <c r="AU57" s="186">
        <v>0.49977511550885229</v>
      </c>
      <c r="AV57" s="186">
        <v>0.49972498413370003</v>
      </c>
      <c r="AW57" s="186">
        <v>2.1898200074774343E-3</v>
      </c>
      <c r="AX57" s="148">
        <v>7.556675062972292E-4</v>
      </c>
      <c r="AY57" s="148">
        <v>0.50344827586206897</v>
      </c>
      <c r="AZ57" s="148">
        <v>0.50151791135397694</v>
      </c>
      <c r="BA57" s="148">
        <v>1.6355140186915889E-3</v>
      </c>
      <c r="BB57" s="148">
        <v>1.2110202845897668E-3</v>
      </c>
      <c r="BC57" s="148">
        <v>0.49193784813837582</v>
      </c>
      <c r="BD57" s="148">
        <v>0.51537714470702489</v>
      </c>
      <c r="BE57" s="148">
        <v>0.49375951293759512</v>
      </c>
      <c r="BF57" s="148">
        <v>1.2306177701206006E-3</v>
      </c>
      <c r="BG57" s="148">
        <v>0.51469772601220187</v>
      </c>
      <c r="BH57" s="148">
        <v>0</v>
      </c>
      <c r="BI57" s="148">
        <v>0</v>
      </c>
      <c r="BJ57" s="148">
        <v>1.8751674256630056E-3</v>
      </c>
      <c r="BK57" s="148">
        <v>8.9179548156956008E-4</v>
      </c>
      <c r="BL57" s="148">
        <v>2.5740025740025738E-4</v>
      </c>
      <c r="BM57" s="148">
        <v>0.49828393135725429</v>
      </c>
      <c r="BN57" s="149">
        <v>1.2413108242303873E-3</v>
      </c>
      <c r="BO57" s="148">
        <f t="shared" si="6"/>
        <v>0.51537714470702489</v>
      </c>
      <c r="BP57" s="275">
        <f t="shared" si="7"/>
        <v>20</v>
      </c>
    </row>
    <row r="58" spans="1:68" ht="14.25" x14ac:dyDescent="0.2">
      <c r="A58" s="92" t="s">
        <v>196</v>
      </c>
      <c r="B58" s="94" t="s">
        <v>1229</v>
      </c>
      <c r="C58" s="133">
        <v>114638313</v>
      </c>
      <c r="D58" s="92" t="s">
        <v>69</v>
      </c>
      <c r="E58" s="94" t="s">
        <v>26</v>
      </c>
      <c r="F58" s="94" t="s">
        <v>28</v>
      </c>
      <c r="G58" s="131" t="s">
        <v>510</v>
      </c>
      <c r="H58" s="72" t="s">
        <v>625</v>
      </c>
      <c r="I58" s="130">
        <v>0.17899999999999999</v>
      </c>
      <c r="J58" s="132" t="s">
        <v>679</v>
      </c>
      <c r="K58" s="92"/>
      <c r="L58" s="114">
        <v>6.7357512953367879E-3</v>
      </c>
      <c r="M58" s="92" t="s">
        <v>196</v>
      </c>
      <c r="N58" s="185">
        <v>7.202216066481994E-4</v>
      </c>
      <c r="O58" s="186">
        <v>7.6660394452575094E-4</v>
      </c>
      <c r="P58" s="187">
        <v>8.8623019829400687E-4</v>
      </c>
      <c r="Q58" s="186">
        <v>1.0229306964453159E-3</v>
      </c>
      <c r="R58" s="186">
        <v>0.50363997352746526</v>
      </c>
      <c r="S58" s="186">
        <v>0.48675073099415206</v>
      </c>
      <c r="T58" s="186">
        <v>8.5437630529713307E-4</v>
      </c>
      <c r="U58" s="186">
        <v>0.49610087937614072</v>
      </c>
      <c r="V58" s="186">
        <v>8.2309365629960613E-4</v>
      </c>
      <c r="W58" s="186">
        <v>6.9938962360122071E-4</v>
      </c>
      <c r="X58" s="186">
        <v>2.6288117770767612E-4</v>
      </c>
      <c r="Y58" s="186">
        <v>6.1795149080797157E-4</v>
      </c>
      <c r="Z58" s="186">
        <v>5.5050922102945225E-4</v>
      </c>
      <c r="AA58" s="186">
        <v>4.3936731107205621E-4</v>
      </c>
      <c r="AB58" s="186">
        <v>0.48662584595552694</v>
      </c>
      <c r="AC58" s="186">
        <v>5.8082128129174654E-4</v>
      </c>
      <c r="AD58" s="186">
        <v>4.831918271553807E-4</v>
      </c>
      <c r="AE58" s="186">
        <v>4.3492443187996088E-4</v>
      </c>
      <c r="AF58" s="186">
        <v>5.5417013022998065E-4</v>
      </c>
      <c r="AG58" s="186">
        <v>0.48748833658495205</v>
      </c>
      <c r="AH58" s="186">
        <v>1.5455154293957034E-3</v>
      </c>
      <c r="AI58" s="186">
        <v>6.6934404283801872E-4</v>
      </c>
      <c r="AJ58" s="186">
        <v>0.4925883694412771</v>
      </c>
      <c r="AK58" s="186">
        <v>1.0268800966475385E-3</v>
      </c>
      <c r="AL58" s="186">
        <v>5.8479532163742691E-4</v>
      </c>
      <c r="AM58" s="186">
        <v>0.50152455052044997</v>
      </c>
      <c r="AN58" s="186">
        <v>8.5517072872762809E-4</v>
      </c>
      <c r="AO58" s="186">
        <v>8.3085231600083084E-4</v>
      </c>
      <c r="AP58" s="186">
        <v>3.2747516646654295E-4</v>
      </c>
      <c r="AQ58" s="186">
        <v>5.8292043136111925E-4</v>
      </c>
      <c r="AR58" s="186">
        <v>8.5892205282370627E-4</v>
      </c>
      <c r="AS58" s="186">
        <v>1.149891774891775E-3</v>
      </c>
      <c r="AT58" s="186">
        <v>7.0277867877608388E-4</v>
      </c>
      <c r="AU58" s="186">
        <v>0.49001481899654226</v>
      </c>
      <c r="AV58" s="186">
        <v>0.50174835536063533</v>
      </c>
      <c r="AW58" s="186">
        <v>9.1684239479233518E-4</v>
      </c>
      <c r="AX58" s="148">
        <v>0</v>
      </c>
      <c r="AY58" s="148">
        <v>1.4534883720930232E-3</v>
      </c>
      <c r="AZ58" s="148">
        <v>6.0753341433778852E-4</v>
      </c>
      <c r="BA58" s="148">
        <v>1.9065776930409914E-3</v>
      </c>
      <c r="BB58" s="148">
        <v>5.76036866359447E-4</v>
      </c>
      <c r="BC58" s="148">
        <v>1.5495867768595042E-3</v>
      </c>
      <c r="BD58" s="148">
        <v>1.9801980198019802E-3</v>
      </c>
      <c r="BE58" s="148">
        <v>1.9828155981493722E-3</v>
      </c>
      <c r="BF58" s="148">
        <v>5.2994170641229468E-4</v>
      </c>
      <c r="BG58" s="148">
        <v>0.49696356275303644</v>
      </c>
      <c r="BH58" s="148">
        <v>6.9060773480662981E-4</v>
      </c>
      <c r="BI58" s="148">
        <v>4.0540540540540543E-3</v>
      </c>
      <c r="BJ58" s="148">
        <v>2.472187886279357E-3</v>
      </c>
      <c r="BK58" s="148">
        <v>3.0102347983142685E-3</v>
      </c>
      <c r="BL58" s="148">
        <v>1.0272213662044171E-3</v>
      </c>
      <c r="BM58" s="148">
        <v>0.48753462603878117</v>
      </c>
      <c r="BN58" s="149">
        <v>3.1529164477141357E-3</v>
      </c>
      <c r="BO58" s="148">
        <f t="shared" si="6"/>
        <v>0.50363997352746526</v>
      </c>
      <c r="BP58" s="275">
        <f t="shared" si="7"/>
        <v>11</v>
      </c>
    </row>
    <row r="59" spans="1:68" ht="14.25" x14ac:dyDescent="0.2">
      <c r="A59" s="92" t="s">
        <v>197</v>
      </c>
      <c r="B59" s="94" t="s">
        <v>1238</v>
      </c>
      <c r="C59" s="133">
        <v>46535464</v>
      </c>
      <c r="D59" s="92" t="s">
        <v>69</v>
      </c>
      <c r="E59" s="94" t="s">
        <v>26</v>
      </c>
      <c r="F59" s="94" t="s">
        <v>30</v>
      </c>
      <c r="G59" s="131" t="s">
        <v>510</v>
      </c>
      <c r="H59" s="72" t="s">
        <v>625</v>
      </c>
      <c r="I59" s="130">
        <v>0.112</v>
      </c>
      <c r="J59" s="132" t="s">
        <v>688</v>
      </c>
      <c r="K59" s="92"/>
      <c r="L59" s="114">
        <v>3.2109451347200895E-3</v>
      </c>
      <c r="M59" s="92" t="s">
        <v>197</v>
      </c>
      <c r="N59" s="185">
        <v>3.4561599404477056E-4</v>
      </c>
      <c r="O59" s="186">
        <v>3.6610665907334337E-4</v>
      </c>
      <c r="P59" s="187">
        <v>4.0572654031182981E-4</v>
      </c>
      <c r="Q59" s="186">
        <v>2.7356038845575162E-4</v>
      </c>
      <c r="R59" s="186">
        <v>2.8933510792199528E-4</v>
      </c>
      <c r="S59" s="186">
        <v>2.481143310837634E-4</v>
      </c>
      <c r="T59" s="186">
        <v>3.1315240083507306E-4</v>
      </c>
      <c r="U59" s="186">
        <v>6.43049222495031E-4</v>
      </c>
      <c r="V59" s="186">
        <v>0.49519952420062874</v>
      </c>
      <c r="W59" s="186">
        <v>2.504304272969166E-4</v>
      </c>
      <c r="X59" s="186">
        <v>1.5852256965085405E-4</v>
      </c>
      <c r="Y59" s="186">
        <v>4.2328042328042328E-5</v>
      </c>
      <c r="Z59" s="186">
        <v>1.7718558418087105E-4</v>
      </c>
      <c r="AA59" s="186">
        <v>1.1568495131591631E-3</v>
      </c>
      <c r="AB59" s="186">
        <v>2.4140428320171053E-4</v>
      </c>
      <c r="AC59" s="186">
        <v>4.5339724075393482E-4</v>
      </c>
      <c r="AD59" s="186">
        <v>1.9896538002387584E-4</v>
      </c>
      <c r="AE59" s="186">
        <v>9.7336231790013308E-5</v>
      </c>
      <c r="AF59" s="186">
        <v>3.5169472897524947E-4</v>
      </c>
      <c r="AG59" s="186">
        <v>4.502273648192337E-5</v>
      </c>
      <c r="AH59" s="186">
        <v>3.9662603453290672E-4</v>
      </c>
      <c r="AI59" s="186">
        <v>1.4394702749388226E-4</v>
      </c>
      <c r="AJ59" s="186">
        <v>3.3772374197906115E-4</v>
      </c>
      <c r="AK59" s="186">
        <v>0.49046735905044508</v>
      </c>
      <c r="AL59" s="186">
        <v>4.6983649689907913E-4</v>
      </c>
      <c r="AM59" s="186">
        <v>3.0805249214466146E-4</v>
      </c>
      <c r="AN59" s="186">
        <v>7.2314423111689632E-5</v>
      </c>
      <c r="AO59" s="186">
        <v>2.1051154304961055E-4</v>
      </c>
      <c r="AP59" s="186">
        <v>8.707767328456984E-5</v>
      </c>
      <c r="AQ59" s="186">
        <v>0.50304583835946926</v>
      </c>
      <c r="AR59" s="186">
        <v>1.8466538631998819E-4</v>
      </c>
      <c r="AS59" s="186">
        <v>3.4476814342354766E-5</v>
      </c>
      <c r="AT59" s="186">
        <v>3.2038212850235917E-4</v>
      </c>
      <c r="AU59" s="186">
        <v>2.3792529145848205E-4</v>
      </c>
      <c r="AV59" s="186">
        <v>1.0717730699153299E-4</v>
      </c>
      <c r="AW59" s="186">
        <v>1.866629334079985E-4</v>
      </c>
      <c r="AX59" s="148">
        <v>8.2417582417582418E-4</v>
      </c>
      <c r="AY59" s="148">
        <v>2.3659305993690852E-3</v>
      </c>
      <c r="AZ59" s="148">
        <v>2.6680896478121667E-4</v>
      </c>
      <c r="BA59" s="148">
        <v>9.4764273868751486E-4</v>
      </c>
      <c r="BB59" s="148">
        <v>0.5149790293588975</v>
      </c>
      <c r="BC59" s="148">
        <v>2.2598870056497176E-3</v>
      </c>
      <c r="BD59" s="148">
        <v>1.1922503725782414E-3</v>
      </c>
      <c r="BE59" s="148">
        <v>5.9719319199761126E-4</v>
      </c>
      <c r="BF59" s="148">
        <v>9.4517958412098301E-4</v>
      </c>
      <c r="BG59" s="148">
        <v>1.4734774066797642E-3</v>
      </c>
      <c r="BH59" s="148">
        <v>5.8944886531093425E-4</v>
      </c>
      <c r="BI59" s="148">
        <v>0.496090973702914</v>
      </c>
      <c r="BJ59" s="148">
        <v>1.6774502755811168E-3</v>
      </c>
      <c r="BK59" s="148">
        <v>0.49778472765181131</v>
      </c>
      <c r="BL59" s="148">
        <v>4.628558204119417E-4</v>
      </c>
      <c r="BM59" s="148">
        <v>1.2110202845897668E-3</v>
      </c>
      <c r="BN59" s="149">
        <v>0.50075741181562428</v>
      </c>
      <c r="BO59" s="148">
        <f t="shared" si="6"/>
        <v>0.5149790293588975</v>
      </c>
      <c r="BP59" s="275">
        <f t="shared" si="7"/>
        <v>7</v>
      </c>
    </row>
    <row r="60" spans="1:68" ht="14.25" x14ac:dyDescent="0.2">
      <c r="A60" s="92" t="s">
        <v>198</v>
      </c>
      <c r="B60" s="94" t="s">
        <v>1241</v>
      </c>
      <c r="C60" s="133">
        <v>67375394</v>
      </c>
      <c r="D60" s="92" t="s">
        <v>69</v>
      </c>
      <c r="E60" s="94" t="s">
        <v>25</v>
      </c>
      <c r="F60" s="94" t="s">
        <v>26</v>
      </c>
      <c r="G60" s="131" t="s">
        <v>510</v>
      </c>
      <c r="H60" s="72" t="s">
        <v>625</v>
      </c>
      <c r="I60" s="130">
        <v>0.14299999999999999</v>
      </c>
      <c r="J60" s="132" t="s">
        <v>592</v>
      </c>
      <c r="K60" s="92"/>
      <c r="L60" s="114">
        <v>1.7806267806267807E-3</v>
      </c>
      <c r="M60" s="92" t="s">
        <v>198</v>
      </c>
      <c r="N60" s="185">
        <v>1.2332318224146175E-3</v>
      </c>
      <c r="O60" s="186">
        <v>1.6412276382734286E-3</v>
      </c>
      <c r="P60" s="187">
        <v>1.5587114651887772E-3</v>
      </c>
      <c r="Q60" s="186">
        <v>1.7541712560682086E-3</v>
      </c>
      <c r="R60" s="186">
        <v>1.590852597564007E-3</v>
      </c>
      <c r="S60" s="186">
        <v>2.0657276995305163E-3</v>
      </c>
      <c r="T60" s="186">
        <v>0.50371934539521046</v>
      </c>
      <c r="U60" s="186">
        <v>1.5187445045429112E-3</v>
      </c>
      <c r="V60" s="186">
        <v>1.8733398574024885E-3</v>
      </c>
      <c r="W60" s="186">
        <v>0.50766614790477838</v>
      </c>
      <c r="X60" s="186">
        <v>1.9295086184718292E-3</v>
      </c>
      <c r="Y60" s="186">
        <v>1.5200000000000001E-3</v>
      </c>
      <c r="Z60" s="186">
        <v>1.6434353886420354E-3</v>
      </c>
      <c r="AA60" s="186">
        <v>1.3676382596803146E-3</v>
      </c>
      <c r="AB60" s="186">
        <v>1.5617491590581452E-3</v>
      </c>
      <c r="AC60" s="186">
        <v>0.4884410021709793</v>
      </c>
      <c r="AD60" s="186">
        <v>1.739074425944414E-3</v>
      </c>
      <c r="AE60" s="186">
        <v>1.364256480218281E-3</v>
      </c>
      <c r="AF60" s="186">
        <v>1.3494707544384936E-3</v>
      </c>
      <c r="AG60" s="186">
        <v>1.5443693129643544E-3</v>
      </c>
      <c r="AH60" s="186">
        <v>2.4147426392713408E-3</v>
      </c>
      <c r="AI60" s="186">
        <v>1.3030779600089867E-3</v>
      </c>
      <c r="AJ60" s="186">
        <v>1.9728355717429243E-3</v>
      </c>
      <c r="AK60" s="186">
        <v>1.4477401129943503E-3</v>
      </c>
      <c r="AL60" s="186">
        <v>0.49646683382721679</v>
      </c>
      <c r="AM60" s="186">
        <v>2.019295490240072E-3</v>
      </c>
      <c r="AN60" s="186">
        <v>1.1665888940737283E-3</v>
      </c>
      <c r="AO60" s="186">
        <v>1.3704064336975729E-3</v>
      </c>
      <c r="AP60" s="186">
        <v>1.5239753986828499E-3</v>
      </c>
      <c r="AQ60" s="186">
        <v>1.6038258536727613E-3</v>
      </c>
      <c r="AR60" s="186">
        <v>1.801929124121118E-3</v>
      </c>
      <c r="AS60" s="186">
        <v>1.7525970301446689E-3</v>
      </c>
      <c r="AT60" s="186">
        <v>1.4516045414484939E-3</v>
      </c>
      <c r="AU60" s="186">
        <v>1.5712290502793297E-3</v>
      </c>
      <c r="AV60" s="186">
        <v>1.4157469674056437E-3</v>
      </c>
      <c r="AW60" s="186">
        <v>0.49775494518830143</v>
      </c>
      <c r="AX60" s="148">
        <v>1.8631887143997872E-3</v>
      </c>
      <c r="AY60" s="148">
        <v>0.50476190476190474</v>
      </c>
      <c r="AZ60" s="148">
        <v>0.48236216357460149</v>
      </c>
      <c r="BA60" s="148">
        <v>1.3480116827679174E-3</v>
      </c>
      <c r="BB60" s="148">
        <v>1.8387986515476554E-3</v>
      </c>
      <c r="BC60" s="148">
        <v>3.4305317324185248E-3</v>
      </c>
      <c r="BD60" s="148">
        <v>2.258610954263128E-3</v>
      </c>
      <c r="BE60" s="148">
        <v>0.50105517033463975</v>
      </c>
      <c r="BF60" s="148">
        <v>6.779661016949153E-4</v>
      </c>
      <c r="BG60" s="148">
        <v>9.2485549132947974E-4</v>
      </c>
      <c r="BH60" s="148">
        <v>5.8072009291521487E-4</v>
      </c>
      <c r="BI60" s="148">
        <v>1.8993352326685661E-3</v>
      </c>
      <c r="BJ60" s="148">
        <v>9.6828854998789635E-4</v>
      </c>
      <c r="BK60" s="148">
        <v>1.6155088852988692E-3</v>
      </c>
      <c r="BL60" s="148">
        <v>9.2400092400092397E-4</v>
      </c>
      <c r="BM60" s="148">
        <v>2.8026905829596412E-4</v>
      </c>
      <c r="BN60" s="149">
        <v>6.7461209804362487E-4</v>
      </c>
      <c r="BO60" s="148">
        <f t="shared" si="6"/>
        <v>0.50766614790477838</v>
      </c>
      <c r="BP60" s="275">
        <f t="shared" si="7"/>
        <v>8</v>
      </c>
    </row>
    <row r="61" spans="1:68" ht="14.25" x14ac:dyDescent="0.2">
      <c r="A61" s="92" t="s">
        <v>199</v>
      </c>
      <c r="B61" s="94" t="s">
        <v>1242</v>
      </c>
      <c r="C61" s="133">
        <v>41435769</v>
      </c>
      <c r="D61" s="92" t="s">
        <v>69</v>
      </c>
      <c r="E61" s="94" t="s">
        <v>28</v>
      </c>
      <c r="F61" s="94" t="s">
        <v>30</v>
      </c>
      <c r="G61" s="131" t="s">
        <v>510</v>
      </c>
      <c r="H61" s="72" t="s">
        <v>625</v>
      </c>
      <c r="I61" s="130">
        <v>0.17299999999999999</v>
      </c>
      <c r="J61" s="132" t="s">
        <v>688</v>
      </c>
      <c r="K61" s="92"/>
      <c r="L61" s="114">
        <v>4.2651630159762886E-3</v>
      </c>
      <c r="M61" s="92" t="s">
        <v>199</v>
      </c>
      <c r="N61" s="185">
        <v>2.0390455531453361E-3</v>
      </c>
      <c r="O61" s="186">
        <v>1.7154893487654991E-3</v>
      </c>
      <c r="P61" s="187">
        <v>1.2328531968351566E-3</v>
      </c>
      <c r="Q61" s="186">
        <v>1.5602870928250799E-3</v>
      </c>
      <c r="R61" s="186">
        <v>1.1758969799523906E-3</v>
      </c>
      <c r="S61" s="186">
        <v>1.4059570922724432E-3</v>
      </c>
      <c r="T61" s="186">
        <v>1.3830195927775643E-3</v>
      </c>
      <c r="U61" s="186">
        <v>1.7388184314753737E-3</v>
      </c>
      <c r="V61" s="186">
        <v>0.49546124856627888</v>
      </c>
      <c r="W61" s="186">
        <v>1.9817744503540092E-3</v>
      </c>
      <c r="X61" s="186">
        <v>1.8339577992506409E-3</v>
      </c>
      <c r="Y61" s="186">
        <v>0.49131352127850603</v>
      </c>
      <c r="Z61" s="186">
        <v>1.45806707108527E-3</v>
      </c>
      <c r="AA61" s="186">
        <v>1.9557802847806902E-3</v>
      </c>
      <c r="AB61" s="186">
        <v>1.959799808879027E-3</v>
      </c>
      <c r="AC61" s="186">
        <v>1.4513564006361265E-3</v>
      </c>
      <c r="AD61" s="186">
        <v>1.4788364082309871E-3</v>
      </c>
      <c r="AE61" s="186">
        <v>1.3306087535047285E-3</v>
      </c>
      <c r="AF61" s="186">
        <v>1.509552992069214E-3</v>
      </c>
      <c r="AG61" s="186">
        <v>1.2476307013124116E-3</v>
      </c>
      <c r="AH61" s="186">
        <v>1.1908392512235148E-3</v>
      </c>
      <c r="AI61" s="186">
        <v>1.4948730525774882E-3</v>
      </c>
      <c r="AJ61" s="186">
        <v>1.2854003400091221E-3</v>
      </c>
      <c r="AK61" s="186">
        <v>0.50962655750013408</v>
      </c>
      <c r="AL61" s="186">
        <v>1.1946557440998635E-3</v>
      </c>
      <c r="AM61" s="186">
        <v>1.3113525665043087E-3</v>
      </c>
      <c r="AN61" s="186">
        <v>1.1195491948575373E-3</v>
      </c>
      <c r="AO61" s="186">
        <v>1.4427822917457665E-3</v>
      </c>
      <c r="AP61" s="186">
        <v>9.6648001840914316E-4</v>
      </c>
      <c r="AQ61" s="186">
        <v>0.4897437191848823</v>
      </c>
      <c r="AR61" s="186">
        <v>0.50839673316160472</v>
      </c>
      <c r="AS61" s="186">
        <v>1.5087396504139833E-3</v>
      </c>
      <c r="AT61" s="186">
        <v>1.5274807676285166E-3</v>
      </c>
      <c r="AU61" s="186">
        <v>9.3476144109055502E-4</v>
      </c>
      <c r="AV61" s="186">
        <v>1.217102942214069E-3</v>
      </c>
      <c r="AW61" s="186">
        <v>1.1615778494215817E-3</v>
      </c>
      <c r="AX61" s="148">
        <v>1.3449899125756557E-3</v>
      </c>
      <c r="AY61" s="148">
        <v>2.6682478505781204E-3</v>
      </c>
      <c r="AZ61" s="148">
        <v>9.6805421103581804E-4</v>
      </c>
      <c r="BA61" s="148">
        <v>1.6859344894026974E-3</v>
      </c>
      <c r="BB61" s="148">
        <v>9.1477359353559992E-4</v>
      </c>
      <c r="BC61" s="148">
        <v>2.0531070353134412E-3</v>
      </c>
      <c r="BD61" s="148">
        <v>1.1439777741461023E-3</v>
      </c>
      <c r="BE61" s="148">
        <v>2.7592923226748903E-3</v>
      </c>
      <c r="BF61" s="148">
        <v>6.3011972274732201E-4</v>
      </c>
      <c r="BG61" s="148">
        <v>1.1424219345011425E-3</v>
      </c>
      <c r="BH61" s="148">
        <v>1.5372790161414297E-3</v>
      </c>
      <c r="BI61" s="148">
        <v>2.1750951604132679E-3</v>
      </c>
      <c r="BJ61" s="148">
        <v>2.0184180648416803E-3</v>
      </c>
      <c r="BK61" s="148">
        <v>1.465494271249667E-3</v>
      </c>
      <c r="BL61" s="148">
        <v>2.1083963785191616E-3</v>
      </c>
      <c r="BM61" s="148">
        <v>2.2364693603697627E-3</v>
      </c>
      <c r="BN61" s="149">
        <v>0.48755284170972285</v>
      </c>
      <c r="BO61" s="148">
        <f t="shared" si="6"/>
        <v>0.50962655750013408</v>
      </c>
      <c r="BP61" s="275">
        <f t="shared" si="7"/>
        <v>6</v>
      </c>
    </row>
    <row r="62" spans="1:68" ht="14.25" x14ac:dyDescent="0.2">
      <c r="A62" s="92" t="s">
        <v>200</v>
      </c>
      <c r="B62" s="94" t="s">
        <v>1227</v>
      </c>
      <c r="C62" s="133">
        <v>17263418</v>
      </c>
      <c r="D62" s="92" t="s">
        <v>69</v>
      </c>
      <c r="E62" s="94" t="s">
        <v>28</v>
      </c>
      <c r="F62" s="94" t="s">
        <v>30</v>
      </c>
      <c r="G62" s="131" t="s">
        <v>510</v>
      </c>
      <c r="H62" s="72" t="s">
        <v>625</v>
      </c>
      <c r="I62" s="130">
        <v>8.8999999999999996E-2</v>
      </c>
      <c r="J62" s="132" t="s">
        <v>671</v>
      </c>
      <c r="K62" s="92"/>
      <c r="L62" s="114">
        <v>1.022816679779701E-3</v>
      </c>
      <c r="M62" s="92" t="s">
        <v>200</v>
      </c>
      <c r="N62" s="185">
        <v>2.4667188723570869E-3</v>
      </c>
      <c r="O62" s="186">
        <v>2.7546541546844255E-3</v>
      </c>
      <c r="P62" s="187">
        <v>1.9283624434790318E-3</v>
      </c>
      <c r="Q62" s="186">
        <v>3.2914586647649351E-3</v>
      </c>
      <c r="R62" s="186">
        <v>2.9036396785738403E-3</v>
      </c>
      <c r="S62" s="186">
        <v>3.730445246690734E-3</v>
      </c>
      <c r="T62" s="186">
        <v>3.196626538801605E-3</v>
      </c>
      <c r="U62" s="186">
        <v>2.2643549967893473E-3</v>
      </c>
      <c r="V62" s="186">
        <v>1.6457422297456153E-3</v>
      </c>
      <c r="W62" s="186">
        <v>2.6130702354205332E-3</v>
      </c>
      <c r="X62" s="186">
        <v>0.48832316431727329</v>
      </c>
      <c r="Y62" s="186">
        <v>3.5182232972348964E-3</v>
      </c>
      <c r="Z62" s="186">
        <v>3.5715841282285814E-3</v>
      </c>
      <c r="AA62" s="186">
        <v>0.49978688641045677</v>
      </c>
      <c r="AB62" s="186">
        <v>0.49863871822671968</v>
      </c>
      <c r="AC62" s="186">
        <v>2.6271738119594532E-3</v>
      </c>
      <c r="AD62" s="186">
        <v>0.4866172454155287</v>
      </c>
      <c r="AE62" s="186">
        <v>3.0492453117853331E-3</v>
      </c>
      <c r="AF62" s="186">
        <v>3.2615026208503203E-3</v>
      </c>
      <c r="AG62" s="186">
        <v>0.50224215246636772</v>
      </c>
      <c r="AH62" s="186">
        <v>0.50270561555560545</v>
      </c>
      <c r="AI62" s="186">
        <v>0.49932800215039314</v>
      </c>
      <c r="AJ62" s="186">
        <v>0.50451446471346972</v>
      </c>
      <c r="AK62" s="186">
        <v>1.8072624145025857E-3</v>
      </c>
      <c r="AL62" s="186">
        <v>2.5171163914619412E-3</v>
      </c>
      <c r="AM62" s="186">
        <v>1.6208649524791865E-3</v>
      </c>
      <c r="AN62" s="186">
        <v>3.1224603276444672E-3</v>
      </c>
      <c r="AO62" s="186">
        <v>2.4159834953037624E-3</v>
      </c>
      <c r="AP62" s="186">
        <v>0.49088471270084988</v>
      </c>
      <c r="AQ62" s="186">
        <v>2.14432220771956E-3</v>
      </c>
      <c r="AR62" s="186">
        <v>3.1482003571092943E-3</v>
      </c>
      <c r="AS62" s="186">
        <v>2.7018039737301521E-3</v>
      </c>
      <c r="AT62" s="186">
        <v>0.49673397306325667</v>
      </c>
      <c r="AU62" s="186">
        <v>0.49516071866735734</v>
      </c>
      <c r="AV62" s="186">
        <v>0.51151572797065015</v>
      </c>
      <c r="AW62" s="186">
        <v>2.5906735751295338E-3</v>
      </c>
      <c r="AX62" s="148">
        <v>3.0716723549488053E-3</v>
      </c>
      <c r="AY62" s="148">
        <v>1.6362786348761104E-3</v>
      </c>
      <c r="AZ62" s="148">
        <v>2.7885027885027887E-3</v>
      </c>
      <c r="BA62" s="148">
        <v>2.5097601784718347E-3</v>
      </c>
      <c r="BB62" s="148">
        <v>2.0754064337599448E-3</v>
      </c>
      <c r="BC62" s="148">
        <v>3.0759766225776685E-3</v>
      </c>
      <c r="BD62" s="148">
        <v>2.3553162853297443E-3</v>
      </c>
      <c r="BE62" s="148">
        <v>2.0334387708992319E-3</v>
      </c>
      <c r="BF62" s="148">
        <v>2.2805017103762829E-3</v>
      </c>
      <c r="BG62" s="148">
        <v>1.4779781259237363E-3</v>
      </c>
      <c r="BH62" s="148">
        <v>1.5858631626642502E-3</v>
      </c>
      <c r="BI62" s="148">
        <v>1.6474464579901153E-3</v>
      </c>
      <c r="BJ62" s="148">
        <v>2.450229709035222E-3</v>
      </c>
      <c r="BK62" s="148">
        <v>1.651868676440223E-3</v>
      </c>
      <c r="BL62" s="148">
        <v>1.9807583474816073E-3</v>
      </c>
      <c r="BM62" s="148">
        <v>0.49329874621703418</v>
      </c>
      <c r="BN62" s="149">
        <v>1.7677214071062401E-3</v>
      </c>
      <c r="BO62" s="148">
        <f t="shared" si="6"/>
        <v>0.51151572797065015</v>
      </c>
      <c r="BP62" s="275">
        <f t="shared" si="7"/>
        <v>13</v>
      </c>
    </row>
    <row r="63" spans="1:68" ht="14.25" x14ac:dyDescent="0.2">
      <c r="A63" s="92" t="s">
        <v>201</v>
      </c>
      <c r="B63" s="94" t="s">
        <v>1230</v>
      </c>
      <c r="C63" s="133">
        <v>45410593</v>
      </c>
      <c r="D63" s="92" t="s">
        <v>171</v>
      </c>
      <c r="E63" s="94" t="s">
        <v>30</v>
      </c>
      <c r="F63" s="94" t="s">
        <v>202</v>
      </c>
      <c r="G63" s="131" t="s">
        <v>510</v>
      </c>
      <c r="H63" s="72" t="s">
        <v>625</v>
      </c>
      <c r="I63" s="130">
        <v>3.5000000000000003E-2</v>
      </c>
      <c r="J63" s="132" t="s">
        <v>623</v>
      </c>
      <c r="K63" s="92"/>
      <c r="L63" s="114">
        <v>2.0648358455502787E-4</v>
      </c>
      <c r="M63" s="92" t="s">
        <v>201</v>
      </c>
      <c r="N63" s="185">
        <v>0</v>
      </c>
      <c r="O63" s="186">
        <v>0</v>
      </c>
      <c r="P63" s="187">
        <v>0</v>
      </c>
      <c r="Q63" s="186">
        <v>0</v>
      </c>
      <c r="R63" s="186">
        <v>0</v>
      </c>
      <c r="S63" s="186">
        <v>9.2370219841123223E-5</v>
      </c>
      <c r="T63" s="186">
        <v>0</v>
      </c>
      <c r="U63" s="186">
        <v>0</v>
      </c>
      <c r="V63" s="186">
        <v>0</v>
      </c>
      <c r="W63" s="186">
        <v>0</v>
      </c>
      <c r="X63" s="186">
        <v>0</v>
      </c>
      <c r="Y63" s="186">
        <v>0</v>
      </c>
      <c r="Z63" s="186">
        <v>0</v>
      </c>
      <c r="AA63" s="186">
        <v>0</v>
      </c>
      <c r="AB63" s="186">
        <v>0</v>
      </c>
      <c r="AC63" s="186">
        <v>0</v>
      </c>
      <c r="AD63" s="186">
        <v>0</v>
      </c>
      <c r="AE63" s="186">
        <v>0</v>
      </c>
      <c r="AF63" s="186">
        <v>0</v>
      </c>
      <c r="AG63" s="186">
        <v>0</v>
      </c>
      <c r="AH63" s="186">
        <v>0</v>
      </c>
      <c r="AI63" s="186">
        <v>0</v>
      </c>
      <c r="AJ63" s="186">
        <v>0</v>
      </c>
      <c r="AK63" s="186">
        <v>0</v>
      </c>
      <c r="AL63" s="186">
        <v>0</v>
      </c>
      <c r="AM63" s="186">
        <v>0</v>
      </c>
      <c r="AN63" s="186">
        <v>0</v>
      </c>
      <c r="AO63" s="186">
        <v>0</v>
      </c>
      <c r="AP63" s="186">
        <v>0</v>
      </c>
      <c r="AQ63" s="186">
        <v>0</v>
      </c>
      <c r="AR63" s="186">
        <v>0</v>
      </c>
      <c r="AS63" s="186">
        <v>0</v>
      </c>
      <c r="AT63" s="186">
        <v>0</v>
      </c>
      <c r="AU63" s="186">
        <v>0</v>
      </c>
      <c r="AV63" s="186">
        <v>0</v>
      </c>
      <c r="AW63" s="186">
        <v>0</v>
      </c>
      <c r="AX63" s="148">
        <v>0</v>
      </c>
      <c r="AY63" s="148">
        <v>0</v>
      </c>
      <c r="AZ63" s="148">
        <v>0</v>
      </c>
      <c r="BA63" s="148">
        <v>0</v>
      </c>
      <c r="BB63" s="148">
        <v>0</v>
      </c>
      <c r="BC63" s="148">
        <v>0</v>
      </c>
      <c r="BD63" s="148">
        <v>0</v>
      </c>
      <c r="BE63" s="148">
        <v>0</v>
      </c>
      <c r="BF63" s="148">
        <v>0</v>
      </c>
      <c r="BG63" s="148">
        <v>0</v>
      </c>
      <c r="BH63" s="148">
        <v>0</v>
      </c>
      <c r="BI63" s="148">
        <v>0</v>
      </c>
      <c r="BJ63" s="148">
        <v>0</v>
      </c>
      <c r="BK63" s="148">
        <v>0</v>
      </c>
      <c r="BL63" s="148">
        <v>0</v>
      </c>
      <c r="BM63" s="148">
        <v>0</v>
      </c>
      <c r="BN63" s="149">
        <v>0</v>
      </c>
      <c r="BO63" s="148">
        <f t="shared" si="6"/>
        <v>9.2370219841123223E-5</v>
      </c>
      <c r="BP63" s="275">
        <f t="shared" si="7"/>
        <v>0</v>
      </c>
    </row>
    <row r="64" spans="1:68" ht="14.25" x14ac:dyDescent="0.2">
      <c r="A64" s="92" t="s">
        <v>203</v>
      </c>
      <c r="B64" s="94" t="s">
        <v>1226</v>
      </c>
      <c r="C64" s="134">
        <v>150673355</v>
      </c>
      <c r="D64" s="92" t="s">
        <v>69</v>
      </c>
      <c r="E64" s="105" t="s">
        <v>25</v>
      </c>
      <c r="F64" s="105" t="s">
        <v>30</v>
      </c>
      <c r="G64" s="106" t="s">
        <v>512</v>
      </c>
      <c r="H64" s="72" t="s">
        <v>625</v>
      </c>
      <c r="I64" s="107">
        <v>5.3999999999999999E-2</v>
      </c>
      <c r="J64" s="132" t="s">
        <v>682</v>
      </c>
      <c r="K64" s="92" t="s">
        <v>634</v>
      </c>
      <c r="L64" s="114">
        <v>1.889644746787604E-3</v>
      </c>
      <c r="M64" s="92" t="s">
        <v>203</v>
      </c>
      <c r="N64" s="185">
        <v>3.5976769286118107E-4</v>
      </c>
      <c r="O64" s="186">
        <v>9.4614838760545615E-4</v>
      </c>
      <c r="P64" s="187">
        <v>5.1245259813467259E-4</v>
      </c>
      <c r="Q64" s="186">
        <v>5.3485469780709572E-4</v>
      </c>
      <c r="R64" s="186">
        <v>1.0583130489998942E-4</v>
      </c>
      <c r="S64" s="186">
        <v>1.0298661174047374E-4</v>
      </c>
      <c r="T64" s="186">
        <v>4.9329123914759276E-4</v>
      </c>
      <c r="U64" s="186">
        <v>2.2702764061524491E-4</v>
      </c>
      <c r="V64" s="186">
        <v>0.4976122254059217</v>
      </c>
      <c r="W64" s="186">
        <v>1.950331556364582E-4</v>
      </c>
      <c r="X64" s="186">
        <v>9.0702947845804991E-5</v>
      </c>
      <c r="Y64" s="186">
        <v>4.7831632653061223E-4</v>
      </c>
      <c r="Z64" s="186">
        <v>3.7163208423660575E-4</v>
      </c>
      <c r="AA64" s="186">
        <v>6.8669527896995713E-4</v>
      </c>
      <c r="AB64" s="186">
        <v>7.8405017921146956E-4</v>
      </c>
      <c r="AC64" s="186">
        <v>1.8413945494721336E-4</v>
      </c>
      <c r="AD64" s="186">
        <v>1.3831258644536652E-4</v>
      </c>
      <c r="AE64" s="186">
        <v>2.2473172650148884E-4</v>
      </c>
      <c r="AF64" s="186">
        <v>2.1244954323348204E-4</v>
      </c>
      <c r="AG64" s="186">
        <v>4.3353854157634613E-4</v>
      </c>
      <c r="AH64" s="186">
        <v>4.5980534906889416E-4</v>
      </c>
      <c r="AI64" s="186">
        <v>3.5774975404704408E-4</v>
      </c>
      <c r="AJ64" s="186">
        <v>1.4230823964707557E-4</v>
      </c>
      <c r="AK64" s="186">
        <v>2.6355669763457865E-4</v>
      </c>
      <c r="AL64" s="186">
        <v>6.8300179287970626E-4</v>
      </c>
      <c r="AM64" s="186">
        <v>2.2938410368161487E-4</v>
      </c>
      <c r="AN64" s="186">
        <v>5.281026027913995E-4</v>
      </c>
      <c r="AO64" s="186">
        <v>2.2112478808874474E-4</v>
      </c>
      <c r="AP64" s="186">
        <v>3.4403669724770644E-4</v>
      </c>
      <c r="AQ64" s="186">
        <v>0.51378785315513453</v>
      </c>
      <c r="AR64" s="186">
        <v>0.49261014072554982</v>
      </c>
      <c r="AS64" s="186">
        <v>0</v>
      </c>
      <c r="AT64" s="186">
        <v>2.791216970599181E-4</v>
      </c>
      <c r="AU64" s="186">
        <v>3.8309982486865149E-4</v>
      </c>
      <c r="AV64" s="186">
        <v>7.5249692160350256E-4</v>
      </c>
      <c r="AW64" s="186">
        <v>4.032258064516129E-4</v>
      </c>
      <c r="AX64" s="148">
        <v>7.3286918285086111E-4</v>
      </c>
      <c r="AY64" s="148">
        <v>4.6533271288971617E-4</v>
      </c>
      <c r="AZ64" s="148">
        <v>3.7593984962406017E-4</v>
      </c>
      <c r="BA64" s="148">
        <v>3.4270047978067172E-4</v>
      </c>
      <c r="BB64" s="148">
        <v>8.547008547008547E-4</v>
      </c>
      <c r="BC64" s="148">
        <v>8.6132644272179156E-4</v>
      </c>
      <c r="BD64" s="148">
        <v>4.5351473922902497E-4</v>
      </c>
      <c r="BE64" s="148">
        <v>1.3321492007104796E-3</v>
      </c>
      <c r="BF64" s="148">
        <v>0.50603773584905665</v>
      </c>
      <c r="BG64" s="148">
        <v>2.0764119601328905E-3</v>
      </c>
      <c r="BH64" s="148">
        <v>4.8309178743961351E-4</v>
      </c>
      <c r="BI64" s="148">
        <v>0.50282485875706218</v>
      </c>
      <c r="BJ64" s="148">
        <v>0</v>
      </c>
      <c r="BK64" s="148">
        <v>1.3966480446927375E-3</v>
      </c>
      <c r="BL64" s="148">
        <v>3.4698126301179735E-4</v>
      </c>
      <c r="BM64" s="148">
        <v>1.3227513227513227E-3</v>
      </c>
      <c r="BN64" s="149">
        <v>8.7260034904013963E-4</v>
      </c>
      <c r="BO64" s="148">
        <f t="shared" si="6"/>
        <v>0.51378785315513453</v>
      </c>
      <c r="BP64" s="275">
        <f t="shared" si="7"/>
        <v>5</v>
      </c>
    </row>
    <row r="65" spans="1:68" s="54" customFormat="1" ht="14.25" x14ac:dyDescent="0.2">
      <c r="A65" s="140" t="s">
        <v>515</v>
      </c>
      <c r="B65" s="94" t="s">
        <v>1224</v>
      </c>
      <c r="C65" s="133">
        <v>133347305</v>
      </c>
      <c r="D65" s="92" t="s">
        <v>69</v>
      </c>
      <c r="E65" s="94" t="s">
        <v>28</v>
      </c>
      <c r="F65" s="94" t="s">
        <v>26</v>
      </c>
      <c r="G65" s="106" t="s">
        <v>512</v>
      </c>
      <c r="H65" s="72" t="s">
        <v>625</v>
      </c>
      <c r="I65" s="139">
        <v>6.14035087719298E-2</v>
      </c>
      <c r="J65" s="141" t="s">
        <v>665</v>
      </c>
      <c r="K65" s="92"/>
      <c r="L65" s="115">
        <v>1.9689850666000013E-4</v>
      </c>
      <c r="M65" s="283" t="s">
        <v>515</v>
      </c>
      <c r="N65" s="185">
        <v>4.0308020456320383E-4</v>
      </c>
      <c r="O65" s="193">
        <v>3.7607291390142467E-4</v>
      </c>
      <c r="P65" s="214">
        <v>6.4776521002541233E-4</v>
      </c>
      <c r="Q65" s="193">
        <v>5.2679041777158725E-4</v>
      </c>
      <c r="R65" s="193">
        <v>4.6122882540392462E-4</v>
      </c>
      <c r="S65" s="193">
        <v>4.1111505615457929E-4</v>
      </c>
      <c r="T65" s="193">
        <v>3.6401228905487849E-4</v>
      </c>
      <c r="U65" s="193">
        <v>3.9069040575989282E-4</v>
      </c>
      <c r="V65" s="193">
        <v>0.50824813264819624</v>
      </c>
      <c r="W65" s="193">
        <v>3.7629350893697084E-4</v>
      </c>
      <c r="X65" s="193">
        <v>4.3745595061608379E-4</v>
      </c>
      <c r="Y65" s="193">
        <v>0.50335886586156842</v>
      </c>
      <c r="Z65" s="193">
        <v>4.7193309037518678E-4</v>
      </c>
      <c r="AA65" s="193">
        <v>4.4029383820360117E-4</v>
      </c>
      <c r="AB65" s="193">
        <v>4.9075084879866197E-4</v>
      </c>
      <c r="AC65" s="193">
        <v>5.2184095305976986E-4</v>
      </c>
      <c r="AD65" s="193">
        <v>5.1013359123420446E-4</v>
      </c>
      <c r="AE65" s="193">
        <v>5.6031671672775033E-4</v>
      </c>
      <c r="AF65" s="193">
        <v>4.1190402636185768E-4</v>
      </c>
      <c r="AG65" s="193">
        <v>4.0898122776164575E-4</v>
      </c>
      <c r="AH65" s="193">
        <v>5.5490046472913917E-4</v>
      </c>
      <c r="AI65" s="193">
        <v>4.3113084022610419E-4</v>
      </c>
      <c r="AJ65" s="193">
        <v>2.9974355273821289E-4</v>
      </c>
      <c r="AK65" s="193">
        <v>0.50388996078919523</v>
      </c>
      <c r="AL65" s="193">
        <v>4.0639649175865718E-4</v>
      </c>
      <c r="AM65" s="193">
        <v>5.8644911576505548E-4</v>
      </c>
      <c r="AN65" s="193">
        <v>3.0827779017975786E-4</v>
      </c>
      <c r="AO65" s="193">
        <v>4.7926193661760886E-4</v>
      </c>
      <c r="AP65" s="193">
        <v>4.2129387775736841E-4</v>
      </c>
      <c r="AQ65" s="193">
        <v>0.50390279310721997</v>
      </c>
      <c r="AR65" s="193">
        <v>2.9849218803302174E-4</v>
      </c>
      <c r="AS65" s="193">
        <v>3.7826909280636538E-4</v>
      </c>
      <c r="AT65" s="193">
        <v>4.7210173792452275E-4</v>
      </c>
      <c r="AU65" s="193">
        <v>4.6685825146022884E-4</v>
      </c>
      <c r="AV65" s="193">
        <v>3.7124249559812469E-4</v>
      </c>
      <c r="AW65" s="193">
        <v>4.7122805120163155E-4</v>
      </c>
      <c r="AX65" s="150">
        <v>3.3813367551305284E-4</v>
      </c>
      <c r="AY65" s="150">
        <v>3.0146558654381298E-4</v>
      </c>
      <c r="AZ65" s="150">
        <v>4.2983189665278179E-4</v>
      </c>
      <c r="BA65" s="150">
        <v>4.9236829148202859E-4</v>
      </c>
      <c r="BB65" s="150">
        <v>0.49608736565796641</v>
      </c>
      <c r="BC65" s="150">
        <v>9.6091532771682049E-4</v>
      </c>
      <c r="BD65" s="150">
        <v>3.1303803412114571E-4</v>
      </c>
      <c r="BE65" s="150">
        <v>4.17896413926398E-4</v>
      </c>
      <c r="BF65" s="150">
        <v>4.1101098426855458E-4</v>
      </c>
      <c r="BG65" s="150">
        <v>4.7179411274954206E-4</v>
      </c>
      <c r="BH65" s="150">
        <v>4.2854081851296334E-4</v>
      </c>
      <c r="BI65" s="150">
        <v>0.49804763578669353</v>
      </c>
      <c r="BJ65" s="150">
        <v>3.4907987099222157E-4</v>
      </c>
      <c r="BK65" s="150">
        <v>0.50492941288485338</v>
      </c>
      <c r="BL65" s="150">
        <v>4.3325029369370872E-4</v>
      </c>
      <c r="BM65" s="150">
        <v>5.6868878016256652E-4</v>
      </c>
      <c r="BN65" s="151">
        <v>4.4339820383418522E-4</v>
      </c>
      <c r="BO65" s="150">
        <f t="shared" ref="BO65" si="8">MAX(Q65:BN65)</f>
        <v>0.50824813264819624</v>
      </c>
      <c r="BP65" s="276">
        <f t="shared" ref="BP65" si="9">COUNTIF(Q65:BN65,"&gt;0.25")</f>
        <v>7</v>
      </c>
    </row>
    <row r="66" spans="1:68" ht="14.25" x14ac:dyDescent="0.2">
      <c r="A66" s="68"/>
      <c r="B66" s="68"/>
      <c r="C66" s="68"/>
      <c r="D66" s="68"/>
      <c r="E66" s="68"/>
      <c r="F66" s="68"/>
      <c r="G66" s="68"/>
      <c r="H66" s="68"/>
      <c r="I66" s="68"/>
      <c r="J66" s="13"/>
      <c r="K66" s="25"/>
      <c r="L66" s="25"/>
      <c r="M66" s="51"/>
      <c r="N66" s="310">
        <v>1</v>
      </c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</row>
    <row r="67" spans="1:68" x14ac:dyDescent="0.15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47"/>
      <c r="L67" s="68"/>
      <c r="M67" s="68"/>
    </row>
    <row r="68" spans="1:68" x14ac:dyDescent="0.15">
      <c r="C68" s="54"/>
      <c r="K68"/>
      <c r="L68" s="22"/>
    </row>
    <row r="69" spans="1:68" x14ac:dyDescent="0.15">
      <c r="C69" s="54"/>
      <c r="K69"/>
      <c r="L69" s="22"/>
    </row>
    <row r="70" spans="1:68" x14ac:dyDescent="0.15">
      <c r="C70" s="54"/>
      <c r="K70"/>
      <c r="L70" s="22"/>
    </row>
  </sheetData>
  <phoneticPr fontId="2"/>
  <conditionalFormatting sqref="N32">
    <cfRule type="dataBar" priority="3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{28FD422E-16F7-499F-8BDE-538832A317C6}</x14:id>
        </ext>
      </extLst>
    </cfRule>
  </conditionalFormatting>
  <conditionalFormatting sqref="AL5:AN12 AL14:AN30 AN6:AN31 AO5:AO31">
    <cfRule type="dataBar" priority="2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{3DCF95CD-32AA-493F-88E2-A837E0EEE49D}</x14:id>
        </ext>
      </extLst>
    </cfRule>
  </conditionalFormatting>
  <conditionalFormatting sqref="AQ14:AU30 N14:AN30 AN13:AO31 N32:AU32 N5:AO12 AQ5:AU12">
    <cfRule type="dataBar" priority="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{A95EBA88-8F57-4B35-BD96-8DF790C5A944}</x14:id>
        </ext>
      </extLst>
    </cfRule>
  </conditionalFormatting>
  <conditionalFormatting sqref="AL13:AO13">
    <cfRule type="dataBar" priority="2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{77ACB610-58F7-4F19-A1D2-1DBEB847268F}</x14:id>
        </ext>
      </extLst>
    </cfRule>
  </conditionalFormatting>
  <conditionalFormatting sqref="AL13:AM13">
    <cfRule type="dataBar" priority="2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{9E2B9F8E-65EC-424F-8BEE-2C9E2EF9EDFD}</x14:id>
        </ext>
      </extLst>
    </cfRule>
  </conditionalFormatting>
  <conditionalFormatting sqref="AL31:AO31">
    <cfRule type="dataBar" priority="2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{1B873819-9E37-412B-9528-B93EA8255CB0}</x14:id>
        </ext>
      </extLst>
    </cfRule>
  </conditionalFormatting>
  <conditionalFormatting sqref="AL31:AM31">
    <cfRule type="dataBar" priority="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{0587DC44-EC8A-49BE-A401-B7164F5C092A}</x14:id>
        </ext>
      </extLst>
    </cfRule>
  </conditionalFormatting>
  <conditionalFormatting sqref="N39:BN46 N48:BN64 N66:BN66">
    <cfRule type="dataBar" priority="58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{E967DF92-C6AB-4157-B1E5-176FA843F344}</x14:id>
        </ext>
      </extLst>
    </cfRule>
  </conditionalFormatting>
  <conditionalFormatting sqref="BP39:BP65">
    <cfRule type="dataBar" priority="58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{7AAB9FDD-8D44-4A5D-A430-D80A5B195BF2}</x14:id>
        </ext>
      </extLst>
    </cfRule>
  </conditionalFormatting>
  <conditionalFormatting sqref="N39:BN46 N48:BN64 N66:BO66">
    <cfRule type="dataBar" priority="58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{02C4C2E2-6D4C-40B9-A7D7-D9F18EA74016}</x14:id>
        </ext>
      </extLst>
    </cfRule>
  </conditionalFormatting>
  <conditionalFormatting sqref="AF5:AF12 AQ32:AT32 N5:T12 AJ5:AK12 V5:AD12 AQ5:AT12 V32:AD32 AJ32:AK32 N32:T32 AF32 AQ14:AT30 V14:AD30 AJ14:AK30 N14:T30 AF14:AF30">
    <cfRule type="dataBar" priority="58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{429DF63D-1AF1-4EFD-9EBC-C43797192509}</x14:id>
        </ext>
      </extLst>
    </cfRule>
  </conditionalFormatting>
  <conditionalFormatting sqref="AF5:AF12">
    <cfRule type="dataBar" priority="60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{51F84E40-B288-4704-962F-4D711D2135B1}</x14:id>
        </ext>
      </extLst>
    </cfRule>
  </conditionalFormatting>
  <conditionalFormatting sqref="AL5:AN12 AL14:AN30 AN6:AN31 AL32:AP32 AO5:AO31">
    <cfRule type="dataBar" priority="61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{96D738F6-870A-4E2F-BC53-908C4C24A33D}</x14:id>
        </ext>
      </extLst>
    </cfRule>
  </conditionalFormatting>
  <conditionalFormatting sqref="N66:BO66 N39:BN65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{73CC1577-EB3A-438B-9363-E101D87C3708}</x14:id>
        </ext>
      </extLst>
    </cfRule>
  </conditionalFormatting>
  <conditionalFormatting sqref="N32:AU32 N5:AO31 AQ5:AU31">
    <cfRule type="dataBar" priority="89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{C99ADEF6-AA81-445E-9CD9-3A0C633C03D9}</x14:id>
        </ext>
      </extLst>
    </cfRule>
  </conditionalFormatting>
  <conditionalFormatting sqref="AO5:AO31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{6A51E820-7614-417F-805D-7C69CFA84B76}</x14:id>
        </ext>
      </extLst>
    </cfRule>
  </conditionalFormatting>
  <conditionalFormatting sqref="N5:AN32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{00DAF6F2-F2E5-4037-B058-44D3C7691AF8}</x14:id>
        </ext>
      </extLst>
    </cfRule>
  </conditionalFormatting>
  <conditionalFormatting sqref="N31:AO31 N13:AO13 AQ13:AU13 AQ31:AU31">
    <cfRule type="dataBar" priority="144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{1C699C8B-A00F-4AA6-AFD5-F198475E1BE2}</x14:id>
        </ext>
      </extLst>
    </cfRule>
  </conditionalFormatting>
  <conditionalFormatting sqref="N32:AU32">
    <cfRule type="dataBar" priority="145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{B54F35DE-E27F-4CF3-B43B-26348B81D849}</x14:id>
        </ext>
      </extLst>
    </cfRule>
  </conditionalFormatting>
  <pageMargins left="0.25" right="0.25" top="0.75" bottom="0.75" header="0.3" footer="0.3"/>
  <pageSetup paperSize="8" scale="31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8FD422E-16F7-499F-8BDE-538832A317C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N32</xm:sqref>
        </x14:conditionalFormatting>
        <x14:conditionalFormatting xmlns:xm="http://schemas.microsoft.com/office/excel/2006/main">
          <x14:cfRule type="dataBar" id="{3DCF95CD-32AA-493F-88E2-A837E0EEE49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AL5:AN12 AL14:AN30 AN6:AN31 AO5:AO31</xm:sqref>
        </x14:conditionalFormatting>
        <x14:conditionalFormatting xmlns:xm="http://schemas.microsoft.com/office/excel/2006/main">
          <x14:cfRule type="dataBar" id="{A95EBA88-8F57-4B35-BD96-8DF790C5A94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AQ14:AU30 N14:AN30 AN13:AO31 N32:AU32 N5:AO12 AQ5:AU12</xm:sqref>
        </x14:conditionalFormatting>
        <x14:conditionalFormatting xmlns:xm="http://schemas.microsoft.com/office/excel/2006/main">
          <x14:cfRule type="dataBar" id="{77ACB610-58F7-4F19-A1D2-1DBEB847268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AL13:AO13</xm:sqref>
        </x14:conditionalFormatting>
        <x14:conditionalFormatting xmlns:xm="http://schemas.microsoft.com/office/excel/2006/main">
          <x14:cfRule type="dataBar" id="{9E2B9F8E-65EC-424F-8BEE-2C9E2EF9EDF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AL13:AM13</xm:sqref>
        </x14:conditionalFormatting>
        <x14:conditionalFormatting xmlns:xm="http://schemas.microsoft.com/office/excel/2006/main">
          <x14:cfRule type="dataBar" id="{1B873819-9E37-412B-9528-B93EA8255CB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AL31:AO31</xm:sqref>
        </x14:conditionalFormatting>
        <x14:conditionalFormatting xmlns:xm="http://schemas.microsoft.com/office/excel/2006/main">
          <x14:cfRule type="dataBar" id="{0587DC44-EC8A-49BE-A401-B7164F5C092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AL31:AM31</xm:sqref>
        </x14:conditionalFormatting>
        <x14:conditionalFormatting xmlns:xm="http://schemas.microsoft.com/office/excel/2006/main">
          <x14:cfRule type="dataBar" id="{E967DF92-C6AB-4157-B1E5-176FA843F34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N39:BN46 N48:BN64 N66:BN66</xm:sqref>
        </x14:conditionalFormatting>
        <x14:conditionalFormatting xmlns:xm="http://schemas.microsoft.com/office/excel/2006/main">
          <x14:cfRule type="dataBar" id="{7AAB9FDD-8D44-4A5D-A430-D80A5B195BF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BP39:BP65</xm:sqref>
        </x14:conditionalFormatting>
        <x14:conditionalFormatting xmlns:xm="http://schemas.microsoft.com/office/excel/2006/main">
          <x14:cfRule type="dataBar" id="{02C4C2E2-6D4C-40B9-A7D7-D9F18EA7401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N39:BN46 N48:BN64 N66:BO66</xm:sqref>
        </x14:conditionalFormatting>
        <x14:conditionalFormatting xmlns:xm="http://schemas.microsoft.com/office/excel/2006/main">
          <x14:cfRule type="dataBar" id="{429DF63D-1AF1-4EFD-9EBC-C4379719250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AF5:AF12 AQ32:AT32 N5:T12 AJ5:AK12 V5:AD12 AQ5:AT12 V32:AD32 AJ32:AK32 N32:T32 AF32 AQ14:AT30 V14:AD30 AJ14:AK30 N14:T30 AF14:AF30</xm:sqref>
        </x14:conditionalFormatting>
        <x14:conditionalFormatting xmlns:xm="http://schemas.microsoft.com/office/excel/2006/main">
          <x14:cfRule type="dataBar" id="{51F84E40-B288-4704-962F-4D711D2135B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AF5:AF12</xm:sqref>
        </x14:conditionalFormatting>
        <x14:conditionalFormatting xmlns:xm="http://schemas.microsoft.com/office/excel/2006/main">
          <x14:cfRule type="dataBar" id="{96D738F6-870A-4E2F-BC53-908C4C24A33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AL5:AN12 AL14:AN30 AN6:AN31 AL32:AP32 AO5:AO31</xm:sqref>
        </x14:conditionalFormatting>
        <x14:conditionalFormatting xmlns:xm="http://schemas.microsoft.com/office/excel/2006/main">
          <x14:cfRule type="dataBar" id="{73CC1577-EB3A-438B-9363-E101D87C370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N66:BO66 N39:BN65</xm:sqref>
        </x14:conditionalFormatting>
        <x14:conditionalFormatting xmlns:xm="http://schemas.microsoft.com/office/excel/2006/main">
          <x14:cfRule type="dataBar" id="{C99ADEF6-AA81-445E-9CD9-3A0C633C03D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N32:AU32 N5:AO31 AQ5:AU31</xm:sqref>
        </x14:conditionalFormatting>
        <x14:conditionalFormatting xmlns:xm="http://schemas.microsoft.com/office/excel/2006/main">
          <x14:cfRule type="dataBar" id="{6A51E820-7614-417F-805D-7C69CFA84B7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AO5:AO31</xm:sqref>
        </x14:conditionalFormatting>
        <x14:conditionalFormatting xmlns:xm="http://schemas.microsoft.com/office/excel/2006/main">
          <x14:cfRule type="dataBar" id="{00DAF6F2-F2E5-4037-B058-44D3C7691AF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N5:AN32</xm:sqref>
        </x14:conditionalFormatting>
        <x14:conditionalFormatting xmlns:xm="http://schemas.microsoft.com/office/excel/2006/main">
          <x14:cfRule type="dataBar" id="{1C699C8B-A00F-4AA6-AFD5-F198475E1BE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N31:AO31 N13:AO13 AQ13:AU13 AQ31:AU31</xm:sqref>
        </x14:conditionalFormatting>
        <x14:conditionalFormatting xmlns:xm="http://schemas.microsoft.com/office/excel/2006/main">
          <x14:cfRule type="dataBar" id="{B54F35DE-E27F-4CF3-B43B-26348B81D84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N32:AU32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285"/>
  <sheetViews>
    <sheetView zoomScale="80" zoomScaleNormal="80" workbookViewId="0">
      <selection activeCell="AY39" sqref="AY39"/>
    </sheetView>
  </sheetViews>
  <sheetFormatPr defaultRowHeight="13.5" x14ac:dyDescent="0.15"/>
  <cols>
    <col min="1" max="1" width="14.75" customWidth="1"/>
    <col min="3" max="3" width="13.75" customWidth="1"/>
    <col min="4" max="4" width="8.375" customWidth="1"/>
    <col min="5" max="5" width="7.75" customWidth="1"/>
    <col min="6" max="6" width="9" style="34" customWidth="1"/>
    <col min="7" max="7" width="9.75" customWidth="1"/>
    <col min="8" max="8" width="12.75" customWidth="1"/>
    <col min="12" max="12" width="35.375" customWidth="1"/>
    <col min="14" max="14" width="11.375" customWidth="1"/>
    <col min="86" max="86" width="9" style="68"/>
    <col min="91" max="91" width="9" style="68"/>
    <col min="95" max="95" width="20" customWidth="1"/>
    <col min="99" max="99" width="25" customWidth="1"/>
  </cols>
  <sheetData>
    <row r="1" spans="1:91" s="68" customFormat="1" ht="23.25" x14ac:dyDescent="0.15">
      <c r="A1" s="147" t="s">
        <v>1222</v>
      </c>
    </row>
    <row r="2" spans="1:91" s="68" customFormat="1" x14ac:dyDescent="0.15"/>
    <row r="3" spans="1:91" ht="23.25" x14ac:dyDescent="0.15">
      <c r="A3" s="147" t="s">
        <v>1205</v>
      </c>
      <c r="C3" s="34"/>
      <c r="D3" s="37"/>
      <c r="E3" s="37"/>
      <c r="F3" s="37"/>
      <c r="G3" s="37"/>
      <c r="H3" s="37"/>
      <c r="I3" s="68"/>
      <c r="J3" s="37"/>
      <c r="K3" s="37"/>
      <c r="L3" s="68"/>
      <c r="M3" s="54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50"/>
      <c r="AO3" s="54"/>
      <c r="AP3" s="68"/>
      <c r="AQ3" s="54"/>
      <c r="AR3" s="37"/>
      <c r="AS3" s="37"/>
      <c r="AT3" s="37"/>
      <c r="AU3" s="37"/>
      <c r="AV3" s="37"/>
      <c r="AW3" s="37"/>
      <c r="AX3" s="68"/>
      <c r="CH3"/>
      <c r="CM3"/>
    </row>
    <row r="4" spans="1:91" ht="42.75" x14ac:dyDescent="0.15">
      <c r="A4" s="73"/>
      <c r="B4" s="128" t="s">
        <v>0</v>
      </c>
      <c r="C4" s="128" t="s">
        <v>1</v>
      </c>
      <c r="D4" s="137"/>
      <c r="E4" s="137" t="s">
        <v>2</v>
      </c>
      <c r="F4" s="137" t="s">
        <v>3</v>
      </c>
      <c r="G4" s="129"/>
      <c r="H4" s="127" t="s">
        <v>586</v>
      </c>
      <c r="I4" s="138" t="s">
        <v>685</v>
      </c>
      <c r="J4" s="138" t="s">
        <v>686</v>
      </c>
      <c r="K4" s="127" t="s">
        <v>630</v>
      </c>
      <c r="L4" s="127" t="s">
        <v>631</v>
      </c>
      <c r="M4" s="173" t="s">
        <v>629</v>
      </c>
      <c r="N4" s="72"/>
      <c r="O4" s="83" t="s">
        <v>6</v>
      </c>
      <c r="P4" s="83" t="s">
        <v>7</v>
      </c>
      <c r="Q4" s="202" t="s">
        <v>8</v>
      </c>
      <c r="R4" s="202" t="s">
        <v>9</v>
      </c>
      <c r="S4" s="83" t="s">
        <v>10</v>
      </c>
      <c r="T4" s="202" t="s">
        <v>11</v>
      </c>
      <c r="U4" s="202" t="s">
        <v>205</v>
      </c>
      <c r="V4" s="83" t="s">
        <v>177</v>
      </c>
      <c r="W4" s="202" t="s">
        <v>12</v>
      </c>
      <c r="X4" s="83" t="s">
        <v>13</v>
      </c>
      <c r="Y4" s="202" t="s">
        <v>19</v>
      </c>
      <c r="Z4" s="202" t="s">
        <v>212</v>
      </c>
      <c r="AA4" s="83" t="s">
        <v>15</v>
      </c>
      <c r="AB4" s="83" t="s">
        <v>16</v>
      </c>
      <c r="AC4" s="83" t="s">
        <v>17</v>
      </c>
      <c r="AD4" s="202" t="s">
        <v>18</v>
      </c>
      <c r="AE4" s="83" t="s">
        <v>724</v>
      </c>
      <c r="AF4" s="83" t="s">
        <v>66</v>
      </c>
      <c r="AG4" s="83" t="s">
        <v>22</v>
      </c>
      <c r="AH4" s="83" t="s">
        <v>67</v>
      </c>
      <c r="AI4" s="146" t="s">
        <v>68</v>
      </c>
      <c r="AJ4" s="83" t="s">
        <v>725</v>
      </c>
      <c r="AK4" s="202" t="s">
        <v>20</v>
      </c>
      <c r="AL4" s="83" t="s">
        <v>517</v>
      </c>
      <c r="AM4" s="83" t="s">
        <v>518</v>
      </c>
      <c r="AN4" s="83" t="s">
        <v>561</v>
      </c>
      <c r="AO4" s="83" t="s">
        <v>565</v>
      </c>
      <c r="AP4" s="83" t="s">
        <v>585</v>
      </c>
      <c r="AQ4" s="83" t="s">
        <v>566</v>
      </c>
      <c r="AR4" s="83" t="s">
        <v>710</v>
      </c>
      <c r="AS4" s="83" t="s">
        <v>711</v>
      </c>
      <c r="AT4" s="83" t="s">
        <v>712</v>
      </c>
      <c r="AU4" s="83" t="s">
        <v>707</v>
      </c>
      <c r="AV4" s="235" t="s">
        <v>713</v>
      </c>
      <c r="AW4" s="83" t="s">
        <v>701</v>
      </c>
      <c r="AX4" s="237" t="s">
        <v>702</v>
      </c>
      <c r="AY4" s="173" t="s">
        <v>1210</v>
      </c>
      <c r="AZ4" s="173" t="s">
        <v>1196</v>
      </c>
      <c r="BA4" s="173" t="s">
        <v>1197</v>
      </c>
      <c r="BB4" s="173" t="s">
        <v>1198</v>
      </c>
      <c r="BC4" s="173" t="s">
        <v>1199</v>
      </c>
      <c r="BD4" s="173" t="s">
        <v>1200</v>
      </c>
      <c r="BE4" s="365" t="s">
        <v>1201</v>
      </c>
      <c r="BF4" s="42" t="s">
        <v>1211</v>
      </c>
      <c r="BG4" s="173" t="s">
        <v>1194</v>
      </c>
      <c r="BH4" s="173" t="s">
        <v>1195</v>
      </c>
      <c r="CH4"/>
      <c r="CM4"/>
    </row>
    <row r="5" spans="1:91" ht="14.25" x14ac:dyDescent="0.15">
      <c r="A5" s="92" t="s">
        <v>213</v>
      </c>
      <c r="B5" s="93" t="s">
        <v>1226</v>
      </c>
      <c r="C5" s="32">
        <v>30001023</v>
      </c>
      <c r="D5" s="42" t="s">
        <v>69</v>
      </c>
      <c r="E5" s="42" t="s">
        <v>26</v>
      </c>
      <c r="F5" s="42" t="s">
        <v>25</v>
      </c>
      <c r="G5" s="79" t="s">
        <v>509</v>
      </c>
      <c r="H5" s="49" t="s">
        <v>625</v>
      </c>
      <c r="I5" s="84">
        <v>8.1632653061224497E-2</v>
      </c>
      <c r="J5" s="85">
        <v>2.8792134831460675E-2</v>
      </c>
      <c r="K5" s="74" t="s">
        <v>587</v>
      </c>
      <c r="L5" s="72"/>
      <c r="M5" s="86">
        <v>3.5037098103874692E-3</v>
      </c>
      <c r="N5" s="92" t="s">
        <v>213</v>
      </c>
      <c r="O5" s="148">
        <v>2.7194603253559175E-2</v>
      </c>
      <c r="P5" s="148">
        <v>3.9707969021729322E-2</v>
      </c>
      <c r="Q5" s="148">
        <v>4.8036135675907379E-2</v>
      </c>
      <c r="R5" s="148">
        <v>1.4030279875500949E-2</v>
      </c>
      <c r="S5" s="148">
        <v>2.1175815767664526E-2</v>
      </c>
      <c r="T5" s="148">
        <v>2.4778485973373749E-2</v>
      </c>
      <c r="U5" s="148">
        <v>3.1187814310312128E-2</v>
      </c>
      <c r="V5" s="148">
        <v>2.0849750048193907E-2</v>
      </c>
      <c r="W5" s="148">
        <v>2.1962853175615641E-2</v>
      </c>
      <c r="X5" s="148">
        <v>1.2521217854869596E-2</v>
      </c>
      <c r="Y5" s="148">
        <v>8.3742845091745413E-2</v>
      </c>
      <c r="Z5" s="148">
        <v>7.4564398992354008E-2</v>
      </c>
      <c r="AA5" s="148">
        <v>3.4593625578293444E-2</v>
      </c>
      <c r="AB5" s="148">
        <v>4.1966453973829691E-2</v>
      </c>
      <c r="AC5" s="148">
        <v>4.2321469576435754E-2</v>
      </c>
      <c r="AD5" s="148">
        <v>2.283464618618242E-2</v>
      </c>
      <c r="AE5" s="148">
        <v>2.9715970418402299E-3</v>
      </c>
      <c r="AF5" s="148">
        <v>1.1087954074072906E-2</v>
      </c>
      <c r="AG5" s="148">
        <v>3.4366168915995247E-3</v>
      </c>
      <c r="AH5" s="148">
        <v>7.7158295484060675E-3</v>
      </c>
      <c r="AI5" s="148">
        <v>4.2186299842480925E-4</v>
      </c>
      <c r="AJ5" s="148">
        <v>5.0764220549345901E-2</v>
      </c>
      <c r="AK5" s="148">
        <v>5.1167939949356263E-2</v>
      </c>
      <c r="AL5" s="148">
        <v>3.6855584714126075E-2</v>
      </c>
      <c r="AM5" s="148">
        <v>5.1267721108687074E-3</v>
      </c>
      <c r="AN5" s="148">
        <f>AVERAGE(O5:AK5)</f>
        <v>2.995801675689622E-2</v>
      </c>
      <c r="AO5" s="174">
        <v>0</v>
      </c>
      <c r="AP5" s="175">
        <f>AO5/49</f>
        <v>0</v>
      </c>
      <c r="AQ5" s="174">
        <v>0</v>
      </c>
      <c r="AR5" s="148">
        <v>2.7743672278914701E-2</v>
      </c>
      <c r="AS5" s="148">
        <v>1.3797328251896269E-2</v>
      </c>
      <c r="AT5" s="148">
        <v>8.8715705670585811E-3</v>
      </c>
      <c r="AU5" s="148">
        <v>0</v>
      </c>
      <c r="AV5" s="148">
        <v>0</v>
      </c>
      <c r="AW5" s="312">
        <v>8.3742845091745413E-2</v>
      </c>
      <c r="AX5" s="189">
        <f>MIN(O5:AK5)</f>
        <v>4.2186299842480925E-4</v>
      </c>
      <c r="AY5" s="361" t="s">
        <v>730</v>
      </c>
      <c r="AZ5" s="19" t="s">
        <v>733</v>
      </c>
      <c r="BA5" s="19" t="s">
        <v>1016</v>
      </c>
      <c r="BB5" s="19" t="s">
        <v>775</v>
      </c>
      <c r="BC5" s="19" t="s">
        <v>990</v>
      </c>
      <c r="BD5" s="19" t="s">
        <v>1017</v>
      </c>
      <c r="BE5" s="19"/>
      <c r="BF5" s="361">
        <v>1.08</v>
      </c>
      <c r="BG5" s="19"/>
      <c r="BH5" s="362"/>
      <c r="CH5"/>
      <c r="CM5"/>
    </row>
    <row r="6" spans="1:91" ht="14.25" x14ac:dyDescent="0.15">
      <c r="A6" s="92" t="s">
        <v>214</v>
      </c>
      <c r="B6" s="93" t="s">
        <v>1230</v>
      </c>
      <c r="C6" s="32">
        <v>43180517</v>
      </c>
      <c r="D6" s="42" t="s">
        <v>69</v>
      </c>
      <c r="E6" s="42" t="s">
        <v>28</v>
      </c>
      <c r="F6" s="42" t="s">
        <v>30</v>
      </c>
      <c r="G6" s="79" t="s">
        <v>509</v>
      </c>
      <c r="H6" s="49" t="s">
        <v>625</v>
      </c>
      <c r="I6" s="84">
        <v>5.31914893617021E-2</v>
      </c>
      <c r="J6" s="85">
        <v>0.16017699115044248</v>
      </c>
      <c r="K6" s="74" t="s">
        <v>588</v>
      </c>
      <c r="L6" s="72"/>
      <c r="M6" s="86">
        <v>3.8412291933418694E-4</v>
      </c>
      <c r="N6" s="92" t="s">
        <v>214</v>
      </c>
      <c r="O6" s="148">
        <v>6.6924514203590052E-2</v>
      </c>
      <c r="P6" s="148">
        <v>7.1267419730393577E-2</v>
      </c>
      <c r="Q6" s="148">
        <v>3.167961590693865E-2</v>
      </c>
      <c r="R6" s="148">
        <v>4.349018762721437E-2</v>
      </c>
      <c r="S6" s="148">
        <v>6.4187946855224609E-2</v>
      </c>
      <c r="T6" s="148">
        <v>6.2502662664939562E-2</v>
      </c>
      <c r="U6" s="148">
        <v>5.2512602521471857E-2</v>
      </c>
      <c r="V6" s="148">
        <v>8.8145265259176389E-3</v>
      </c>
      <c r="W6" s="148">
        <v>3.7676209756166236E-2</v>
      </c>
      <c r="X6" s="148">
        <v>2.5539276359488543E-2</v>
      </c>
      <c r="Y6" s="148">
        <v>2.6255852442538311E-2</v>
      </c>
      <c r="Z6" s="148">
        <v>2.7434868178588662E-2</v>
      </c>
      <c r="AA6" s="148">
        <v>4.4397885366323733E-2</v>
      </c>
      <c r="AB6" s="148">
        <v>1.8826248324036468E-2</v>
      </c>
      <c r="AC6" s="148">
        <v>2.5577049520711492E-2</v>
      </c>
      <c r="AD6" s="148">
        <v>2.3859625033051966E-2</v>
      </c>
      <c r="AE6" s="148">
        <v>0.20545277134378065</v>
      </c>
      <c r="AF6" s="148">
        <v>0.19939008703730524</v>
      </c>
      <c r="AG6" s="148">
        <v>0.23308746627738725</v>
      </c>
      <c r="AH6" s="148">
        <v>0.16833058426648512</v>
      </c>
      <c r="AI6" s="148">
        <v>0.24639448697931116</v>
      </c>
      <c r="AJ6" s="148">
        <v>5.2353618893709479E-2</v>
      </c>
      <c r="AK6" s="148">
        <v>6.2484056704036166E-2</v>
      </c>
      <c r="AL6" s="148">
        <v>4.1432453700796734E-2</v>
      </c>
      <c r="AM6" s="148">
        <v>0.21053107918085384</v>
      </c>
      <c r="AN6" s="148">
        <f t="shared" ref="AN6:AN68" si="0">AVERAGE(O6:AK6)</f>
        <v>7.8193024457330895E-2</v>
      </c>
      <c r="AO6" s="174">
        <v>13</v>
      </c>
      <c r="AP6" s="175">
        <f t="shared" ref="AP6:AP68" si="1">AO6/49</f>
        <v>0.26530612244897961</v>
      </c>
      <c r="AQ6" s="174">
        <v>0</v>
      </c>
      <c r="AR6" s="148">
        <v>3.4010997378869812E-2</v>
      </c>
      <c r="AS6" s="148">
        <v>1.7373537247796732E-2</v>
      </c>
      <c r="AT6" s="148">
        <v>7.2787123297079585E-3</v>
      </c>
      <c r="AU6" s="148">
        <v>0</v>
      </c>
      <c r="AV6" s="148">
        <v>0</v>
      </c>
      <c r="AW6" s="312">
        <v>0.24639448697931116</v>
      </c>
      <c r="AX6" s="189">
        <f t="shared" ref="AX6:AX68" si="2">MIN(O6:AK6)</f>
        <v>8.8145265259176389E-3</v>
      </c>
      <c r="AY6" s="361" t="s">
        <v>729</v>
      </c>
      <c r="AZ6" s="19" t="s">
        <v>733</v>
      </c>
      <c r="BA6" s="19" t="s">
        <v>1018</v>
      </c>
      <c r="BB6" s="19" t="s">
        <v>729</v>
      </c>
      <c r="BC6" s="19"/>
      <c r="BD6" s="19" t="s">
        <v>1019</v>
      </c>
      <c r="BE6" s="19"/>
      <c r="BF6" s="361">
        <v>0</v>
      </c>
      <c r="BG6" s="19"/>
      <c r="BH6" s="362"/>
      <c r="CH6"/>
      <c r="CM6"/>
    </row>
    <row r="7" spans="1:91" ht="14.25" x14ac:dyDescent="0.15">
      <c r="A7" s="92" t="s">
        <v>215</v>
      </c>
      <c r="B7" s="93" t="s">
        <v>1230</v>
      </c>
      <c r="C7" s="32">
        <v>44980310</v>
      </c>
      <c r="D7" s="42" t="s">
        <v>69</v>
      </c>
      <c r="E7" s="42" t="s">
        <v>26</v>
      </c>
      <c r="F7" s="42" t="s">
        <v>28</v>
      </c>
      <c r="G7" s="79" t="s">
        <v>509</v>
      </c>
      <c r="H7" s="49" t="s">
        <v>625</v>
      </c>
      <c r="I7" s="84">
        <v>6.9767441860465101E-2</v>
      </c>
      <c r="J7" s="85">
        <v>3.140096618357488E-2</v>
      </c>
      <c r="K7" s="74" t="s">
        <v>589</v>
      </c>
      <c r="L7" s="72"/>
      <c r="M7" s="100">
        <v>8.6095566078346966E-4</v>
      </c>
      <c r="N7" s="92" t="s">
        <v>215</v>
      </c>
      <c r="O7" s="148">
        <v>1.8149388202789357E-2</v>
      </c>
      <c r="P7" s="148">
        <v>3.828388023201991E-2</v>
      </c>
      <c r="Q7" s="148">
        <v>7.5478027390063998E-2</v>
      </c>
      <c r="R7" s="148">
        <v>3.1778531960844805E-2</v>
      </c>
      <c r="S7" s="148">
        <v>5.8156985793418603E-2</v>
      </c>
      <c r="T7" s="148">
        <v>4.5128349152050759E-2</v>
      </c>
      <c r="U7" s="148">
        <v>1.9278187510216163E-2</v>
      </c>
      <c r="V7" s="148">
        <v>4.2389356338898822E-2</v>
      </c>
      <c r="W7" s="148">
        <v>6.7052677279211506E-2</v>
      </c>
      <c r="X7" s="148">
        <v>7.1252365272111082E-2</v>
      </c>
      <c r="Y7" s="148">
        <v>3.713278927145329E-2</v>
      </c>
      <c r="Z7" s="148">
        <v>2.8281533056173331E-2</v>
      </c>
      <c r="AA7" s="148">
        <v>3.5791977994565308E-2</v>
      </c>
      <c r="AB7" s="148">
        <v>2.7560269901891081E-2</v>
      </c>
      <c r="AC7" s="148">
        <v>7.9397016392244127E-2</v>
      </c>
      <c r="AD7" s="148">
        <v>4.5297909124732763E-2</v>
      </c>
      <c r="AE7" s="148">
        <v>9.9484300497359075E-3</v>
      </c>
      <c r="AF7" s="148">
        <v>1.1808097504380628E-2</v>
      </c>
      <c r="AG7" s="148">
        <v>9.2422434968860954E-3</v>
      </c>
      <c r="AH7" s="148">
        <v>9.632406641326129E-3</v>
      </c>
      <c r="AI7" s="148">
        <v>1.0656566844298291E-3</v>
      </c>
      <c r="AJ7" s="148">
        <v>5.6398364917767924E-2</v>
      </c>
      <c r="AK7" s="148">
        <v>3.795080728891051E-2</v>
      </c>
      <c r="AL7" s="148">
        <v>4.5264356504409083E-2</v>
      </c>
      <c r="AM7" s="148">
        <v>8.339366875351719E-3</v>
      </c>
      <c r="AN7" s="148">
        <f t="shared" si="0"/>
        <v>3.7237184845918349E-2</v>
      </c>
      <c r="AO7" s="174">
        <v>0</v>
      </c>
      <c r="AP7" s="175">
        <f t="shared" si="1"/>
        <v>0</v>
      </c>
      <c r="AQ7" s="174">
        <v>1</v>
      </c>
      <c r="AR7" s="148">
        <v>2.8066503173217419E-2</v>
      </c>
      <c r="AS7" s="148">
        <v>1.1409759076724436E-2</v>
      </c>
      <c r="AT7" s="148">
        <v>7.3827359045125999E-3</v>
      </c>
      <c r="AU7" s="148">
        <v>0</v>
      </c>
      <c r="AV7" s="148">
        <v>0</v>
      </c>
      <c r="AW7" s="312">
        <v>7.9397016392244127E-2</v>
      </c>
      <c r="AX7" s="189">
        <f t="shared" si="2"/>
        <v>1.0656566844298291E-3</v>
      </c>
      <c r="AY7" s="361" t="s">
        <v>730</v>
      </c>
      <c r="AZ7" s="19" t="s">
        <v>733</v>
      </c>
      <c r="BA7" s="19" t="s">
        <v>1020</v>
      </c>
      <c r="BB7" s="19" t="s">
        <v>775</v>
      </c>
      <c r="BC7" s="19" t="s">
        <v>1021</v>
      </c>
      <c r="BD7" s="19" t="s">
        <v>1022</v>
      </c>
      <c r="BE7" s="19"/>
      <c r="BF7" s="361">
        <v>0</v>
      </c>
      <c r="BG7" s="19"/>
      <c r="BH7" s="362"/>
      <c r="CH7"/>
      <c r="CM7"/>
    </row>
    <row r="8" spans="1:91" ht="14.25" x14ac:dyDescent="0.15">
      <c r="A8" s="92" t="s">
        <v>216</v>
      </c>
      <c r="B8" s="93" t="s">
        <v>1230</v>
      </c>
      <c r="C8" s="32">
        <v>150529800</v>
      </c>
      <c r="D8" s="42" t="s">
        <v>69</v>
      </c>
      <c r="E8" s="42" t="s">
        <v>25</v>
      </c>
      <c r="F8" s="42" t="s">
        <v>30</v>
      </c>
      <c r="G8" s="79" t="s">
        <v>509</v>
      </c>
      <c r="H8" s="49" t="s">
        <v>625</v>
      </c>
      <c r="I8" s="84">
        <v>0.122137404580153</v>
      </c>
      <c r="J8" s="85">
        <v>0.13388182498130141</v>
      </c>
      <c r="K8" s="74" t="s">
        <v>590</v>
      </c>
      <c r="L8" s="72"/>
      <c r="M8" s="100">
        <v>3.5778175313059033E-4</v>
      </c>
      <c r="N8" s="92" t="s">
        <v>216</v>
      </c>
      <c r="O8" s="148">
        <v>0.17859446674014712</v>
      </c>
      <c r="P8" s="148">
        <v>0.16992892545799018</v>
      </c>
      <c r="Q8" s="148">
        <v>0.23004028821068123</v>
      </c>
      <c r="R8" s="148">
        <v>0.18556862237856728</v>
      </c>
      <c r="S8" s="148">
        <v>0.13778035638500755</v>
      </c>
      <c r="T8" s="148">
        <v>0.19115995631035301</v>
      </c>
      <c r="U8" s="148">
        <v>0.18929739066066251</v>
      </c>
      <c r="V8" s="148">
        <v>0.22672706228420922</v>
      </c>
      <c r="W8" s="148">
        <v>0.18788626586591703</v>
      </c>
      <c r="X8" s="148">
        <v>0.16486230504166172</v>
      </c>
      <c r="Y8" s="148">
        <v>0.24367003802310164</v>
      </c>
      <c r="Z8" s="148">
        <v>0.16603248911475221</v>
      </c>
      <c r="AA8" s="148">
        <v>0.16716511304249149</v>
      </c>
      <c r="AB8" s="148">
        <v>0.18482740343205459</v>
      </c>
      <c r="AC8" s="148">
        <v>0.21530649113735414</v>
      </c>
      <c r="AD8" s="148">
        <v>0.22847356884169095</v>
      </c>
      <c r="AE8" s="148">
        <v>0.12956677817981158</v>
      </c>
      <c r="AF8" s="148">
        <v>0.16301881151074041</v>
      </c>
      <c r="AG8" s="148">
        <v>6.7812904942522401E-2</v>
      </c>
      <c r="AH8" s="148">
        <v>0.10140063976282858</v>
      </c>
      <c r="AI8" s="148">
        <v>6.5036732897785401E-2</v>
      </c>
      <c r="AJ8" s="148">
        <v>0.18553784995040704</v>
      </c>
      <c r="AK8" s="148">
        <v>0.18949888858865552</v>
      </c>
      <c r="AL8" s="148">
        <v>0.19124208230365028</v>
      </c>
      <c r="AM8" s="148">
        <v>0.10536717345873767</v>
      </c>
      <c r="AN8" s="148">
        <f t="shared" si="0"/>
        <v>0.17257362385910405</v>
      </c>
      <c r="AO8" s="174">
        <v>7</v>
      </c>
      <c r="AP8" s="175">
        <f t="shared" si="1"/>
        <v>0.14285714285714285</v>
      </c>
      <c r="AQ8" s="174">
        <v>3</v>
      </c>
      <c r="AR8" s="148">
        <v>0.11375633236098352</v>
      </c>
      <c r="AS8" s="148">
        <v>6.7501564329534428E-2</v>
      </c>
      <c r="AT8" s="148">
        <v>2.7501269258191123E-2</v>
      </c>
      <c r="AU8" s="148">
        <v>0</v>
      </c>
      <c r="AV8" s="148">
        <v>0</v>
      </c>
      <c r="AW8" s="312">
        <v>0.24367003802310164</v>
      </c>
      <c r="AX8" s="189">
        <f t="shared" si="2"/>
        <v>6.5036732897785401E-2</v>
      </c>
      <c r="AY8" s="361" t="s">
        <v>729</v>
      </c>
      <c r="AZ8" s="19" t="s">
        <v>733</v>
      </c>
      <c r="BA8" s="19" t="s">
        <v>1023</v>
      </c>
      <c r="BB8" s="19" t="s">
        <v>729</v>
      </c>
      <c r="BC8" s="19"/>
      <c r="BD8" s="19" t="s">
        <v>1024</v>
      </c>
      <c r="BE8" s="19"/>
      <c r="BF8" s="361">
        <v>0.46800000000000003</v>
      </c>
      <c r="BG8" s="19"/>
      <c r="BH8" s="362"/>
      <c r="CH8"/>
      <c r="CM8"/>
    </row>
    <row r="9" spans="1:91" ht="14.25" x14ac:dyDescent="0.15">
      <c r="A9" s="92" t="s">
        <v>217</v>
      </c>
      <c r="B9" s="93" t="s">
        <v>1230</v>
      </c>
      <c r="C9" s="32">
        <v>157542251</v>
      </c>
      <c r="D9" s="42" t="s">
        <v>69</v>
      </c>
      <c r="E9" s="42" t="s">
        <v>28</v>
      </c>
      <c r="F9" s="42" t="s">
        <v>30</v>
      </c>
      <c r="G9" s="79" t="s">
        <v>509</v>
      </c>
      <c r="H9" s="49" t="s">
        <v>625</v>
      </c>
      <c r="I9" s="84">
        <v>8.0645161290322606E-2</v>
      </c>
      <c r="J9" s="85">
        <v>4.2692939244663386E-2</v>
      </c>
      <c r="K9" s="74" t="s">
        <v>591</v>
      </c>
      <c r="L9" s="72"/>
      <c r="M9" s="100">
        <v>9.4402487783207462E-4</v>
      </c>
      <c r="N9" s="92" t="s">
        <v>217</v>
      </c>
      <c r="O9" s="148">
        <v>6.0900715374258868E-2</v>
      </c>
      <c r="P9" s="148">
        <v>7.1667234309632594E-2</v>
      </c>
      <c r="Q9" s="148">
        <v>5.6066164726192178E-2</v>
      </c>
      <c r="R9" s="148">
        <v>8.451291712568286E-2</v>
      </c>
      <c r="S9" s="148">
        <v>3.1192311092953073E-2</v>
      </c>
      <c r="T9" s="148">
        <v>3.965615164467455E-2</v>
      </c>
      <c r="U9" s="148">
        <v>9.2066431919085923E-2</v>
      </c>
      <c r="V9" s="148">
        <v>2.3830203710080634E-2</v>
      </c>
      <c r="W9" s="148">
        <v>4.7295870819690743E-2</v>
      </c>
      <c r="X9" s="148">
        <v>7.4373160819976469E-2</v>
      </c>
      <c r="Y9" s="148">
        <v>4.5993885696442138E-2</v>
      </c>
      <c r="Z9" s="148">
        <v>7.1134659796272454E-2</v>
      </c>
      <c r="AA9" s="148">
        <v>8.4994403744538066E-2</v>
      </c>
      <c r="AB9" s="148">
        <v>5.5542711297435182E-2</v>
      </c>
      <c r="AC9" s="148">
        <v>5.4409877118538161E-2</v>
      </c>
      <c r="AD9" s="148">
        <v>0.10102661392655889</v>
      </c>
      <c r="AE9" s="148">
        <v>1.1617710144714629E-2</v>
      </c>
      <c r="AF9" s="148">
        <v>2.4562533295751646E-2</v>
      </c>
      <c r="AG9" s="148">
        <v>2.7271547733831735E-2</v>
      </c>
      <c r="AH9" s="148">
        <v>5.3823319486957122E-2</v>
      </c>
      <c r="AI9" s="148">
        <v>2.2522292887859788E-2</v>
      </c>
      <c r="AJ9" s="148">
        <v>7.0029562924716474E-2</v>
      </c>
      <c r="AK9" s="148">
        <v>7.5015167847827718E-2</v>
      </c>
      <c r="AL9" s="148">
        <v>6.3317113549697601E-2</v>
      </c>
      <c r="AM9" s="148">
        <v>2.7959480709822987E-2</v>
      </c>
      <c r="AN9" s="148">
        <f t="shared" si="0"/>
        <v>5.5630671627985739E-2</v>
      </c>
      <c r="AO9" s="174">
        <v>2</v>
      </c>
      <c r="AP9" s="175">
        <f t="shared" si="1"/>
        <v>4.0816326530612242E-2</v>
      </c>
      <c r="AQ9" s="174">
        <v>3</v>
      </c>
      <c r="AR9" s="148">
        <v>3.9154117428512124E-2</v>
      </c>
      <c r="AS9" s="148">
        <v>2.1677784866947505E-2</v>
      </c>
      <c r="AT9" s="148">
        <v>1.086724220521783E-2</v>
      </c>
      <c r="AU9" s="148">
        <v>0</v>
      </c>
      <c r="AV9" s="148">
        <v>0</v>
      </c>
      <c r="AW9" s="312">
        <v>0.10102661392655889</v>
      </c>
      <c r="AX9" s="189">
        <f t="shared" si="2"/>
        <v>1.1617710144714629E-2</v>
      </c>
      <c r="AY9" s="361" t="s">
        <v>730</v>
      </c>
      <c r="AZ9" s="19" t="s">
        <v>733</v>
      </c>
      <c r="BA9" s="19" t="s">
        <v>1025</v>
      </c>
      <c r="BB9" s="19" t="s">
        <v>775</v>
      </c>
      <c r="BC9" s="19" t="s">
        <v>987</v>
      </c>
      <c r="BD9" s="19" t="s">
        <v>1026</v>
      </c>
      <c r="BE9" s="19"/>
      <c r="BF9" s="361">
        <v>0.35</v>
      </c>
      <c r="BG9" s="19"/>
      <c r="BH9" s="362"/>
      <c r="CH9"/>
      <c r="CM9"/>
    </row>
    <row r="10" spans="1:91" ht="14.25" x14ac:dyDescent="0.15">
      <c r="A10" s="92" t="s">
        <v>218</v>
      </c>
      <c r="B10" s="93" t="s">
        <v>1223</v>
      </c>
      <c r="C10" s="32">
        <v>28411309</v>
      </c>
      <c r="D10" s="42" t="s">
        <v>69</v>
      </c>
      <c r="E10" s="42" t="s">
        <v>26</v>
      </c>
      <c r="F10" s="42" t="s">
        <v>28</v>
      </c>
      <c r="G10" s="79" t="s">
        <v>509</v>
      </c>
      <c r="H10" s="49" t="s">
        <v>625</v>
      </c>
      <c r="I10" s="84">
        <v>5.3846153846153801E-2</v>
      </c>
      <c r="J10" s="85">
        <v>4.0201005025125629E-2</v>
      </c>
      <c r="K10" s="76" t="s">
        <v>591</v>
      </c>
      <c r="L10" s="72"/>
      <c r="M10" s="100">
        <v>1.0023555355084449E-4</v>
      </c>
      <c r="N10" s="92" t="s">
        <v>218</v>
      </c>
      <c r="O10" s="148">
        <v>6.1349383162670378E-2</v>
      </c>
      <c r="P10" s="148">
        <v>6.6695603728521347E-2</v>
      </c>
      <c r="Q10" s="148">
        <v>6.1315175429809868E-2</v>
      </c>
      <c r="R10" s="148">
        <v>8.3201205956845881E-2</v>
      </c>
      <c r="S10" s="148">
        <v>2.9994347421513644E-2</v>
      </c>
      <c r="T10" s="148">
        <v>3.6137345748714904E-2</v>
      </c>
      <c r="U10" s="148">
        <v>0.10021813232378006</v>
      </c>
      <c r="V10" s="148">
        <v>2.7398351846390345E-2</v>
      </c>
      <c r="W10" s="148">
        <v>5.1631366178050891E-2</v>
      </c>
      <c r="X10" s="148">
        <v>7.4566431113115825E-2</v>
      </c>
      <c r="Y10" s="148">
        <v>3.9014437218820842E-2</v>
      </c>
      <c r="Z10" s="148">
        <v>7.440250198889839E-2</v>
      </c>
      <c r="AA10" s="148">
        <v>8.5206427190970407E-2</v>
      </c>
      <c r="AB10" s="148">
        <v>5.3618064652069447E-2</v>
      </c>
      <c r="AC10" s="148">
        <v>5.2778205453763917E-2</v>
      </c>
      <c r="AD10" s="148">
        <v>0.10571804057682004</v>
      </c>
      <c r="AE10" s="148">
        <v>1.1863033975678334E-2</v>
      </c>
      <c r="AF10" s="148">
        <v>2.4475103583642768E-2</v>
      </c>
      <c r="AG10" s="148">
        <v>2.7924011445556771E-2</v>
      </c>
      <c r="AH10" s="148">
        <v>5.2237331351807879E-2</v>
      </c>
      <c r="AI10" s="148">
        <v>2.3918122856165409E-2</v>
      </c>
      <c r="AJ10" s="148">
        <v>7.2178688062407126E-2</v>
      </c>
      <c r="AK10" s="148">
        <v>7.7087104553166502E-2</v>
      </c>
      <c r="AL10" s="148">
        <v>6.4028378478129422E-2</v>
      </c>
      <c r="AM10" s="148">
        <v>2.808352064257023E-2</v>
      </c>
      <c r="AN10" s="148">
        <f t="shared" si="0"/>
        <v>5.6214278948660032E-2</v>
      </c>
      <c r="AO10" s="174">
        <v>1</v>
      </c>
      <c r="AP10" s="175">
        <f t="shared" si="1"/>
        <v>2.0408163265306121E-2</v>
      </c>
      <c r="AQ10" s="174">
        <v>3</v>
      </c>
      <c r="AR10" s="148">
        <v>4.376552130482543E-2</v>
      </c>
      <c r="AS10" s="148">
        <v>2.646848612707527E-2</v>
      </c>
      <c r="AT10" s="148">
        <v>1.2030873743078107E-2</v>
      </c>
      <c r="AU10" s="148">
        <v>0</v>
      </c>
      <c r="AV10" s="148">
        <v>0</v>
      </c>
      <c r="AW10" s="312">
        <v>0.10571804057682004</v>
      </c>
      <c r="AX10" s="189">
        <f t="shared" si="2"/>
        <v>1.1863033975678334E-2</v>
      </c>
      <c r="AY10" s="361" t="s">
        <v>729</v>
      </c>
      <c r="AZ10" s="19" t="s">
        <v>733</v>
      </c>
      <c r="BA10" s="19" t="s">
        <v>1027</v>
      </c>
      <c r="BB10" s="19" t="s">
        <v>729</v>
      </c>
      <c r="BC10" s="19"/>
      <c r="BD10" s="19" t="s">
        <v>1028</v>
      </c>
      <c r="BE10" s="19"/>
      <c r="BF10" s="361">
        <v>0.51500000000000001</v>
      </c>
      <c r="BG10" s="19"/>
      <c r="BH10" s="362"/>
      <c r="CH10"/>
      <c r="CM10"/>
    </row>
    <row r="11" spans="1:91" ht="14.25" x14ac:dyDescent="0.15">
      <c r="A11" s="92" t="s">
        <v>219</v>
      </c>
      <c r="B11" s="93" t="s">
        <v>1233</v>
      </c>
      <c r="C11" s="32">
        <v>25452510</v>
      </c>
      <c r="D11" s="42" t="s">
        <v>69</v>
      </c>
      <c r="E11" s="42" t="s">
        <v>30</v>
      </c>
      <c r="F11" s="42" t="s">
        <v>28</v>
      </c>
      <c r="G11" s="79" t="s">
        <v>509</v>
      </c>
      <c r="H11" s="75" t="s">
        <v>625</v>
      </c>
      <c r="I11" s="84">
        <v>0.240740740740741</v>
      </c>
      <c r="J11" s="85">
        <v>0.13464837049742709</v>
      </c>
      <c r="K11" s="77" t="s">
        <v>590</v>
      </c>
      <c r="L11" s="72"/>
      <c r="M11" s="100">
        <v>2.3595433964670618E-3</v>
      </c>
      <c r="N11" s="92" t="s">
        <v>219</v>
      </c>
      <c r="O11" s="148">
        <v>0.19471786576625014</v>
      </c>
      <c r="P11" s="148">
        <v>0.18747511673825429</v>
      </c>
      <c r="Q11" s="148">
        <v>0.22488007787083081</v>
      </c>
      <c r="R11" s="148">
        <v>0.19265261110069687</v>
      </c>
      <c r="S11" s="148">
        <v>0.1629422461091441</v>
      </c>
      <c r="T11" s="148">
        <v>0.19089140717387512</v>
      </c>
      <c r="U11" s="148">
        <v>0.20617861960482659</v>
      </c>
      <c r="V11" s="148">
        <v>0.23362392363768511</v>
      </c>
      <c r="W11" s="148">
        <v>0.21353629803377</v>
      </c>
      <c r="X11" s="148">
        <v>0.18006011633888264</v>
      </c>
      <c r="Y11" s="148">
        <v>0.24460333146548177</v>
      </c>
      <c r="Z11" s="148">
        <v>0.16618314013774949</v>
      </c>
      <c r="AA11" s="148">
        <v>0.16497036051501501</v>
      </c>
      <c r="AB11" s="148">
        <v>0.18794546749677912</v>
      </c>
      <c r="AC11" s="148">
        <v>0.24821219009949266</v>
      </c>
      <c r="AD11" s="148">
        <v>0.2375228893414936</v>
      </c>
      <c r="AE11" s="148">
        <v>0.12516142751197484</v>
      </c>
      <c r="AF11" s="148">
        <v>0.17621600842097601</v>
      </c>
      <c r="AG11" s="148">
        <v>7.341879292572287E-2</v>
      </c>
      <c r="AH11" s="148">
        <v>0.10977985155375092</v>
      </c>
      <c r="AI11" s="148">
        <v>6.685922567284186E-2</v>
      </c>
      <c r="AJ11" s="148">
        <v>0.19376198912277506</v>
      </c>
      <c r="AK11" s="148">
        <v>0.19742552889739773</v>
      </c>
      <c r="AL11" s="148">
        <v>0.20153239885835558</v>
      </c>
      <c r="AM11" s="148">
        <v>0.1102870612170533</v>
      </c>
      <c r="AN11" s="148">
        <f t="shared" si="0"/>
        <v>0.18169645589285507</v>
      </c>
      <c r="AO11" s="174">
        <v>5</v>
      </c>
      <c r="AP11" s="175">
        <f t="shared" si="1"/>
        <v>0.10204081632653061</v>
      </c>
      <c r="AQ11" s="174">
        <v>3</v>
      </c>
      <c r="AR11" s="148">
        <v>0.11850217052718255</v>
      </c>
      <c r="AS11" s="148">
        <v>7.4909532908753823E-2</v>
      </c>
      <c r="AT11" s="148">
        <v>3.2171034886711421E-2</v>
      </c>
      <c r="AU11" s="148">
        <v>0</v>
      </c>
      <c r="AV11" s="148">
        <v>0</v>
      </c>
      <c r="AW11" s="312">
        <v>0.24821219009949266</v>
      </c>
      <c r="AX11" s="189">
        <f t="shared" si="2"/>
        <v>6.685922567284186E-2</v>
      </c>
      <c r="AY11" s="361" t="s">
        <v>728</v>
      </c>
      <c r="AZ11" s="19" t="s">
        <v>733</v>
      </c>
      <c r="BA11" s="19" t="s">
        <v>1029</v>
      </c>
      <c r="BB11" s="19" t="s">
        <v>775</v>
      </c>
      <c r="BC11" s="19" t="s">
        <v>776</v>
      </c>
      <c r="BD11" s="19" t="s">
        <v>1030</v>
      </c>
      <c r="BE11" s="19"/>
      <c r="BF11" s="361">
        <v>0</v>
      </c>
      <c r="BG11" s="19"/>
      <c r="BH11" s="362"/>
      <c r="CH11"/>
      <c r="CM11"/>
    </row>
    <row r="12" spans="1:91" ht="14.25" x14ac:dyDescent="0.15">
      <c r="A12" s="92" t="s">
        <v>220</v>
      </c>
      <c r="B12" s="93" t="s">
        <v>1233</v>
      </c>
      <c r="C12" s="32">
        <v>38864983</v>
      </c>
      <c r="D12" s="42" t="s">
        <v>69</v>
      </c>
      <c r="E12" s="42" t="s">
        <v>30</v>
      </c>
      <c r="F12" s="42" t="s">
        <v>26</v>
      </c>
      <c r="G12" s="79" t="s">
        <v>509</v>
      </c>
      <c r="H12" s="75" t="s">
        <v>625</v>
      </c>
      <c r="I12" s="84">
        <v>0.112359550561798</v>
      </c>
      <c r="J12" s="85">
        <v>4.1129032258064517E-2</v>
      </c>
      <c r="K12" s="77" t="s">
        <v>587</v>
      </c>
      <c r="L12" s="72"/>
      <c r="M12" s="100">
        <v>6.0511141168932865E-4</v>
      </c>
      <c r="N12" s="92" t="s">
        <v>220</v>
      </c>
      <c r="O12" s="148">
        <v>2.3251747435229161E-2</v>
      </c>
      <c r="P12" s="148">
        <v>3.9596926587899546E-2</v>
      </c>
      <c r="Q12" s="148">
        <v>4.3600028997639567E-2</v>
      </c>
      <c r="R12" s="148">
        <v>1.4046511496176561E-2</v>
      </c>
      <c r="S12" s="148">
        <v>1.91858694968031E-2</v>
      </c>
      <c r="T12" s="148">
        <v>2.1662582377429594E-2</v>
      </c>
      <c r="U12" s="148">
        <v>3.0026344345701401E-2</v>
      </c>
      <c r="V12" s="148">
        <v>1.8558955799057138E-2</v>
      </c>
      <c r="W12" s="148">
        <v>2.7720763283184555E-2</v>
      </c>
      <c r="X12" s="148">
        <v>1.0411767277925704E-2</v>
      </c>
      <c r="Y12" s="148">
        <v>7.8379789980136769E-2</v>
      </c>
      <c r="Z12" s="148">
        <v>6.5587500977353344E-2</v>
      </c>
      <c r="AA12" s="148">
        <v>3.4270181702785202E-2</v>
      </c>
      <c r="AB12" s="148">
        <v>3.829894475055716E-2</v>
      </c>
      <c r="AC12" s="148">
        <v>3.8589839978384013E-2</v>
      </c>
      <c r="AD12" s="148">
        <v>2.0909677126042171E-2</v>
      </c>
      <c r="AE12" s="148">
        <v>3.5625111317074748E-3</v>
      </c>
      <c r="AF12" s="148">
        <v>9.5969771582742336E-3</v>
      </c>
      <c r="AG12" s="148">
        <v>3.7215415152252684E-3</v>
      </c>
      <c r="AH12" s="148">
        <v>6.893239335041915E-3</v>
      </c>
      <c r="AI12" s="148">
        <v>4.7361110456764889E-4</v>
      </c>
      <c r="AJ12" s="148">
        <v>4.4167624303784105E-2</v>
      </c>
      <c r="AK12" s="148">
        <v>4.5996417900120358E-2</v>
      </c>
      <c r="AL12" s="148">
        <v>3.4125637434233858E-2</v>
      </c>
      <c r="AM12" s="148">
        <v>4.8495760489633078E-3</v>
      </c>
      <c r="AN12" s="148">
        <f t="shared" si="0"/>
        <v>2.7761276263522872E-2</v>
      </c>
      <c r="AO12" s="174">
        <v>0</v>
      </c>
      <c r="AP12" s="175">
        <f t="shared" si="1"/>
        <v>0</v>
      </c>
      <c r="AQ12" s="174">
        <v>0</v>
      </c>
      <c r="AR12" s="148">
        <v>2.6918608564377E-2</v>
      </c>
      <c r="AS12" s="148">
        <v>1.1793617382903573E-2</v>
      </c>
      <c r="AT12" s="148">
        <v>6.1850830871022465E-3</v>
      </c>
      <c r="AU12" s="148">
        <v>0</v>
      </c>
      <c r="AV12" s="148">
        <v>0</v>
      </c>
      <c r="AW12" s="312">
        <v>7.8379789980136769E-2</v>
      </c>
      <c r="AX12" s="189">
        <f t="shared" si="2"/>
        <v>4.7361110456764889E-4</v>
      </c>
      <c r="AY12" s="361" t="s">
        <v>727</v>
      </c>
      <c r="AZ12" s="19" t="s">
        <v>733</v>
      </c>
      <c r="BA12" s="19" t="s">
        <v>1031</v>
      </c>
      <c r="BB12" s="19" t="s">
        <v>775</v>
      </c>
      <c r="BC12" s="19" t="s">
        <v>778</v>
      </c>
      <c r="BD12" s="19" t="s">
        <v>1032</v>
      </c>
      <c r="BE12" s="19"/>
      <c r="BF12" s="361">
        <v>0.52600000000000002</v>
      </c>
      <c r="BG12" s="19"/>
      <c r="BH12" s="362"/>
      <c r="CH12"/>
      <c r="CM12"/>
    </row>
    <row r="13" spans="1:91" ht="14.25" x14ac:dyDescent="0.15">
      <c r="A13" s="92" t="s">
        <v>221</v>
      </c>
      <c r="B13" s="93" t="s">
        <v>1233</v>
      </c>
      <c r="C13" s="32">
        <v>61696521</v>
      </c>
      <c r="D13" s="42" t="s">
        <v>69</v>
      </c>
      <c r="E13" s="42" t="s">
        <v>28</v>
      </c>
      <c r="F13" s="42" t="s">
        <v>25</v>
      </c>
      <c r="G13" s="79" t="s">
        <v>509</v>
      </c>
      <c r="H13" s="75" t="s">
        <v>625</v>
      </c>
      <c r="I13" s="84">
        <v>0.28846153846153799</v>
      </c>
      <c r="J13" s="85">
        <v>0.14655172413793102</v>
      </c>
      <c r="K13" s="77" t="s">
        <v>590</v>
      </c>
      <c r="L13" s="72"/>
      <c r="M13" s="100">
        <v>5.5800457563752025E-5</v>
      </c>
      <c r="N13" s="92" t="s">
        <v>221</v>
      </c>
      <c r="O13" s="148">
        <v>0.1930294866644206</v>
      </c>
      <c r="P13" s="148">
        <v>0.180180479586666</v>
      </c>
      <c r="Q13" s="148">
        <v>0.23930854319414954</v>
      </c>
      <c r="R13" s="148">
        <v>0.19029670418065517</v>
      </c>
      <c r="S13" s="148">
        <v>0.15706899636381966</v>
      </c>
      <c r="T13" s="148">
        <v>0.19083487261214435</v>
      </c>
      <c r="U13" s="148">
        <v>0.20026647303544143</v>
      </c>
      <c r="V13" s="148">
        <v>0.23179199458240163</v>
      </c>
      <c r="W13" s="148">
        <v>0.2045957432325517</v>
      </c>
      <c r="X13" s="148">
        <v>0.17888652259723734</v>
      </c>
      <c r="Y13" s="148">
        <v>0.23969378677413686</v>
      </c>
      <c r="Z13" s="148">
        <v>0.16683172000389077</v>
      </c>
      <c r="AA13" s="148">
        <v>0.17290943815871432</v>
      </c>
      <c r="AB13" s="148">
        <v>0.19305867607333643</v>
      </c>
      <c r="AC13" s="148">
        <v>0.2386164522011536</v>
      </c>
      <c r="AD13" s="148">
        <v>0.24161551910320303</v>
      </c>
      <c r="AE13" s="148">
        <v>0.13359413169983109</v>
      </c>
      <c r="AF13" s="148">
        <v>0.17147068882934949</v>
      </c>
      <c r="AG13" s="148">
        <v>6.9631778698973815E-2</v>
      </c>
      <c r="AH13" s="148">
        <v>0.10599587097453453</v>
      </c>
      <c r="AI13" s="148">
        <v>6.8447426475378506E-2</v>
      </c>
      <c r="AJ13" s="148">
        <v>0.19234941415439488</v>
      </c>
      <c r="AK13" s="148">
        <v>0.19450090057336408</v>
      </c>
      <c r="AL13" s="148">
        <v>0.20032420683842678</v>
      </c>
      <c r="AM13" s="148">
        <v>0.10982797933561347</v>
      </c>
      <c r="AN13" s="148">
        <f t="shared" si="0"/>
        <v>0.1806511139030326</v>
      </c>
      <c r="AO13" s="174">
        <v>4</v>
      </c>
      <c r="AP13" s="175">
        <f t="shared" si="1"/>
        <v>8.1632653061224483E-2</v>
      </c>
      <c r="AQ13" s="174">
        <v>3</v>
      </c>
      <c r="AR13" s="148">
        <v>0.11289003837995276</v>
      </c>
      <c r="AS13" s="148">
        <v>6.0310053200972831E-2</v>
      </c>
      <c r="AT13" s="148">
        <v>3.0922117523508801E-2</v>
      </c>
      <c r="AU13" s="148">
        <v>0</v>
      </c>
      <c r="AV13" s="148">
        <v>0</v>
      </c>
      <c r="AW13" s="312">
        <v>0.24161551910320303</v>
      </c>
      <c r="AX13" s="189">
        <f t="shared" si="2"/>
        <v>6.8447426475378506E-2</v>
      </c>
      <c r="AY13" s="361" t="s">
        <v>729</v>
      </c>
      <c r="AZ13" s="19" t="s">
        <v>733</v>
      </c>
      <c r="BA13" s="19" t="s">
        <v>1033</v>
      </c>
      <c r="BB13" s="19" t="s">
        <v>729</v>
      </c>
      <c r="BC13" s="19"/>
      <c r="BD13" s="19" t="s">
        <v>1034</v>
      </c>
      <c r="BE13" s="19"/>
      <c r="BF13" s="361">
        <v>0</v>
      </c>
      <c r="BG13" s="19"/>
      <c r="BH13" s="362"/>
      <c r="CH13"/>
      <c r="CM13"/>
    </row>
    <row r="14" spans="1:91" ht="14.25" x14ac:dyDescent="0.15">
      <c r="A14" s="92" t="s">
        <v>222</v>
      </c>
      <c r="B14" s="93" t="s">
        <v>1233</v>
      </c>
      <c r="C14" s="32">
        <v>118040448</v>
      </c>
      <c r="D14" s="42" t="s">
        <v>69</v>
      </c>
      <c r="E14" s="42" t="s">
        <v>26</v>
      </c>
      <c r="F14" s="42" t="s">
        <v>28</v>
      </c>
      <c r="G14" s="79" t="s">
        <v>509</v>
      </c>
      <c r="H14" s="75" t="s">
        <v>625</v>
      </c>
      <c r="I14" s="84">
        <v>0.27868852459016402</v>
      </c>
      <c r="J14" s="85">
        <v>0.13199300699300701</v>
      </c>
      <c r="K14" s="77" t="s">
        <v>590</v>
      </c>
      <c r="L14" s="72"/>
      <c r="M14" s="100">
        <v>3.8306837770542041E-4</v>
      </c>
      <c r="N14" s="92" t="s">
        <v>222</v>
      </c>
      <c r="O14" s="148">
        <v>0.19412651915160897</v>
      </c>
      <c r="P14" s="148">
        <v>0.18719268919805215</v>
      </c>
      <c r="Q14" s="148">
        <v>0.23574315577898663</v>
      </c>
      <c r="R14" s="148">
        <v>0.18946240623598112</v>
      </c>
      <c r="S14" s="148">
        <v>0.16121418634074725</v>
      </c>
      <c r="T14" s="148">
        <v>0.1898400984660778</v>
      </c>
      <c r="U14" s="148">
        <v>0.19900655522351535</v>
      </c>
      <c r="V14" s="148">
        <v>0.22901797872266319</v>
      </c>
      <c r="W14" s="148">
        <v>0.20812986265677735</v>
      </c>
      <c r="X14" s="148">
        <v>0.17907766537800404</v>
      </c>
      <c r="Y14" s="148">
        <v>0.24701968591077006</v>
      </c>
      <c r="Z14" s="148">
        <v>0.15913524241081323</v>
      </c>
      <c r="AA14" s="148">
        <v>0.16469051681422298</v>
      </c>
      <c r="AB14" s="148">
        <v>0.19661137788168695</v>
      </c>
      <c r="AC14" s="148">
        <v>0.24529045828272489</v>
      </c>
      <c r="AD14" s="148">
        <v>0.24416471866527087</v>
      </c>
      <c r="AE14" s="148">
        <v>0.12429402203697847</v>
      </c>
      <c r="AF14" s="148">
        <v>0.17308673694342394</v>
      </c>
      <c r="AG14" s="148">
        <v>7.1979278398029395E-2</v>
      </c>
      <c r="AH14" s="148">
        <v>0.10674000461401625</v>
      </c>
      <c r="AI14" s="148">
        <v>7.0267586055914488E-2</v>
      </c>
      <c r="AJ14" s="148">
        <v>0.19500231010276908</v>
      </c>
      <c r="AK14" s="148">
        <v>0.19900832417409867</v>
      </c>
      <c r="AL14" s="148">
        <v>0.20131854174415392</v>
      </c>
      <c r="AM14" s="148">
        <v>0.10927352560967249</v>
      </c>
      <c r="AN14" s="148">
        <f t="shared" si="0"/>
        <v>0.18130875562796228</v>
      </c>
      <c r="AO14" s="174">
        <v>5</v>
      </c>
      <c r="AP14" s="175">
        <f t="shared" si="1"/>
        <v>0.10204081632653061</v>
      </c>
      <c r="AQ14" s="174">
        <v>3</v>
      </c>
      <c r="AR14" s="148">
        <v>0.11586762491125742</v>
      </c>
      <c r="AS14" s="148">
        <v>6.2202473491151114E-2</v>
      </c>
      <c r="AT14" s="148">
        <v>2.8081653536092904E-2</v>
      </c>
      <c r="AU14" s="148">
        <v>0</v>
      </c>
      <c r="AV14" s="148">
        <v>0</v>
      </c>
      <c r="AW14" s="312">
        <v>0.24701968591077006</v>
      </c>
      <c r="AX14" s="189">
        <f t="shared" si="2"/>
        <v>7.0267586055914488E-2</v>
      </c>
      <c r="AY14" s="361" t="s">
        <v>730</v>
      </c>
      <c r="AZ14" s="19" t="s">
        <v>733</v>
      </c>
      <c r="BA14" s="19" t="s">
        <v>1035</v>
      </c>
      <c r="BB14" s="19" t="s">
        <v>775</v>
      </c>
      <c r="BC14" s="19" t="s">
        <v>796</v>
      </c>
      <c r="BD14" s="19" t="s">
        <v>1036</v>
      </c>
      <c r="BE14" s="19"/>
      <c r="BF14" s="361">
        <v>0</v>
      </c>
      <c r="BG14" s="19"/>
      <c r="BH14" s="362"/>
      <c r="CH14"/>
      <c r="CM14"/>
    </row>
    <row r="15" spans="1:91" ht="14.25" x14ac:dyDescent="0.15">
      <c r="A15" s="92" t="s">
        <v>223</v>
      </c>
      <c r="B15" s="93" t="s">
        <v>1224</v>
      </c>
      <c r="C15" s="32">
        <v>32459090</v>
      </c>
      <c r="D15" s="42" t="s">
        <v>69</v>
      </c>
      <c r="E15" s="42" t="s">
        <v>25</v>
      </c>
      <c r="F15" s="42" t="s">
        <v>28</v>
      </c>
      <c r="G15" s="79" t="s">
        <v>509</v>
      </c>
      <c r="H15" s="75" t="s">
        <v>625</v>
      </c>
      <c r="I15" s="84">
        <v>0.29292929292929298</v>
      </c>
      <c r="J15" s="85">
        <v>0.3000859845227859</v>
      </c>
      <c r="K15" s="77" t="s">
        <v>592</v>
      </c>
      <c r="L15" s="72"/>
      <c r="M15" s="100">
        <v>1.9160758766047136E-4</v>
      </c>
      <c r="N15" s="92" t="s">
        <v>223</v>
      </c>
      <c r="O15" s="148">
        <v>0.29522764707072463</v>
      </c>
      <c r="P15" s="148">
        <v>0.29846244843271058</v>
      </c>
      <c r="Q15" s="148">
        <v>0.316223573025051</v>
      </c>
      <c r="R15" s="148">
        <v>0.27706213180056216</v>
      </c>
      <c r="S15" s="148">
        <v>0.30681032664831631</v>
      </c>
      <c r="T15" s="148">
        <v>0.29364128365902387</v>
      </c>
      <c r="U15" s="148">
        <v>0.30484709946109684</v>
      </c>
      <c r="V15" s="148">
        <v>0.30879560902520153</v>
      </c>
      <c r="W15" s="148">
        <v>0.28531197437609851</v>
      </c>
      <c r="X15" s="148">
        <v>0.33083845367462761</v>
      </c>
      <c r="Y15" s="148">
        <v>0.32617563958618617</v>
      </c>
      <c r="Z15" s="148">
        <v>0.23369548140386087</v>
      </c>
      <c r="AA15" s="148">
        <v>0.29137069113129754</v>
      </c>
      <c r="AB15" s="148">
        <v>0.29508233636884312</v>
      </c>
      <c r="AC15" s="148">
        <v>0.30900234707228919</v>
      </c>
      <c r="AD15" s="148">
        <v>0.30442688320059563</v>
      </c>
      <c r="AE15" s="148">
        <v>0.33473598640729108</v>
      </c>
      <c r="AF15" s="148">
        <v>0.38762996899795049</v>
      </c>
      <c r="AG15" s="148">
        <v>0.30747315496735178</v>
      </c>
      <c r="AH15" s="148">
        <v>0.28159782494607438</v>
      </c>
      <c r="AI15" s="148">
        <v>0.31857480430149421</v>
      </c>
      <c r="AJ15" s="148">
        <v>0.29464821432931537</v>
      </c>
      <c r="AK15" s="148">
        <v>0.28688903874231564</v>
      </c>
      <c r="AL15" s="148">
        <v>0.29769506550045094</v>
      </c>
      <c r="AM15" s="148">
        <v>0.32600234792403238</v>
      </c>
      <c r="AN15" s="148">
        <f t="shared" si="0"/>
        <v>0.30384882254905565</v>
      </c>
      <c r="AO15" s="174">
        <v>16</v>
      </c>
      <c r="AP15" s="175">
        <f t="shared" si="1"/>
        <v>0.32653061224489793</v>
      </c>
      <c r="AQ15" s="174">
        <v>5</v>
      </c>
      <c r="AR15" s="148">
        <v>0.18061383661854818</v>
      </c>
      <c r="AS15" s="148">
        <v>9.0824819517062325E-2</v>
      </c>
      <c r="AT15" s="148">
        <v>4.3398576040278435E-2</v>
      </c>
      <c r="AU15" s="148">
        <v>0</v>
      </c>
      <c r="AV15" s="148">
        <v>0</v>
      </c>
      <c r="AW15" s="312">
        <v>0.38762996899795049</v>
      </c>
      <c r="AX15" s="189">
        <f t="shared" si="2"/>
        <v>0.23369548140386087</v>
      </c>
      <c r="AY15" s="361" t="s">
        <v>728</v>
      </c>
      <c r="AZ15" s="19" t="s">
        <v>733</v>
      </c>
      <c r="BA15" s="19" t="s">
        <v>1037</v>
      </c>
      <c r="BB15" s="19" t="s">
        <v>775</v>
      </c>
      <c r="BC15" s="19" t="s">
        <v>928</v>
      </c>
      <c r="BD15" s="19" t="s">
        <v>1038</v>
      </c>
      <c r="BE15" s="19"/>
      <c r="BF15" s="361">
        <v>-3.39</v>
      </c>
      <c r="BG15" s="19"/>
      <c r="BH15" s="362"/>
      <c r="CH15"/>
      <c r="CM15"/>
    </row>
    <row r="16" spans="1:91" ht="14.25" x14ac:dyDescent="0.15">
      <c r="A16" s="92" t="s">
        <v>224</v>
      </c>
      <c r="B16" s="93" t="s">
        <v>1224</v>
      </c>
      <c r="C16" s="32">
        <v>51631763</v>
      </c>
      <c r="D16" s="42" t="s">
        <v>69</v>
      </c>
      <c r="E16" s="42" t="s">
        <v>26</v>
      </c>
      <c r="F16" s="42" t="s">
        <v>25</v>
      </c>
      <c r="G16" s="79" t="s">
        <v>509</v>
      </c>
      <c r="H16" s="75" t="s">
        <v>625</v>
      </c>
      <c r="I16" s="84">
        <v>0.18421052631578899</v>
      </c>
      <c r="J16" s="85">
        <v>0.17460317460317459</v>
      </c>
      <c r="K16" s="77" t="s">
        <v>593</v>
      </c>
      <c r="L16" s="72"/>
      <c r="M16" s="100">
        <v>4.6200264001508579E-3</v>
      </c>
      <c r="N16" s="92" t="s">
        <v>224</v>
      </c>
      <c r="O16" s="148">
        <v>0.19039131146832988</v>
      </c>
      <c r="P16" s="148">
        <v>0.16228304688590114</v>
      </c>
      <c r="Q16" s="148">
        <v>0.14278987045927666</v>
      </c>
      <c r="R16" s="148">
        <v>0.21919347976752634</v>
      </c>
      <c r="S16" s="148">
        <v>0.16224434686991637</v>
      </c>
      <c r="T16" s="148">
        <v>0.20609880311638859</v>
      </c>
      <c r="U16" s="148">
        <v>0.16046261822794833</v>
      </c>
      <c r="V16" s="148">
        <v>0.16991344985599588</v>
      </c>
      <c r="W16" s="148">
        <v>0.18677168781468417</v>
      </c>
      <c r="X16" s="148">
        <v>0.15401344817612034</v>
      </c>
      <c r="Y16" s="148">
        <v>0.11239105886055806</v>
      </c>
      <c r="Z16" s="148">
        <v>0.19706355293564251</v>
      </c>
      <c r="AA16" s="148">
        <v>0.18803396816895018</v>
      </c>
      <c r="AB16" s="148">
        <v>0.16568773950640311</v>
      </c>
      <c r="AC16" s="148">
        <v>0.16238587630695275</v>
      </c>
      <c r="AD16" s="148">
        <v>0.18222096896045648</v>
      </c>
      <c r="AE16" s="148">
        <v>0.15671500073924169</v>
      </c>
      <c r="AF16" s="148">
        <v>0.10586474835044553</v>
      </c>
      <c r="AG16" s="148">
        <v>0.1980561541155284</v>
      </c>
      <c r="AH16" s="148">
        <v>0.2119778342745251</v>
      </c>
      <c r="AI16" s="148">
        <v>0.1870196616913648</v>
      </c>
      <c r="AJ16" s="148">
        <v>0.16147538089590546</v>
      </c>
      <c r="AK16" s="148">
        <v>0.17120414942402498</v>
      </c>
      <c r="AL16" s="148">
        <v>0.17192359765005449</v>
      </c>
      <c r="AM16" s="148">
        <v>0.17192667983422111</v>
      </c>
      <c r="AN16" s="148">
        <f t="shared" si="0"/>
        <v>0.17192426769009073</v>
      </c>
      <c r="AO16" s="174">
        <v>7</v>
      </c>
      <c r="AP16" s="175">
        <f t="shared" si="1"/>
        <v>0.14285714285714285</v>
      </c>
      <c r="AQ16" s="174">
        <v>6</v>
      </c>
      <c r="AR16" s="148">
        <v>0.10249874828436895</v>
      </c>
      <c r="AS16" s="148">
        <v>6.5800113079352462E-2</v>
      </c>
      <c r="AT16" s="148">
        <v>2.5593148788180607E-2</v>
      </c>
      <c r="AU16" s="148">
        <v>0</v>
      </c>
      <c r="AV16" s="148">
        <v>0</v>
      </c>
      <c r="AW16" s="312">
        <v>0.21919347976752634</v>
      </c>
      <c r="AX16" s="189">
        <f t="shared" si="2"/>
        <v>0.10586474835044553</v>
      </c>
      <c r="AY16" s="361" t="s">
        <v>729</v>
      </c>
      <c r="AZ16" s="19" t="s">
        <v>733</v>
      </c>
      <c r="BA16" s="19" t="s">
        <v>1039</v>
      </c>
      <c r="BB16" s="19" t="s">
        <v>729</v>
      </c>
      <c r="BC16" s="19"/>
      <c r="BD16" s="19" t="s">
        <v>1040</v>
      </c>
      <c r="BE16" s="19"/>
      <c r="BF16" s="361">
        <v>0</v>
      </c>
      <c r="BG16" s="19"/>
      <c r="BH16" s="362"/>
      <c r="CH16"/>
      <c r="CM16"/>
    </row>
    <row r="17" spans="1:91" ht="14.25" x14ac:dyDescent="0.2">
      <c r="A17" s="97" t="s">
        <v>699</v>
      </c>
      <c r="B17" s="93" t="s">
        <v>1224</v>
      </c>
      <c r="C17" s="31">
        <v>132883301</v>
      </c>
      <c r="D17" s="42" t="s">
        <v>69</v>
      </c>
      <c r="E17" s="36" t="s">
        <v>26</v>
      </c>
      <c r="F17" s="36" t="s">
        <v>25</v>
      </c>
      <c r="G17" s="80" t="s">
        <v>509</v>
      </c>
      <c r="H17" s="75" t="s">
        <v>625</v>
      </c>
      <c r="I17" s="87">
        <v>7.2727272727272696E-2</v>
      </c>
      <c r="J17" s="88">
        <v>2.6984126984126985E-2</v>
      </c>
      <c r="K17" s="77" t="s">
        <v>587</v>
      </c>
      <c r="L17" s="72"/>
      <c r="M17" s="101">
        <v>3.975671699687479E-3</v>
      </c>
      <c r="N17" s="97" t="s">
        <v>699</v>
      </c>
      <c r="O17" s="148">
        <v>2.3310149322287727E-2</v>
      </c>
      <c r="P17" s="148">
        <v>3.6325275774444332E-2</v>
      </c>
      <c r="Q17" s="148">
        <v>4.4210860401163787E-2</v>
      </c>
      <c r="R17" s="148">
        <v>1.3367061082036899E-2</v>
      </c>
      <c r="S17" s="148">
        <v>2.1692522071672715E-2</v>
      </c>
      <c r="T17" s="148">
        <v>2.3873004300937521E-2</v>
      </c>
      <c r="U17" s="148">
        <v>2.7766255184512506E-2</v>
      </c>
      <c r="V17" s="148">
        <v>1.7695260777931356E-2</v>
      </c>
      <c r="W17" s="148">
        <v>2.6178232301576787E-2</v>
      </c>
      <c r="X17" s="148">
        <v>1.2305967914724809E-2</v>
      </c>
      <c r="Y17" s="148">
        <v>7.3259940336499976E-2</v>
      </c>
      <c r="Z17" s="148">
        <v>6.0427578151054713E-2</v>
      </c>
      <c r="AA17" s="148">
        <v>3.2357078656486182E-2</v>
      </c>
      <c r="AB17" s="148">
        <v>3.4502764140145664E-2</v>
      </c>
      <c r="AC17" s="148">
        <v>4.1381482439741518E-2</v>
      </c>
      <c r="AD17" s="148">
        <v>2.0937722694695682E-2</v>
      </c>
      <c r="AE17" s="148">
        <v>3.7155005132118888E-3</v>
      </c>
      <c r="AF17" s="148">
        <v>1.1006400175936218E-2</v>
      </c>
      <c r="AG17" s="148">
        <v>3.8608884495625728E-3</v>
      </c>
      <c r="AH17" s="148">
        <v>8.1981046200981407E-3</v>
      </c>
      <c r="AI17" s="148">
        <v>1.0181822901728609E-3</v>
      </c>
      <c r="AJ17" s="148">
        <v>5.0500287155381032E-2</v>
      </c>
      <c r="AK17" s="148">
        <v>4.6908733787581494E-2</v>
      </c>
      <c r="AL17" s="148">
        <v>3.3722232027381928E-2</v>
      </c>
      <c r="AM17" s="148">
        <v>5.5598152097963358E-3</v>
      </c>
      <c r="AN17" s="148">
        <f t="shared" si="0"/>
        <v>2.7599967501819846E-2</v>
      </c>
      <c r="AO17" s="174">
        <v>0</v>
      </c>
      <c r="AP17" s="175">
        <f t="shared" si="1"/>
        <v>0</v>
      </c>
      <c r="AQ17" s="174">
        <v>0</v>
      </c>
      <c r="AR17" s="148">
        <v>2.6521423004162131E-2</v>
      </c>
      <c r="AS17" s="148">
        <v>1.225697363749099E-2</v>
      </c>
      <c r="AT17" s="148">
        <v>5.7616912680930558E-3</v>
      </c>
      <c r="AU17" s="148">
        <v>4.1780526404161088E-5</v>
      </c>
      <c r="AV17" s="148">
        <v>-4.1780526404161088E-5</v>
      </c>
      <c r="AW17" s="312">
        <v>7.3259940336499976E-2</v>
      </c>
      <c r="AX17" s="189">
        <f t="shared" si="2"/>
        <v>1.0181822901728609E-3</v>
      </c>
      <c r="AY17" s="361" t="s">
        <v>729</v>
      </c>
      <c r="AZ17" s="19" t="s">
        <v>733</v>
      </c>
      <c r="BA17" s="19" t="s">
        <v>1041</v>
      </c>
      <c r="BB17" s="19" t="s">
        <v>729</v>
      </c>
      <c r="BC17" s="19"/>
      <c r="BD17" s="19" t="s">
        <v>1042</v>
      </c>
      <c r="BE17" s="19"/>
      <c r="BF17" s="361">
        <v>0</v>
      </c>
      <c r="BG17" s="19"/>
      <c r="BH17" s="362"/>
      <c r="CH17"/>
      <c r="CM17"/>
    </row>
    <row r="18" spans="1:91" ht="14.25" x14ac:dyDescent="0.2">
      <c r="A18" s="97" t="s">
        <v>700</v>
      </c>
      <c r="B18" s="94" t="s">
        <v>1236</v>
      </c>
      <c r="C18" s="31">
        <v>60387990</v>
      </c>
      <c r="D18" s="42" t="s">
        <v>69</v>
      </c>
      <c r="E18" s="36" t="s">
        <v>28</v>
      </c>
      <c r="F18" s="36" t="s">
        <v>25</v>
      </c>
      <c r="G18" s="80" t="s">
        <v>509</v>
      </c>
      <c r="H18" s="75" t="s">
        <v>625</v>
      </c>
      <c r="I18" s="87">
        <v>0.102040816326531</v>
      </c>
      <c r="J18" s="88">
        <v>6.3846767757382281E-2</v>
      </c>
      <c r="K18" s="77" t="s">
        <v>594</v>
      </c>
      <c r="L18" s="72"/>
      <c r="M18" s="101">
        <v>1.2005045500813299E-3</v>
      </c>
      <c r="N18" s="97" t="s">
        <v>700</v>
      </c>
      <c r="O18" s="148">
        <v>0.10104878535257718</v>
      </c>
      <c r="P18" s="148">
        <v>0.11349396281900756</v>
      </c>
      <c r="Q18" s="148">
        <v>8.9610467009277758E-2</v>
      </c>
      <c r="R18" s="148">
        <v>0.11807607776956233</v>
      </c>
      <c r="S18" s="148">
        <v>7.9348763002240627E-2</v>
      </c>
      <c r="T18" s="148">
        <v>0.12797994728754733</v>
      </c>
      <c r="U18" s="148">
        <v>0.11960865673680174</v>
      </c>
      <c r="V18" s="148">
        <v>0.13433641991228434</v>
      </c>
      <c r="W18" s="148">
        <v>7.6961491534983578E-2</v>
      </c>
      <c r="X18" s="148">
        <v>0.10206662034075362</v>
      </c>
      <c r="Y18" s="148">
        <v>8.9977100993637732E-2</v>
      </c>
      <c r="Z18" s="148">
        <v>0.10081499898866474</v>
      </c>
      <c r="AA18" s="148">
        <v>9.4965229089216327E-2</v>
      </c>
      <c r="AB18" s="148">
        <v>9.5357848194921407E-2</v>
      </c>
      <c r="AC18" s="148">
        <v>8.1637210478220049E-2</v>
      </c>
      <c r="AD18" s="148">
        <v>0.13134266241341688</v>
      </c>
      <c r="AE18" s="148">
        <v>1.5974987996150956E-2</v>
      </c>
      <c r="AF18" s="148">
        <v>3.6079617432133788E-2</v>
      </c>
      <c r="AG18" s="148">
        <v>3.0108442898517666E-2</v>
      </c>
      <c r="AH18" s="148">
        <v>6.1245240386724353E-2</v>
      </c>
      <c r="AI18" s="148">
        <v>2.6248914293046217E-2</v>
      </c>
      <c r="AJ18" s="148">
        <v>9.8620082079325377E-2</v>
      </c>
      <c r="AK18" s="148">
        <v>0.11026340054876722</v>
      </c>
      <c r="AL18" s="148">
        <v>0.10363942914173367</v>
      </c>
      <c r="AM18" s="148">
        <v>3.3931440601314596E-2</v>
      </c>
      <c r="AN18" s="148">
        <f t="shared" si="0"/>
        <v>8.8485518589468626E-2</v>
      </c>
      <c r="AO18" s="174">
        <v>3</v>
      </c>
      <c r="AP18" s="175">
        <f t="shared" si="1"/>
        <v>6.1224489795918366E-2</v>
      </c>
      <c r="AQ18" s="174">
        <v>4</v>
      </c>
      <c r="AR18" s="148">
        <v>5.5228970220701862E-2</v>
      </c>
      <c r="AS18" s="148">
        <v>2.5181807182689041E-2</v>
      </c>
      <c r="AT18" s="148">
        <v>1.4791821031224136E-2</v>
      </c>
      <c r="AU18" s="148">
        <v>5.1797378876045031E-5</v>
      </c>
      <c r="AV18" s="148">
        <v>-5.179737887604514E-5</v>
      </c>
      <c r="AW18" s="312">
        <v>0.13433641991228434</v>
      </c>
      <c r="AX18" s="189">
        <f t="shared" si="2"/>
        <v>1.5974987996150956E-2</v>
      </c>
      <c r="AY18" s="361" t="s">
        <v>729</v>
      </c>
      <c r="AZ18" s="19" t="s">
        <v>733</v>
      </c>
      <c r="BA18" s="19" t="s">
        <v>1043</v>
      </c>
      <c r="BB18" s="19" t="s">
        <v>729</v>
      </c>
      <c r="BC18" s="19"/>
      <c r="BD18" s="19" t="s">
        <v>1044</v>
      </c>
      <c r="BE18" s="19"/>
      <c r="BF18" s="361">
        <v>0</v>
      </c>
      <c r="BG18" s="19"/>
      <c r="BH18" s="362"/>
      <c r="CH18"/>
      <c r="CM18"/>
    </row>
    <row r="19" spans="1:91" ht="14.25" x14ac:dyDescent="0.15">
      <c r="A19" s="92" t="s">
        <v>225</v>
      </c>
      <c r="B19" s="93" t="s">
        <v>1225</v>
      </c>
      <c r="C19" s="32">
        <v>72899626</v>
      </c>
      <c r="D19" s="42" t="s">
        <v>69</v>
      </c>
      <c r="E19" s="42" t="s">
        <v>25</v>
      </c>
      <c r="F19" s="42" t="s">
        <v>30</v>
      </c>
      <c r="G19" s="79" t="s">
        <v>509</v>
      </c>
      <c r="H19" s="75" t="s">
        <v>625</v>
      </c>
      <c r="I19" s="84">
        <v>7.2072072072072099E-2</v>
      </c>
      <c r="J19" s="85">
        <v>0.13373083475298125</v>
      </c>
      <c r="K19" s="77" t="s">
        <v>588</v>
      </c>
      <c r="L19" s="72"/>
      <c r="M19" s="100">
        <v>6.3842400474257836E-4</v>
      </c>
      <c r="N19" s="92" t="s">
        <v>225</v>
      </c>
      <c r="O19" s="148">
        <v>7.238127153150925E-2</v>
      </c>
      <c r="P19" s="148">
        <v>7.8752648290259852E-2</v>
      </c>
      <c r="Q19" s="148">
        <v>3.1326982133972024E-2</v>
      </c>
      <c r="R19" s="148">
        <v>4.6055378314587732E-2</v>
      </c>
      <c r="S19" s="148">
        <v>6.7819195263437132E-2</v>
      </c>
      <c r="T19" s="148">
        <v>6.6773716570337288E-2</v>
      </c>
      <c r="U19" s="148">
        <v>5.3465622238031987E-2</v>
      </c>
      <c r="V19" s="148">
        <v>8.7043575095475043E-3</v>
      </c>
      <c r="W19" s="148">
        <v>3.3049938914389572E-2</v>
      </c>
      <c r="X19" s="148">
        <v>3.0811248221628673E-2</v>
      </c>
      <c r="Y19" s="148">
        <v>2.9227251902659537E-2</v>
      </c>
      <c r="Z19" s="148">
        <v>3.1092497778535226E-2</v>
      </c>
      <c r="AA19" s="148">
        <v>4.7439318728187262E-2</v>
      </c>
      <c r="AB19" s="148">
        <v>1.9713667172625893E-2</v>
      </c>
      <c r="AC19" s="148">
        <v>2.8174912829072071E-2</v>
      </c>
      <c r="AD19" s="148">
        <v>2.6127659543675352E-2</v>
      </c>
      <c r="AE19" s="148">
        <v>0.20675159643896154</v>
      </c>
      <c r="AF19" s="148">
        <v>0.20826035925525643</v>
      </c>
      <c r="AG19" s="148">
        <v>0.24206280888290643</v>
      </c>
      <c r="AH19" s="148">
        <v>0.1712145936208995</v>
      </c>
      <c r="AI19" s="148">
        <v>0.25600956269348563</v>
      </c>
      <c r="AJ19" s="148">
        <v>5.4265394126578187E-2</v>
      </c>
      <c r="AK19" s="148">
        <v>5.9008563213760162E-2</v>
      </c>
      <c r="AL19" s="148">
        <v>4.3566090237933036E-2</v>
      </c>
      <c r="AM19" s="148">
        <v>0.21685978417830193</v>
      </c>
      <c r="AN19" s="148">
        <f t="shared" si="0"/>
        <v>8.1238632398882807E-2</v>
      </c>
      <c r="AO19" s="174">
        <v>10</v>
      </c>
      <c r="AP19" s="175">
        <f t="shared" si="1"/>
        <v>0.20408163265306123</v>
      </c>
      <c r="AQ19" s="174">
        <v>0</v>
      </c>
      <c r="AR19" s="148">
        <v>3.4976059614973215E-2</v>
      </c>
      <c r="AS19" s="148">
        <v>1.651891660746253E-2</v>
      </c>
      <c r="AT19" s="148">
        <v>8.4186094286494099E-3</v>
      </c>
      <c r="AU19" s="148">
        <v>0</v>
      </c>
      <c r="AV19" s="148">
        <v>0</v>
      </c>
      <c r="AW19" s="312">
        <v>0.25600956269348563</v>
      </c>
      <c r="AX19" s="189">
        <f t="shared" si="2"/>
        <v>8.7043575095475043E-3</v>
      </c>
      <c r="AY19" s="361" t="s">
        <v>729</v>
      </c>
      <c r="AZ19" s="19" t="s">
        <v>733</v>
      </c>
      <c r="BA19" s="19" t="s">
        <v>1045</v>
      </c>
      <c r="BB19" s="19" t="s">
        <v>729</v>
      </c>
      <c r="BC19" s="19"/>
      <c r="BD19" s="19" t="s">
        <v>1046</v>
      </c>
      <c r="BE19" s="19"/>
      <c r="BF19" s="361">
        <v>0</v>
      </c>
      <c r="BG19" s="19"/>
      <c r="BH19" s="362"/>
      <c r="CH19"/>
      <c r="CM19"/>
    </row>
    <row r="20" spans="1:91" ht="14.25" x14ac:dyDescent="0.15">
      <c r="A20" s="92" t="s">
        <v>226</v>
      </c>
      <c r="B20" s="93" t="s">
        <v>1225</v>
      </c>
      <c r="C20" s="32">
        <v>74493454</v>
      </c>
      <c r="D20" s="42" t="s">
        <v>69</v>
      </c>
      <c r="E20" s="42" t="s">
        <v>25</v>
      </c>
      <c r="F20" s="42" t="s">
        <v>26</v>
      </c>
      <c r="G20" s="79" t="s">
        <v>509</v>
      </c>
      <c r="H20" s="75" t="s">
        <v>625</v>
      </c>
      <c r="I20" s="84">
        <v>7.2727272727272696E-2</v>
      </c>
      <c r="J20" s="85">
        <v>2.7192982456140352E-2</v>
      </c>
      <c r="K20" s="77" t="s">
        <v>589</v>
      </c>
      <c r="L20" s="72"/>
      <c r="M20" s="100">
        <v>3.4073091303823424E-3</v>
      </c>
      <c r="N20" s="92" t="s">
        <v>226</v>
      </c>
      <c r="O20" s="148">
        <v>1.3965172414824962E-2</v>
      </c>
      <c r="P20" s="148">
        <v>3.7670821200562726E-2</v>
      </c>
      <c r="Q20" s="148">
        <v>8.2165958394462585E-2</v>
      </c>
      <c r="R20" s="148">
        <v>2.9058324095707161E-2</v>
      </c>
      <c r="S20" s="148">
        <v>6.4154674340692039E-2</v>
      </c>
      <c r="T20" s="148">
        <v>4.7276975909730921E-2</v>
      </c>
      <c r="U20" s="148">
        <v>1.9583213860140648E-2</v>
      </c>
      <c r="V20" s="148">
        <v>4.2833502333104921E-2</v>
      </c>
      <c r="W20" s="148">
        <v>6.4989569846984716E-2</v>
      </c>
      <c r="X20" s="148">
        <v>7.7570464452742571E-2</v>
      </c>
      <c r="Y20" s="148">
        <v>3.5576847992978486E-2</v>
      </c>
      <c r="Z20" s="148">
        <v>2.5401555135545636E-2</v>
      </c>
      <c r="AA20" s="148">
        <v>3.029485308665146E-2</v>
      </c>
      <c r="AB20" s="148">
        <v>2.6935323973771304E-2</v>
      </c>
      <c r="AC20" s="148">
        <v>7.5399932616156531E-2</v>
      </c>
      <c r="AD20" s="148">
        <v>4.4899945492661755E-2</v>
      </c>
      <c r="AE20" s="148">
        <v>7.7532026199125491E-3</v>
      </c>
      <c r="AF20" s="148">
        <v>1.2122897211396024E-2</v>
      </c>
      <c r="AG20" s="148">
        <v>8.0776976748511801E-3</v>
      </c>
      <c r="AH20" s="148">
        <v>1.0283701620264941E-2</v>
      </c>
      <c r="AI20" s="148">
        <v>1.1563793187603123E-3</v>
      </c>
      <c r="AJ20" s="148">
        <v>5.5903315739288736E-2</v>
      </c>
      <c r="AK20" s="148">
        <v>3.4815141421890967E-2</v>
      </c>
      <c r="AL20" s="148">
        <v>4.4916421794883227E-2</v>
      </c>
      <c r="AM20" s="148">
        <v>7.8787756890370021E-3</v>
      </c>
      <c r="AN20" s="148">
        <f t="shared" si="0"/>
        <v>3.6864759597960137E-2</v>
      </c>
      <c r="AO20" s="174">
        <v>0</v>
      </c>
      <c r="AP20" s="175">
        <f t="shared" si="1"/>
        <v>0</v>
      </c>
      <c r="AQ20" s="174">
        <v>1</v>
      </c>
      <c r="AR20" s="148">
        <v>2.0171669360267375E-2</v>
      </c>
      <c r="AS20" s="148">
        <v>1.0297138059240882E-2</v>
      </c>
      <c r="AT20" s="148">
        <v>4.7875536947399322E-3</v>
      </c>
      <c r="AU20" s="148">
        <v>0</v>
      </c>
      <c r="AV20" s="148">
        <v>0</v>
      </c>
      <c r="AW20" s="312">
        <v>8.2165958394462585E-2</v>
      </c>
      <c r="AX20" s="189">
        <f t="shared" si="2"/>
        <v>1.1563793187603123E-3</v>
      </c>
      <c r="AY20" s="361" t="s">
        <v>727</v>
      </c>
      <c r="AZ20" s="19" t="s">
        <v>733</v>
      </c>
      <c r="BA20" s="19" t="s">
        <v>1047</v>
      </c>
      <c r="BB20" s="19" t="s">
        <v>775</v>
      </c>
      <c r="BC20" s="19" t="s">
        <v>778</v>
      </c>
      <c r="BD20" s="19" t="s">
        <v>1048</v>
      </c>
      <c r="BE20" s="19"/>
      <c r="BF20" s="361">
        <v>-1.45</v>
      </c>
      <c r="BG20" s="19"/>
      <c r="BH20" s="362"/>
      <c r="CH20"/>
      <c r="CM20"/>
    </row>
    <row r="21" spans="1:91" ht="14.25" x14ac:dyDescent="0.15">
      <c r="A21" s="92" t="s">
        <v>227</v>
      </c>
      <c r="B21" s="93" t="s">
        <v>1240</v>
      </c>
      <c r="C21" s="32">
        <v>13758835</v>
      </c>
      <c r="D21" s="42" t="s">
        <v>69</v>
      </c>
      <c r="E21" s="42" t="s">
        <v>28</v>
      </c>
      <c r="F21" s="42" t="s">
        <v>30</v>
      </c>
      <c r="G21" s="109" t="s">
        <v>509</v>
      </c>
      <c r="H21" s="72" t="s">
        <v>625</v>
      </c>
      <c r="I21" s="84">
        <v>0.15217391304347799</v>
      </c>
      <c r="J21" s="85">
        <v>7.2463768115942032E-2</v>
      </c>
      <c r="K21" s="74" t="s">
        <v>594</v>
      </c>
      <c r="L21" s="72"/>
      <c r="M21" s="100">
        <v>1.1906336817039292E-3</v>
      </c>
      <c r="N21" s="92" t="s">
        <v>227</v>
      </c>
      <c r="O21" s="148">
        <v>0.10154291993800169</v>
      </c>
      <c r="P21" s="148">
        <v>0.10606820108429417</v>
      </c>
      <c r="Q21" s="148">
        <v>8.5714999090790583E-2</v>
      </c>
      <c r="R21" s="148">
        <v>0.11975836962024056</v>
      </c>
      <c r="S21" s="148">
        <v>8.3340782718722056E-2</v>
      </c>
      <c r="T21" s="148">
        <v>0.13372804547058784</v>
      </c>
      <c r="U21" s="148">
        <v>0.11991468141768984</v>
      </c>
      <c r="V21" s="148">
        <v>0.13799361947212455</v>
      </c>
      <c r="W21" s="148">
        <v>7.5208179113723142E-2</v>
      </c>
      <c r="X21" s="148">
        <v>0.10643659040688634</v>
      </c>
      <c r="Y21" s="148">
        <v>8.4905867576013885E-2</v>
      </c>
      <c r="Z21" s="148">
        <v>9.0513483893906427E-2</v>
      </c>
      <c r="AA21" s="148">
        <v>0.10077759017411775</v>
      </c>
      <c r="AB21" s="148">
        <v>9.7141987096406382E-2</v>
      </c>
      <c r="AC21" s="148">
        <v>8.1683382066327567E-2</v>
      </c>
      <c r="AD21" s="148">
        <v>0.13329650509251009</v>
      </c>
      <c r="AE21" s="148">
        <v>1.7028727426033227E-2</v>
      </c>
      <c r="AF21" s="148">
        <v>3.7339471069285549E-2</v>
      </c>
      <c r="AG21" s="148">
        <v>3.106892130507086E-2</v>
      </c>
      <c r="AH21" s="148">
        <v>6.4680573077778566E-2</v>
      </c>
      <c r="AI21" s="148">
        <v>2.9534963558995077E-2</v>
      </c>
      <c r="AJ21" s="148">
        <v>9.7435412545553934E-2</v>
      </c>
      <c r="AK21" s="148">
        <v>0.10776165357850266</v>
      </c>
      <c r="AL21" s="148">
        <v>0.10351234835313329</v>
      </c>
      <c r="AM21" s="148">
        <v>3.5930531287432656E-2</v>
      </c>
      <c r="AN21" s="148">
        <f t="shared" si="0"/>
        <v>8.8820648991024459E-2</v>
      </c>
      <c r="AO21" s="174">
        <v>2</v>
      </c>
      <c r="AP21" s="175">
        <f t="shared" si="1"/>
        <v>4.0816326530612242E-2</v>
      </c>
      <c r="AQ21" s="174">
        <v>4</v>
      </c>
      <c r="AR21" s="148">
        <v>6.3498517070023019E-2</v>
      </c>
      <c r="AS21" s="148">
        <v>3.7369777629350058E-2</v>
      </c>
      <c r="AT21" s="148">
        <v>1.6154166491744074E-2</v>
      </c>
      <c r="AU21" s="148">
        <v>0</v>
      </c>
      <c r="AV21" s="148">
        <v>0</v>
      </c>
      <c r="AW21" s="312">
        <v>0.13799361947212455</v>
      </c>
      <c r="AX21" s="189">
        <f t="shared" si="2"/>
        <v>1.7028727426033227E-2</v>
      </c>
      <c r="AY21" s="361" t="s">
        <v>729</v>
      </c>
      <c r="AZ21" s="19" t="s">
        <v>733</v>
      </c>
      <c r="BA21" s="19" t="s">
        <v>1049</v>
      </c>
      <c r="BB21" s="19" t="s">
        <v>729</v>
      </c>
      <c r="BC21" s="19"/>
      <c r="BD21" s="19" t="s">
        <v>1050</v>
      </c>
      <c r="BE21" s="19"/>
      <c r="BF21" s="361">
        <v>0</v>
      </c>
      <c r="BG21" s="19"/>
      <c r="BH21" s="362"/>
      <c r="CH21"/>
      <c r="CM21"/>
    </row>
    <row r="22" spans="1:91" ht="14.25" x14ac:dyDescent="0.15">
      <c r="A22" s="92" t="s">
        <v>228</v>
      </c>
      <c r="B22" s="93" t="s">
        <v>1240</v>
      </c>
      <c r="C22" s="32">
        <v>118789688</v>
      </c>
      <c r="D22" s="42" t="s">
        <v>69</v>
      </c>
      <c r="E22" s="42" t="s">
        <v>25</v>
      </c>
      <c r="F22" s="42" t="s">
        <v>26</v>
      </c>
      <c r="G22" s="109" t="s">
        <v>509</v>
      </c>
      <c r="H22" s="72" t="s">
        <v>625</v>
      </c>
      <c r="I22" s="84">
        <v>0.11111111111111099</v>
      </c>
      <c r="J22" s="85">
        <v>9.947643979057591E-2</v>
      </c>
      <c r="K22" s="74" t="s">
        <v>595</v>
      </c>
      <c r="L22" s="72"/>
      <c r="M22" s="100">
        <v>1.3238019592268996E-3</v>
      </c>
      <c r="N22" s="92" t="s">
        <v>228</v>
      </c>
      <c r="O22" s="148">
        <v>0.1726493418006467</v>
      </c>
      <c r="P22" s="148">
        <v>0.14378640832706649</v>
      </c>
      <c r="Q22" s="148">
        <v>0.15810499303294837</v>
      </c>
      <c r="R22" s="148">
        <v>0.15388990474674213</v>
      </c>
      <c r="S22" s="148">
        <v>9.5732135234099888E-2</v>
      </c>
      <c r="T22" s="148">
        <v>0.13753787079395738</v>
      </c>
      <c r="U22" s="148">
        <v>0.17584226302272254</v>
      </c>
      <c r="V22" s="148">
        <v>0.18958646319336697</v>
      </c>
      <c r="W22" s="148">
        <v>0.14329158265615771</v>
      </c>
      <c r="X22" s="148">
        <v>9.9856484553071501E-2</v>
      </c>
      <c r="Y22" s="148">
        <v>0.19968355952856853</v>
      </c>
      <c r="Z22" s="148">
        <v>0.14227481395772812</v>
      </c>
      <c r="AA22" s="148">
        <v>0.13106908334700285</v>
      </c>
      <c r="AB22" s="148">
        <v>0.15751756581239287</v>
      </c>
      <c r="AC22" s="148">
        <v>0.16223895107721034</v>
      </c>
      <c r="AD22" s="148">
        <v>0.20157626063205203</v>
      </c>
      <c r="AE22" s="148">
        <v>0.11452638895798814</v>
      </c>
      <c r="AF22" s="148">
        <v>0.15604706782684152</v>
      </c>
      <c r="AG22" s="148">
        <v>5.9189910497466372E-2</v>
      </c>
      <c r="AH22" s="148">
        <v>0.10150917502045284</v>
      </c>
      <c r="AI22" s="148">
        <v>6.8601812387012268E-2</v>
      </c>
      <c r="AJ22" s="148">
        <v>0.13415783795802752</v>
      </c>
      <c r="AK22" s="148">
        <v>0.15066939660491441</v>
      </c>
      <c r="AL22" s="148">
        <v>0.15274805090437091</v>
      </c>
      <c r="AM22" s="148">
        <v>9.9974870937952237E-2</v>
      </c>
      <c r="AN22" s="148">
        <f t="shared" si="0"/>
        <v>0.14127562047688857</v>
      </c>
      <c r="AO22" s="174">
        <v>7</v>
      </c>
      <c r="AP22" s="175">
        <f t="shared" si="1"/>
        <v>0.14285714285714285</v>
      </c>
      <c r="AQ22" s="174">
        <v>2</v>
      </c>
      <c r="AR22" s="148">
        <v>9.1819975616233562E-2</v>
      </c>
      <c r="AS22" s="148">
        <v>4.7850400267811441E-2</v>
      </c>
      <c r="AT22" s="148">
        <v>2.5628214816399104E-2</v>
      </c>
      <c r="AU22" s="148">
        <v>0</v>
      </c>
      <c r="AV22" s="148">
        <v>0</v>
      </c>
      <c r="AW22" s="312">
        <v>0.20157626063205203</v>
      </c>
      <c r="AX22" s="189">
        <f t="shared" si="2"/>
        <v>5.9189910497466372E-2</v>
      </c>
      <c r="AY22" s="361" t="s">
        <v>730</v>
      </c>
      <c r="AZ22" s="19" t="s">
        <v>733</v>
      </c>
      <c r="BA22" s="19" t="s">
        <v>1051</v>
      </c>
      <c r="BB22" s="19" t="s">
        <v>775</v>
      </c>
      <c r="BC22" s="19" t="s">
        <v>806</v>
      </c>
      <c r="BD22" s="19" t="s">
        <v>1052</v>
      </c>
      <c r="BE22" s="19"/>
      <c r="BF22" s="361">
        <v>0</v>
      </c>
      <c r="BG22" s="19"/>
      <c r="BH22" s="362"/>
      <c r="CH22"/>
      <c r="CM22"/>
    </row>
    <row r="23" spans="1:91" ht="14.25" x14ac:dyDescent="0.15">
      <c r="A23" s="92" t="s">
        <v>229</v>
      </c>
      <c r="B23" s="93" t="s">
        <v>1229</v>
      </c>
      <c r="C23" s="32">
        <v>9843606</v>
      </c>
      <c r="D23" s="42" t="s">
        <v>69</v>
      </c>
      <c r="E23" s="42" t="s">
        <v>25</v>
      </c>
      <c r="F23" s="42" t="s">
        <v>26</v>
      </c>
      <c r="G23" s="79" t="s">
        <v>509</v>
      </c>
      <c r="H23" s="75" t="s">
        <v>625</v>
      </c>
      <c r="I23" s="84">
        <v>0.17808219178082199</v>
      </c>
      <c r="J23" s="85">
        <v>0.13060057197330791</v>
      </c>
      <c r="K23" s="77" t="s">
        <v>590</v>
      </c>
      <c r="L23" s="72"/>
      <c r="M23" s="100">
        <v>6.245229338699605E-4</v>
      </c>
      <c r="N23" s="92" t="s">
        <v>229</v>
      </c>
      <c r="O23" s="148">
        <v>0.19754716982645365</v>
      </c>
      <c r="P23" s="148">
        <v>0.20158863235792035</v>
      </c>
      <c r="Q23" s="148">
        <v>0.23772589645103218</v>
      </c>
      <c r="R23" s="148">
        <v>0.20583774608646657</v>
      </c>
      <c r="S23" s="148">
        <v>0.16447603756728402</v>
      </c>
      <c r="T23" s="148">
        <v>0.19187417021824713</v>
      </c>
      <c r="U23" s="148">
        <v>0.20093831157694142</v>
      </c>
      <c r="V23" s="148">
        <v>0.23778144988253794</v>
      </c>
      <c r="W23" s="148">
        <v>0.22411183418704742</v>
      </c>
      <c r="X23" s="148">
        <v>0.18460483486429516</v>
      </c>
      <c r="Y23" s="148">
        <v>0.25596405686115203</v>
      </c>
      <c r="Z23" s="148">
        <v>0.15664278564017864</v>
      </c>
      <c r="AA23" s="148">
        <v>0.17367924074617275</v>
      </c>
      <c r="AB23" s="148">
        <v>0.19175818931333258</v>
      </c>
      <c r="AC23" s="148">
        <v>0.24064835132202772</v>
      </c>
      <c r="AD23" s="148">
        <v>0.25065904736628802</v>
      </c>
      <c r="AE23" s="148">
        <v>0.13061608484706175</v>
      </c>
      <c r="AF23" s="148">
        <v>0.17373510353616145</v>
      </c>
      <c r="AG23" s="148">
        <v>7.3484083156339669E-2</v>
      </c>
      <c r="AH23" s="148">
        <v>0.10936491387209483</v>
      </c>
      <c r="AI23" s="148">
        <v>7.3992150669573806E-2</v>
      </c>
      <c r="AJ23" s="148">
        <v>0.19303883538798994</v>
      </c>
      <c r="AK23" s="148">
        <v>0.1999005540170625</v>
      </c>
      <c r="AL23" s="148">
        <v>0.2060431746484683</v>
      </c>
      <c r="AM23" s="148">
        <v>0.11223846721624631</v>
      </c>
      <c r="AN23" s="148">
        <f t="shared" si="0"/>
        <v>0.18565084694581135</v>
      </c>
      <c r="AO23" s="174">
        <v>7</v>
      </c>
      <c r="AP23" s="175">
        <f t="shared" si="1"/>
        <v>0.14285714285714285</v>
      </c>
      <c r="AQ23" s="174">
        <v>3</v>
      </c>
      <c r="AR23" s="148">
        <v>0.11371006969568312</v>
      </c>
      <c r="AS23" s="148">
        <v>6.8128440555935643E-2</v>
      </c>
      <c r="AT23" s="148">
        <v>3.0547382892777416E-2</v>
      </c>
      <c r="AU23" s="148">
        <v>0</v>
      </c>
      <c r="AV23" s="148">
        <v>0</v>
      </c>
      <c r="AW23" s="312">
        <v>0.25596405686115203</v>
      </c>
      <c r="AX23" s="189">
        <f t="shared" si="2"/>
        <v>7.3484083156339669E-2</v>
      </c>
      <c r="AY23" s="361" t="s">
        <v>729</v>
      </c>
      <c r="AZ23" s="19" t="s">
        <v>733</v>
      </c>
      <c r="BA23" s="19" t="s">
        <v>1053</v>
      </c>
      <c r="BB23" s="19" t="s">
        <v>729</v>
      </c>
      <c r="BC23" s="19"/>
      <c r="BD23" s="19" t="s">
        <v>1054</v>
      </c>
      <c r="BE23" s="19"/>
      <c r="BF23" s="361">
        <v>0</v>
      </c>
      <c r="BG23" s="19"/>
      <c r="BH23" s="362"/>
      <c r="CH23"/>
      <c r="CM23"/>
    </row>
    <row r="24" spans="1:91" ht="14.25" x14ac:dyDescent="0.15">
      <c r="A24" s="92" t="s">
        <v>230</v>
      </c>
      <c r="B24" s="93" t="s">
        <v>1229</v>
      </c>
      <c r="C24" s="32">
        <v>41601495</v>
      </c>
      <c r="D24" s="42" t="s">
        <v>69</v>
      </c>
      <c r="E24" s="42" t="s">
        <v>28</v>
      </c>
      <c r="F24" s="42" t="s">
        <v>30</v>
      </c>
      <c r="G24" s="79" t="s">
        <v>509</v>
      </c>
      <c r="H24" s="75" t="s">
        <v>625</v>
      </c>
      <c r="I24" s="84">
        <v>0.33333333333333298</v>
      </c>
      <c r="J24" s="85">
        <v>0.31532962668784748</v>
      </c>
      <c r="K24" s="77" t="s">
        <v>596</v>
      </c>
      <c r="L24" s="72"/>
      <c r="M24" s="100">
        <v>7.8563411896745232E-4</v>
      </c>
      <c r="N24" s="92" t="s">
        <v>230</v>
      </c>
      <c r="O24" s="148">
        <v>0.30172877132891102</v>
      </c>
      <c r="P24" s="148">
        <v>0.32429509785089261</v>
      </c>
      <c r="Q24" s="148">
        <v>0.34946370586343212</v>
      </c>
      <c r="R24" s="148">
        <v>0.28981265647932319</v>
      </c>
      <c r="S24" s="148">
        <v>0.32665425272685999</v>
      </c>
      <c r="T24" s="148">
        <v>0.31749393577350571</v>
      </c>
      <c r="U24" s="148">
        <v>0.33015344542346409</v>
      </c>
      <c r="V24" s="148">
        <v>0.32642852062086497</v>
      </c>
      <c r="W24" s="148">
        <v>0.31073173333989912</v>
      </c>
      <c r="X24" s="148">
        <v>0.34296436588103257</v>
      </c>
      <c r="Y24" s="148">
        <v>0.37383174285301279</v>
      </c>
      <c r="Z24" s="148">
        <v>0.29555136221802891</v>
      </c>
      <c r="AA24" s="148">
        <v>0.32930909505275957</v>
      </c>
      <c r="AB24" s="148">
        <v>0.33165711397263564</v>
      </c>
      <c r="AC24" s="148">
        <v>0.3473238834820756</v>
      </c>
      <c r="AD24" s="148">
        <v>0.3173103235689812</v>
      </c>
      <c r="AE24" s="148">
        <v>0.33941268777271832</v>
      </c>
      <c r="AF24" s="148">
        <v>0.3939943342720077</v>
      </c>
      <c r="AG24" s="148">
        <v>0.30960855979959567</v>
      </c>
      <c r="AH24" s="148">
        <v>0.28781295211298979</v>
      </c>
      <c r="AI24" s="148">
        <v>0.32065885749730905</v>
      </c>
      <c r="AJ24" s="148">
        <v>0.33803975284036264</v>
      </c>
      <c r="AK24" s="148">
        <v>0.32316486333310729</v>
      </c>
      <c r="AL24" s="148">
        <v>0.32643970125606381</v>
      </c>
      <c r="AM24" s="148">
        <v>0.3302974782909241</v>
      </c>
      <c r="AN24" s="148">
        <f t="shared" si="0"/>
        <v>0.32727834843755521</v>
      </c>
      <c r="AO24" s="174">
        <v>16</v>
      </c>
      <c r="AP24" s="175">
        <f t="shared" si="1"/>
        <v>0.32653061224489793</v>
      </c>
      <c r="AQ24" s="174">
        <v>5</v>
      </c>
      <c r="AR24" s="148">
        <v>0.1932461447209757</v>
      </c>
      <c r="AS24" s="148">
        <v>9.6712675549727609E-2</v>
      </c>
      <c r="AT24" s="148">
        <v>4.7807153919730873E-2</v>
      </c>
      <c r="AU24" s="148">
        <v>0</v>
      </c>
      <c r="AV24" s="148">
        <v>0</v>
      </c>
      <c r="AW24" s="312">
        <v>0.3939943342720077</v>
      </c>
      <c r="AX24" s="189">
        <f t="shared" si="2"/>
        <v>0.28781295211298979</v>
      </c>
      <c r="AY24" s="361" t="s">
        <v>730</v>
      </c>
      <c r="AZ24" s="19" t="s">
        <v>733</v>
      </c>
      <c r="BA24" s="19" t="s">
        <v>1055</v>
      </c>
      <c r="BB24" s="19" t="s">
        <v>775</v>
      </c>
      <c r="BC24" s="19" t="s">
        <v>778</v>
      </c>
      <c r="BD24" s="19" t="s">
        <v>1056</v>
      </c>
      <c r="BE24" s="19"/>
      <c r="BF24" s="361">
        <v>0</v>
      </c>
      <c r="BG24" s="19"/>
      <c r="BH24" s="362"/>
      <c r="CH24"/>
      <c r="CM24"/>
    </row>
    <row r="25" spans="1:91" ht="14.25" x14ac:dyDescent="0.15">
      <c r="A25" s="92" t="s">
        <v>231</v>
      </c>
      <c r="B25" s="93" t="s">
        <v>1229</v>
      </c>
      <c r="C25" s="32">
        <v>52744135</v>
      </c>
      <c r="D25" s="42" t="s">
        <v>69</v>
      </c>
      <c r="E25" s="42" t="s">
        <v>28</v>
      </c>
      <c r="F25" s="42" t="s">
        <v>30</v>
      </c>
      <c r="G25" s="79" t="s">
        <v>509</v>
      </c>
      <c r="H25" s="75" t="s">
        <v>625</v>
      </c>
      <c r="I25" s="84">
        <v>7.8947368421052599E-2</v>
      </c>
      <c r="J25" s="85">
        <v>0.13730355665839536</v>
      </c>
      <c r="K25" s="77" t="s">
        <v>597</v>
      </c>
      <c r="L25" s="72"/>
      <c r="M25" s="100">
        <v>1.1667786302726019E-3</v>
      </c>
      <c r="N25" s="92" t="s">
        <v>231</v>
      </c>
      <c r="O25" s="148">
        <v>8.5887695403578698E-2</v>
      </c>
      <c r="P25" s="148">
        <v>4.91215316964791E-2</v>
      </c>
      <c r="Q25" s="148">
        <v>5.1855145772824136E-2</v>
      </c>
      <c r="R25" s="148">
        <v>0.10168161340648084</v>
      </c>
      <c r="S25" s="148">
        <v>8.8695790465523325E-2</v>
      </c>
      <c r="T25" s="148">
        <v>5.3970468796338149E-2</v>
      </c>
      <c r="U25" s="148">
        <v>5.1470895815265642E-2</v>
      </c>
      <c r="V25" s="148">
        <v>3.2267580650159396E-2</v>
      </c>
      <c r="W25" s="148">
        <v>0.10496726783471151</v>
      </c>
      <c r="X25" s="148">
        <v>5.6174147341502584E-2</v>
      </c>
      <c r="Y25" s="148">
        <v>1.8457704238084245E-2</v>
      </c>
      <c r="Z25" s="148">
        <v>0.10774918584251264</v>
      </c>
      <c r="AA25" s="148">
        <v>8.4797786350426202E-2</v>
      </c>
      <c r="AB25" s="148">
        <v>6.9949582858209375E-2</v>
      </c>
      <c r="AC25" s="148">
        <v>7.4036630900916861E-2</v>
      </c>
      <c r="AD25" s="148">
        <v>4.7249046921624627E-2</v>
      </c>
      <c r="AE25" s="148">
        <v>0.14388979714416628</v>
      </c>
      <c r="AF25" s="148">
        <v>6.4938063263749624E-2</v>
      </c>
      <c r="AG25" s="148">
        <v>0.16017533140942</v>
      </c>
      <c r="AH25" s="148">
        <v>0.1512715011716867</v>
      </c>
      <c r="AI25" s="148">
        <v>0.15372360537645308</v>
      </c>
      <c r="AJ25" s="148">
        <v>5.987572569694951E-2</v>
      </c>
      <c r="AK25" s="148">
        <v>6.3455004577421703E-2</v>
      </c>
      <c r="AL25" s="148">
        <v>6.6759044698278272E-2</v>
      </c>
      <c r="AM25" s="148">
        <v>0.1347996596730951</v>
      </c>
      <c r="AN25" s="148">
        <f t="shared" si="0"/>
        <v>8.1550482736281932E-2</v>
      </c>
      <c r="AO25" s="174">
        <v>7</v>
      </c>
      <c r="AP25" s="175">
        <f t="shared" si="1"/>
        <v>0.14285714285714285</v>
      </c>
      <c r="AQ25" s="174">
        <v>2</v>
      </c>
      <c r="AR25" s="148">
        <v>3.7406027541376383E-2</v>
      </c>
      <c r="AS25" s="148">
        <v>1.7674628546151483E-2</v>
      </c>
      <c r="AT25" s="148">
        <v>6.6471959271242505E-3</v>
      </c>
      <c r="AU25" s="148">
        <v>0</v>
      </c>
      <c r="AV25" s="148">
        <v>0</v>
      </c>
      <c r="AW25" s="312">
        <v>0.16017533140942</v>
      </c>
      <c r="AX25" s="189">
        <f t="shared" si="2"/>
        <v>1.8457704238084245E-2</v>
      </c>
      <c r="AY25" s="361" t="s">
        <v>729</v>
      </c>
      <c r="AZ25" s="19" t="s">
        <v>733</v>
      </c>
      <c r="BA25" s="19" t="s">
        <v>1057</v>
      </c>
      <c r="BB25" s="19" t="s">
        <v>729</v>
      </c>
      <c r="BC25" s="19"/>
      <c r="BD25" s="19" t="s">
        <v>1058</v>
      </c>
      <c r="BE25" s="19"/>
      <c r="BF25" s="361">
        <v>9.1600000000000001E-2</v>
      </c>
      <c r="BG25" s="19"/>
      <c r="BH25" s="362"/>
      <c r="CH25"/>
      <c r="CM25"/>
    </row>
    <row r="26" spans="1:91" ht="14.25" x14ac:dyDescent="0.15">
      <c r="A26" s="92" t="s">
        <v>232</v>
      </c>
      <c r="B26" s="93" t="s">
        <v>1238</v>
      </c>
      <c r="C26" s="32">
        <v>96805436</v>
      </c>
      <c r="D26" s="42" t="s">
        <v>69</v>
      </c>
      <c r="E26" s="42" t="s">
        <v>28</v>
      </c>
      <c r="F26" s="42" t="s">
        <v>30</v>
      </c>
      <c r="G26" s="79" t="s">
        <v>509</v>
      </c>
      <c r="H26" s="75" t="s">
        <v>625</v>
      </c>
      <c r="I26" s="84">
        <v>0.112359550561798</v>
      </c>
      <c r="J26" s="85">
        <v>6.1007957559681698E-2</v>
      </c>
      <c r="K26" s="77" t="s">
        <v>594</v>
      </c>
      <c r="L26" s="72"/>
      <c r="M26" s="100">
        <v>6.0350030175015089E-4</v>
      </c>
      <c r="N26" s="92" t="s">
        <v>232</v>
      </c>
      <c r="O26" s="148">
        <v>9.7243685157928694E-2</v>
      </c>
      <c r="P26" s="148">
        <v>0.11756238114889081</v>
      </c>
      <c r="Q26" s="148">
        <v>9.0237690996914782E-2</v>
      </c>
      <c r="R26" s="148">
        <v>0.11620958137172989</v>
      </c>
      <c r="S26" s="148">
        <v>8.5967074491710926E-2</v>
      </c>
      <c r="T26" s="148">
        <v>0.12874194285515558</v>
      </c>
      <c r="U26" s="148">
        <v>0.11456363756620262</v>
      </c>
      <c r="V26" s="148">
        <v>0.13607310673772494</v>
      </c>
      <c r="W26" s="148">
        <v>8.0526462664402637E-2</v>
      </c>
      <c r="X26" s="148">
        <v>0.10196471799680523</v>
      </c>
      <c r="Y26" s="148">
        <v>8.6758525881188167E-2</v>
      </c>
      <c r="Z26" s="148">
        <v>8.6553231111511739E-2</v>
      </c>
      <c r="AA26" s="148">
        <v>9.7674433218474119E-2</v>
      </c>
      <c r="AB26" s="148">
        <v>0.10021935035558457</v>
      </c>
      <c r="AC26" s="148">
        <v>7.8880195350423774E-2</v>
      </c>
      <c r="AD26" s="148">
        <v>0.1302530150716027</v>
      </c>
      <c r="AE26" s="148">
        <v>1.6483738342806444E-2</v>
      </c>
      <c r="AF26" s="148">
        <v>3.7095721312272324E-2</v>
      </c>
      <c r="AG26" s="148">
        <v>3.1120781254998352E-2</v>
      </c>
      <c r="AH26" s="148">
        <v>6.2764480911391862E-2</v>
      </c>
      <c r="AI26" s="148">
        <v>2.7338939743556473E-2</v>
      </c>
      <c r="AJ26" s="148">
        <v>0.10291949950579456</v>
      </c>
      <c r="AK26" s="148">
        <v>0.11026441787318041</v>
      </c>
      <c r="AL26" s="148">
        <v>0.10347849718640147</v>
      </c>
      <c r="AM26" s="148">
        <v>3.4960732313005088E-2</v>
      </c>
      <c r="AN26" s="148">
        <f t="shared" si="0"/>
        <v>8.8583330909576152E-2</v>
      </c>
      <c r="AO26" s="174">
        <v>2</v>
      </c>
      <c r="AP26" s="175">
        <f t="shared" si="1"/>
        <v>4.0816326530612242E-2</v>
      </c>
      <c r="AQ26" s="174">
        <v>4</v>
      </c>
      <c r="AR26" s="148">
        <v>6.1844343926344421E-2</v>
      </c>
      <c r="AS26" s="148">
        <v>3.4221240405343495E-2</v>
      </c>
      <c r="AT26" s="148">
        <v>1.3893781457919911E-2</v>
      </c>
      <c r="AU26" s="148">
        <v>0</v>
      </c>
      <c r="AV26" s="148">
        <v>0</v>
      </c>
      <c r="AW26" s="312">
        <v>0.13607310673772494</v>
      </c>
      <c r="AX26" s="189">
        <f t="shared" si="2"/>
        <v>1.6483738342806444E-2</v>
      </c>
      <c r="AY26" s="361" t="s">
        <v>729</v>
      </c>
      <c r="AZ26" s="19" t="s">
        <v>733</v>
      </c>
      <c r="BA26" s="19" t="s">
        <v>1059</v>
      </c>
      <c r="BB26" s="19" t="s">
        <v>729</v>
      </c>
      <c r="BC26" s="19"/>
      <c r="BD26" s="19" t="s">
        <v>1060</v>
      </c>
      <c r="BE26" s="19"/>
      <c r="BF26" s="361">
        <v>0.59</v>
      </c>
      <c r="BG26" s="19"/>
      <c r="BH26" s="362"/>
      <c r="CH26"/>
      <c r="CM26"/>
    </row>
    <row r="27" spans="1:91" ht="14.25" x14ac:dyDescent="0.15">
      <c r="A27" s="92" t="s">
        <v>233</v>
      </c>
      <c r="B27" s="93" t="s">
        <v>1241</v>
      </c>
      <c r="C27" s="32">
        <v>29033738</v>
      </c>
      <c r="D27" s="42" t="s">
        <v>69</v>
      </c>
      <c r="E27" s="42" t="s">
        <v>30</v>
      </c>
      <c r="F27" s="42" t="s">
        <v>26</v>
      </c>
      <c r="G27" s="79" t="s">
        <v>509</v>
      </c>
      <c r="H27" s="75" t="s">
        <v>625</v>
      </c>
      <c r="I27" s="84">
        <v>0.118811881188119</v>
      </c>
      <c r="J27" s="85">
        <v>0.10907643312101911</v>
      </c>
      <c r="K27" s="77" t="s">
        <v>597</v>
      </c>
      <c r="L27" s="72"/>
      <c r="M27" s="100">
        <v>3.8006556130932586E-4</v>
      </c>
      <c r="N27" s="92" t="s">
        <v>233</v>
      </c>
      <c r="O27" s="148">
        <v>8.5417035887966036E-2</v>
      </c>
      <c r="P27" s="148">
        <v>4.6740353286858216E-2</v>
      </c>
      <c r="Q27" s="148">
        <v>5.2099819151072084E-2</v>
      </c>
      <c r="R27" s="148">
        <v>0.10007570599482499</v>
      </c>
      <c r="S27" s="148">
        <v>9.0152730023492195E-2</v>
      </c>
      <c r="T27" s="148">
        <v>5.8041059079544419E-2</v>
      </c>
      <c r="U27" s="148">
        <v>5.8367513521970213E-2</v>
      </c>
      <c r="V27" s="148">
        <v>3.5166939826853497E-2</v>
      </c>
      <c r="W27" s="148">
        <v>0.10881838076637429</v>
      </c>
      <c r="X27" s="148">
        <v>6.0938402688811857E-2</v>
      </c>
      <c r="Y27" s="148">
        <v>1.9885133337865058E-2</v>
      </c>
      <c r="Z27" s="148">
        <v>0.10362215019828075</v>
      </c>
      <c r="AA27" s="148">
        <v>8.4296923226731241E-2</v>
      </c>
      <c r="AB27" s="148">
        <v>7.6139850581248322E-2</v>
      </c>
      <c r="AC27" s="148">
        <v>7.9609209619671994E-2</v>
      </c>
      <c r="AD27" s="148">
        <v>4.9433280215638878E-2</v>
      </c>
      <c r="AE27" s="148">
        <v>0.14462914653362946</v>
      </c>
      <c r="AF27" s="148">
        <v>6.9952316491657507E-2</v>
      </c>
      <c r="AG27" s="148">
        <v>0.16403301156271272</v>
      </c>
      <c r="AH27" s="148">
        <v>0.14838882142683343</v>
      </c>
      <c r="AI27" s="148">
        <v>0.1601756143437785</v>
      </c>
      <c r="AJ27" s="148">
        <v>5.8965373836194671E-2</v>
      </c>
      <c r="AK27" s="148">
        <v>6.5654621501062743E-2</v>
      </c>
      <c r="AL27" s="148">
        <v>6.8523582374692305E-2</v>
      </c>
      <c r="AM27" s="148">
        <v>0.1374357820717223</v>
      </c>
      <c r="AN27" s="148">
        <f t="shared" si="0"/>
        <v>8.3504495352307528E-2</v>
      </c>
      <c r="AO27" s="174">
        <v>7</v>
      </c>
      <c r="AP27" s="175">
        <f t="shared" si="1"/>
        <v>0.14285714285714285</v>
      </c>
      <c r="AQ27" s="174">
        <v>2</v>
      </c>
      <c r="AR27" s="148">
        <v>3.2889410811615324E-2</v>
      </c>
      <c r="AS27" s="148">
        <v>1.5618242987566562E-2</v>
      </c>
      <c r="AT27" s="148">
        <v>8.5451655861440434E-3</v>
      </c>
      <c r="AU27" s="148">
        <v>0</v>
      </c>
      <c r="AV27" s="148">
        <v>0</v>
      </c>
      <c r="AW27" s="312">
        <v>0.16403301156271272</v>
      </c>
      <c r="AX27" s="189">
        <f t="shared" si="2"/>
        <v>1.9885133337865058E-2</v>
      </c>
      <c r="AY27" s="361" t="s">
        <v>730</v>
      </c>
      <c r="AZ27" s="19" t="s">
        <v>733</v>
      </c>
      <c r="BA27" s="19" t="s">
        <v>1061</v>
      </c>
      <c r="BB27" s="19" t="s">
        <v>775</v>
      </c>
      <c r="BC27" s="19" t="s">
        <v>990</v>
      </c>
      <c r="BD27" s="19" t="s">
        <v>1062</v>
      </c>
      <c r="BE27" s="19"/>
      <c r="BF27" s="361">
        <v>0</v>
      </c>
      <c r="BG27" s="19"/>
      <c r="BH27" s="362"/>
      <c r="CH27"/>
      <c r="CM27"/>
    </row>
    <row r="28" spans="1:91" ht="14.25" x14ac:dyDescent="0.15">
      <c r="A28" s="92" t="s">
        <v>234</v>
      </c>
      <c r="B28" s="93" t="s">
        <v>1232</v>
      </c>
      <c r="C28" s="32">
        <v>31002810</v>
      </c>
      <c r="D28" s="42" t="s">
        <v>69</v>
      </c>
      <c r="E28" s="42" t="s">
        <v>30</v>
      </c>
      <c r="F28" s="42" t="s">
        <v>28</v>
      </c>
      <c r="G28" s="79" t="s">
        <v>509</v>
      </c>
      <c r="H28" s="75" t="s">
        <v>625</v>
      </c>
      <c r="I28" s="84">
        <v>5.3097345132743397E-2</v>
      </c>
      <c r="J28" s="85">
        <v>2.696272799365583E-2</v>
      </c>
      <c r="K28" s="77" t="s">
        <v>587</v>
      </c>
      <c r="L28" s="72"/>
      <c r="M28" s="100">
        <v>4.4133380884450787E-3</v>
      </c>
      <c r="N28" s="92" t="s">
        <v>234</v>
      </c>
      <c r="O28" s="148">
        <v>2.5622831120550048E-2</v>
      </c>
      <c r="P28" s="148">
        <v>3.8953326795785712E-2</v>
      </c>
      <c r="Q28" s="148">
        <v>4.5417941829941487E-2</v>
      </c>
      <c r="R28" s="148">
        <v>1.2523902757714174E-2</v>
      </c>
      <c r="S28" s="148">
        <v>2.3366722731806421E-2</v>
      </c>
      <c r="T28" s="148">
        <v>2.6193786848835401E-2</v>
      </c>
      <c r="U28" s="148">
        <v>2.795818071718225E-2</v>
      </c>
      <c r="V28" s="148">
        <v>1.9512417282125452E-2</v>
      </c>
      <c r="W28" s="148">
        <v>2.6901746707746532E-2</v>
      </c>
      <c r="X28" s="148">
        <v>1.3341702537495335E-2</v>
      </c>
      <c r="Y28" s="148">
        <v>8.1884422122358622E-2</v>
      </c>
      <c r="Z28" s="148">
        <v>6.8335182837710798E-2</v>
      </c>
      <c r="AA28" s="148">
        <v>3.5409015723546038E-2</v>
      </c>
      <c r="AB28" s="148">
        <v>3.7218480515773859E-2</v>
      </c>
      <c r="AC28" s="148">
        <v>4.1982542918419907E-2</v>
      </c>
      <c r="AD28" s="148">
        <v>2.3199236253101226E-2</v>
      </c>
      <c r="AE28" s="148">
        <v>3.7775953955261118E-3</v>
      </c>
      <c r="AF28" s="148">
        <v>1.0698869150462319E-2</v>
      </c>
      <c r="AG28" s="148">
        <v>3.8176655038383821E-3</v>
      </c>
      <c r="AH28" s="148">
        <v>8.1337004810325877E-3</v>
      </c>
      <c r="AI28" s="148">
        <v>6.3146038359789165E-4</v>
      </c>
      <c r="AJ28" s="148">
        <v>4.9400472341210158E-2</v>
      </c>
      <c r="AK28" s="148">
        <v>4.7941036567635417E-2</v>
      </c>
      <c r="AL28" s="148">
        <v>3.5842386033829936E-2</v>
      </c>
      <c r="AM28" s="148">
        <v>5.4118581828914592E-3</v>
      </c>
      <c r="AN28" s="148">
        <f t="shared" si="0"/>
        <v>2.922705389232157E-2</v>
      </c>
      <c r="AO28" s="174">
        <v>0</v>
      </c>
      <c r="AP28" s="175">
        <f t="shared" si="1"/>
        <v>0</v>
      </c>
      <c r="AQ28" s="174">
        <v>0</v>
      </c>
      <c r="AR28" s="148">
        <v>3.094766248005975E-2</v>
      </c>
      <c r="AS28" s="148">
        <v>1.5639632021278722E-2</v>
      </c>
      <c r="AT28" s="148">
        <v>9.1706760861784073E-3</v>
      </c>
      <c r="AU28" s="148">
        <v>0</v>
      </c>
      <c r="AV28" s="148">
        <v>0</v>
      </c>
      <c r="AW28" s="312">
        <v>8.1884422122358622E-2</v>
      </c>
      <c r="AX28" s="189">
        <f t="shared" si="2"/>
        <v>6.3146038359789165E-4</v>
      </c>
      <c r="AY28" s="361" t="s">
        <v>727</v>
      </c>
      <c r="AZ28" s="19" t="s">
        <v>733</v>
      </c>
      <c r="BA28" s="19" t="s">
        <v>1063</v>
      </c>
      <c r="BB28" s="19" t="s">
        <v>775</v>
      </c>
      <c r="BC28" s="19" t="s">
        <v>778</v>
      </c>
      <c r="BD28" s="19" t="s">
        <v>1064</v>
      </c>
      <c r="BE28" s="19"/>
      <c r="BF28" s="361">
        <v>0.60699999999999998</v>
      </c>
      <c r="BG28" s="19"/>
      <c r="BH28" s="362"/>
      <c r="CH28"/>
      <c r="CM28"/>
    </row>
    <row r="29" spans="1:91" ht="14.25" x14ac:dyDescent="0.15">
      <c r="A29" s="92" t="s">
        <v>235</v>
      </c>
      <c r="B29" s="93" t="s">
        <v>1242</v>
      </c>
      <c r="C29" s="32">
        <v>7495976</v>
      </c>
      <c r="D29" s="42" t="s">
        <v>69</v>
      </c>
      <c r="E29" s="42" t="s">
        <v>28</v>
      </c>
      <c r="F29" s="42" t="s">
        <v>25</v>
      </c>
      <c r="G29" s="79" t="s">
        <v>509</v>
      </c>
      <c r="H29" s="75" t="s">
        <v>625</v>
      </c>
      <c r="I29" s="84">
        <v>0.154929577464789</v>
      </c>
      <c r="J29" s="85">
        <v>0.13632204940530648</v>
      </c>
      <c r="K29" s="77" t="s">
        <v>590</v>
      </c>
      <c r="L29" s="72"/>
      <c r="M29" s="100">
        <v>4.7458592378150065E-5</v>
      </c>
      <c r="N29" s="92" t="s">
        <v>235</v>
      </c>
      <c r="O29" s="148">
        <v>0.19073744532056466</v>
      </c>
      <c r="P29" s="148">
        <v>0.19235978903488674</v>
      </c>
      <c r="Q29" s="148">
        <v>0.22972067902916263</v>
      </c>
      <c r="R29" s="148">
        <v>0.19731028853938684</v>
      </c>
      <c r="S29" s="148">
        <v>0.16781851847081053</v>
      </c>
      <c r="T29" s="148">
        <v>0.1825901783511803</v>
      </c>
      <c r="U29" s="148">
        <v>0.19997464329733342</v>
      </c>
      <c r="V29" s="148">
        <v>0.23424917843077009</v>
      </c>
      <c r="W29" s="148">
        <v>0.21204967165044747</v>
      </c>
      <c r="X29" s="148">
        <v>0.19140823761015349</v>
      </c>
      <c r="Y29" s="148">
        <v>0.25380079716862014</v>
      </c>
      <c r="Z29" s="148">
        <v>0.17167811313319359</v>
      </c>
      <c r="AA29" s="148">
        <v>0.15909232635385842</v>
      </c>
      <c r="AB29" s="148">
        <v>0.19036746582061639</v>
      </c>
      <c r="AC29" s="148">
        <v>0.25146473652957307</v>
      </c>
      <c r="AD29" s="148">
        <v>0.25132365658129646</v>
      </c>
      <c r="AE29" s="148">
        <v>0.13273889572047945</v>
      </c>
      <c r="AF29" s="148">
        <v>0.17738133924815516</v>
      </c>
      <c r="AG29" s="148">
        <v>7.2771752088585287E-2</v>
      </c>
      <c r="AH29" s="148">
        <v>0.10801182317476109</v>
      </c>
      <c r="AI29" s="148">
        <v>7.1885724767157197E-2</v>
      </c>
      <c r="AJ29" s="148">
        <v>0.19489315221301859</v>
      </c>
      <c r="AK29" s="148">
        <v>0.19393886481872402</v>
      </c>
      <c r="AL29" s="148">
        <v>0.20359876346408873</v>
      </c>
      <c r="AM29" s="148">
        <v>0.11255790699982764</v>
      </c>
      <c r="AN29" s="148">
        <f t="shared" si="0"/>
        <v>0.18380727292837981</v>
      </c>
      <c r="AO29" s="174">
        <v>6</v>
      </c>
      <c r="AP29" s="175">
        <f t="shared" si="1"/>
        <v>0.12244897959183673</v>
      </c>
      <c r="AQ29" s="174">
        <v>3</v>
      </c>
      <c r="AR29" s="148">
        <v>0.10007158156801281</v>
      </c>
      <c r="AS29" s="148">
        <v>5.3162566873377115E-2</v>
      </c>
      <c r="AT29" s="148">
        <v>2.3979937129847192E-2</v>
      </c>
      <c r="AU29" s="148">
        <v>0</v>
      </c>
      <c r="AV29" s="148">
        <v>0</v>
      </c>
      <c r="AW29" s="312">
        <v>0.25380079716862014</v>
      </c>
      <c r="AX29" s="189">
        <f t="shared" si="2"/>
        <v>7.1885724767157197E-2</v>
      </c>
      <c r="AY29" s="361" t="s">
        <v>727</v>
      </c>
      <c r="AZ29" s="19" t="s">
        <v>733</v>
      </c>
      <c r="BA29" s="19" t="s">
        <v>1065</v>
      </c>
      <c r="BB29" s="19" t="s">
        <v>775</v>
      </c>
      <c r="BC29" s="19" t="s">
        <v>778</v>
      </c>
      <c r="BD29" s="19" t="s">
        <v>1066</v>
      </c>
      <c r="BE29" s="19"/>
      <c r="BF29" s="361">
        <v>0</v>
      </c>
      <c r="BG29" s="19"/>
      <c r="BH29" s="362"/>
      <c r="CH29"/>
      <c r="CM29"/>
    </row>
    <row r="30" spans="1:91" ht="14.25" x14ac:dyDescent="0.2">
      <c r="A30" s="92" t="s">
        <v>236</v>
      </c>
      <c r="B30" s="93" t="s">
        <v>1223</v>
      </c>
      <c r="C30" s="32">
        <v>115039628</v>
      </c>
      <c r="D30" s="71" t="s">
        <v>61</v>
      </c>
      <c r="E30" s="42" t="s">
        <v>62</v>
      </c>
      <c r="F30" s="42" t="s">
        <v>26</v>
      </c>
      <c r="G30" s="79" t="s">
        <v>509</v>
      </c>
      <c r="H30" s="75" t="s">
        <v>625</v>
      </c>
      <c r="I30" s="84">
        <v>0.20792079207920799</v>
      </c>
      <c r="J30" s="85">
        <v>0.17872711421098517</v>
      </c>
      <c r="K30" s="77" t="s">
        <v>593</v>
      </c>
      <c r="L30" s="71" t="s">
        <v>61</v>
      </c>
      <c r="M30" s="100">
        <v>1.5942606616181745E-4</v>
      </c>
      <c r="N30" s="92" t="s">
        <v>236</v>
      </c>
      <c r="O30" s="148">
        <v>0.18997654996518182</v>
      </c>
      <c r="P30" s="148">
        <v>0.15911768236757312</v>
      </c>
      <c r="Q30" s="148">
        <v>0.14366574757435996</v>
      </c>
      <c r="R30" s="148">
        <v>0.21433727922808948</v>
      </c>
      <c r="S30" s="148">
        <v>0.16942254843724761</v>
      </c>
      <c r="T30" s="148">
        <v>0.17982662693244347</v>
      </c>
      <c r="U30" s="148">
        <v>0.16635586306493114</v>
      </c>
      <c r="V30" s="148">
        <v>0.16815024104908327</v>
      </c>
      <c r="W30" s="148">
        <v>0.18567634697161875</v>
      </c>
      <c r="X30" s="148">
        <v>0.15852239826730685</v>
      </c>
      <c r="Y30" s="148">
        <v>0.10093310158422933</v>
      </c>
      <c r="Z30" s="148">
        <v>0.19308695306482962</v>
      </c>
      <c r="AA30" s="148">
        <v>0.18382863957282378</v>
      </c>
      <c r="AB30" s="148">
        <v>0.17450892516567645</v>
      </c>
      <c r="AC30" s="148">
        <v>0.15424595587828263</v>
      </c>
      <c r="AD30" s="148">
        <v>0.17812271364031024</v>
      </c>
      <c r="AE30" s="148">
        <v>0.15207235750345374</v>
      </c>
      <c r="AF30" s="148">
        <v>9.9157812756538802E-2</v>
      </c>
      <c r="AG30" s="148">
        <v>0.19020165317957555</v>
      </c>
      <c r="AH30" s="148">
        <v>0.20607605414778646</v>
      </c>
      <c r="AI30" s="148">
        <v>0.18323387046324482</v>
      </c>
      <c r="AJ30" s="148">
        <v>0.15796585414829883</v>
      </c>
      <c r="AK30" s="148">
        <v>0.17002943863930753</v>
      </c>
      <c r="AL30" s="148">
        <v>0.16932071475286631</v>
      </c>
      <c r="AM30" s="148">
        <v>0.16614834961011987</v>
      </c>
      <c r="AN30" s="148">
        <f t="shared" si="0"/>
        <v>0.1686310701566171</v>
      </c>
      <c r="AO30" s="174">
        <v>6</v>
      </c>
      <c r="AP30" s="175">
        <f t="shared" si="1"/>
        <v>0.12244897959183673</v>
      </c>
      <c r="AQ30" s="174">
        <v>6</v>
      </c>
      <c r="AR30" s="148">
        <v>9.2966348833962167E-2</v>
      </c>
      <c r="AS30" s="148">
        <v>4.6704345620523328E-2</v>
      </c>
      <c r="AT30" s="148">
        <v>2.9076115513747249E-2</v>
      </c>
      <c r="AU30" s="148">
        <v>0</v>
      </c>
      <c r="AV30" s="148">
        <v>0</v>
      </c>
      <c r="AW30" s="312">
        <v>0.21433727922808948</v>
      </c>
      <c r="AX30" s="189">
        <f t="shared" si="2"/>
        <v>9.9157812756538802E-2</v>
      </c>
      <c r="AY30" s="361" t="s">
        <v>728</v>
      </c>
      <c r="AZ30" s="19" t="s">
        <v>733</v>
      </c>
      <c r="BA30" s="19" t="s">
        <v>1067</v>
      </c>
      <c r="BB30" s="19" t="s">
        <v>775</v>
      </c>
      <c r="BC30" s="19" t="s">
        <v>778</v>
      </c>
      <c r="BD30" s="19" t="s">
        <v>1068</v>
      </c>
      <c r="BE30" s="19"/>
      <c r="BF30" s="361">
        <v>0.71099999999999997</v>
      </c>
      <c r="BG30" s="19">
        <v>-1.22</v>
      </c>
      <c r="BH30" s="362"/>
      <c r="CH30"/>
      <c r="CM30"/>
    </row>
    <row r="31" spans="1:91" ht="14.25" x14ac:dyDescent="0.2">
      <c r="A31" s="92" t="s">
        <v>237</v>
      </c>
      <c r="B31" s="93" t="s">
        <v>1233</v>
      </c>
      <c r="C31" s="32">
        <v>60254092</v>
      </c>
      <c r="D31" s="71" t="s">
        <v>61</v>
      </c>
      <c r="E31" s="42" t="s">
        <v>202</v>
      </c>
      <c r="F31" s="42" t="s">
        <v>30</v>
      </c>
      <c r="G31" s="79" t="s">
        <v>509</v>
      </c>
      <c r="H31" s="75" t="s">
        <v>625</v>
      </c>
      <c r="I31" s="84">
        <v>8.9108910891089105E-2</v>
      </c>
      <c r="J31" s="85">
        <v>2.3234200743494422E-2</v>
      </c>
      <c r="K31" s="77" t="s">
        <v>587</v>
      </c>
      <c r="L31" s="71" t="s">
        <v>632</v>
      </c>
      <c r="M31" s="100">
        <v>3.0551235527907377E-2</v>
      </c>
      <c r="N31" s="92" t="s">
        <v>237</v>
      </c>
      <c r="O31" s="148">
        <v>2.3633964633839492E-2</v>
      </c>
      <c r="P31" s="148">
        <v>4.0468741590811264E-2</v>
      </c>
      <c r="Q31" s="148">
        <v>3.9748423088858328E-2</v>
      </c>
      <c r="R31" s="148">
        <v>1.5644873683282847E-2</v>
      </c>
      <c r="S31" s="148">
        <v>2.4802839677284454E-2</v>
      </c>
      <c r="T31" s="148">
        <v>2.4589613379628176E-2</v>
      </c>
      <c r="U31" s="148">
        <v>2.6110153298150075E-2</v>
      </c>
      <c r="V31" s="148">
        <v>1.9068684100884553E-2</v>
      </c>
      <c r="W31" s="148">
        <v>2.8726672579891446E-2</v>
      </c>
      <c r="X31" s="148">
        <v>1.3660792045185086E-2</v>
      </c>
      <c r="Y31" s="148">
        <v>7.556077449349248E-2</v>
      </c>
      <c r="Z31" s="148">
        <v>6.5146011155851391E-2</v>
      </c>
      <c r="AA31" s="148">
        <v>3.5643365218125375E-2</v>
      </c>
      <c r="AB31" s="148">
        <v>3.9255957142679251E-2</v>
      </c>
      <c r="AC31" s="148">
        <v>3.9158502299807982E-2</v>
      </c>
      <c r="AD31" s="148">
        <v>2.2741364607869945E-2</v>
      </c>
      <c r="AE31" s="148">
        <v>4.7775181521711348E-3</v>
      </c>
      <c r="AF31" s="148">
        <v>1.0514200949786064E-2</v>
      </c>
      <c r="AG31" s="148">
        <v>1.7526670874653399E-3</v>
      </c>
      <c r="AH31" s="148">
        <v>9.1602815443815114E-3</v>
      </c>
      <c r="AI31" s="148">
        <v>2.3867760132802174E-4</v>
      </c>
      <c r="AJ31" s="148">
        <v>4.9570378870013587E-2</v>
      </c>
      <c r="AK31" s="148">
        <v>4.1165456843666945E-2</v>
      </c>
      <c r="AL31" s="148">
        <v>3.4705364928295707E-2</v>
      </c>
      <c r="AM31" s="148">
        <v>5.2886690670264141E-3</v>
      </c>
      <c r="AN31" s="148">
        <f t="shared" si="0"/>
        <v>2.8310431045411075E-2</v>
      </c>
      <c r="AO31" s="174">
        <v>0</v>
      </c>
      <c r="AP31" s="175">
        <f t="shared" si="1"/>
        <v>0</v>
      </c>
      <c r="AQ31" s="174">
        <v>0</v>
      </c>
      <c r="AR31" s="148">
        <v>2.8207774186915561E-2</v>
      </c>
      <c r="AS31" s="148">
        <v>1.6363009179663487E-2</v>
      </c>
      <c r="AT31" s="148">
        <v>7.8068931689917083E-3</v>
      </c>
      <c r="AU31" s="148">
        <v>0</v>
      </c>
      <c r="AV31" s="148">
        <v>0</v>
      </c>
      <c r="AW31" s="312">
        <v>7.556077449349248E-2</v>
      </c>
      <c r="AX31" s="189">
        <f t="shared" si="2"/>
        <v>2.3867760132802174E-4</v>
      </c>
      <c r="AY31" s="361" t="s">
        <v>729</v>
      </c>
      <c r="AZ31" s="19" t="s">
        <v>733</v>
      </c>
      <c r="BA31" s="19" t="s">
        <v>1069</v>
      </c>
      <c r="BB31" s="19" t="s">
        <v>729</v>
      </c>
      <c r="BC31" s="19"/>
      <c r="BD31" s="19" t="s">
        <v>1070</v>
      </c>
      <c r="BE31" s="19"/>
      <c r="BF31" s="361">
        <v>0</v>
      </c>
      <c r="BG31" s="19">
        <v>0</v>
      </c>
      <c r="BH31" s="362"/>
      <c r="CH31"/>
      <c r="CM31"/>
    </row>
    <row r="32" spans="1:91" ht="14.25" x14ac:dyDescent="0.2">
      <c r="A32" s="92" t="s">
        <v>238</v>
      </c>
      <c r="B32" s="93" t="s">
        <v>1224</v>
      </c>
      <c r="C32" s="32">
        <v>101850462</v>
      </c>
      <c r="D32" s="71" t="s">
        <v>61</v>
      </c>
      <c r="E32" s="42" t="s">
        <v>239</v>
      </c>
      <c r="F32" s="42" t="s">
        <v>28</v>
      </c>
      <c r="G32" s="79" t="s">
        <v>509</v>
      </c>
      <c r="H32" s="75" t="s">
        <v>625</v>
      </c>
      <c r="I32" s="84">
        <v>8.6021505376344107E-2</v>
      </c>
      <c r="J32" s="85">
        <v>6.5857885615251299E-2</v>
      </c>
      <c r="K32" s="77" t="s">
        <v>598</v>
      </c>
      <c r="L32" s="71" t="s">
        <v>61</v>
      </c>
      <c r="M32" s="100">
        <v>6.2367469128102787E-5</v>
      </c>
      <c r="N32" s="92" t="s">
        <v>238</v>
      </c>
      <c r="O32" s="148">
        <v>9.3426974514189784E-2</v>
      </c>
      <c r="P32" s="148">
        <v>0.10046836093637916</v>
      </c>
      <c r="Q32" s="148">
        <v>0.10384279292138793</v>
      </c>
      <c r="R32" s="148">
        <v>0.12958374871159747</v>
      </c>
      <c r="S32" s="148">
        <v>7.3131105724345086E-2</v>
      </c>
      <c r="T32" s="148">
        <v>8.8329757223242697E-2</v>
      </c>
      <c r="U32" s="148">
        <v>4.6414070057893081E-2</v>
      </c>
      <c r="V32" s="148">
        <v>6.4983711107684236E-2</v>
      </c>
      <c r="W32" s="148">
        <v>8.3018695430300077E-2</v>
      </c>
      <c r="X32" s="148">
        <v>4.8330038983192755E-2</v>
      </c>
      <c r="Y32" s="148">
        <v>0.1294584980641022</v>
      </c>
      <c r="Z32" s="148">
        <v>5.7764930581011169E-2</v>
      </c>
      <c r="AA32" s="148">
        <v>8.4158348890988055E-2</v>
      </c>
      <c r="AB32" s="148">
        <v>0.10190908052543342</v>
      </c>
      <c r="AC32" s="148">
        <v>0.1153255672853381</v>
      </c>
      <c r="AD32" s="148">
        <v>6.8363227402034515E-2</v>
      </c>
      <c r="AE32" s="148">
        <v>0.10397568535953296</v>
      </c>
      <c r="AF32" s="148">
        <v>0.13880334663128244</v>
      </c>
      <c r="AG32" s="148">
        <v>5.1116870538607688E-2</v>
      </c>
      <c r="AH32" s="148">
        <v>8.8545282049120821E-2</v>
      </c>
      <c r="AI32" s="148">
        <v>6.5591855252138898E-2</v>
      </c>
      <c r="AJ32" s="148">
        <v>7.1388711203472094E-2</v>
      </c>
      <c r="AK32" s="148">
        <v>7.5196655643703508E-2</v>
      </c>
      <c r="AL32" s="148">
        <v>8.5283015289238637E-2</v>
      </c>
      <c r="AM32" s="148">
        <v>8.9606607966136564E-2</v>
      </c>
      <c r="AN32" s="148">
        <f t="shared" si="0"/>
        <v>8.6222926740738184E-2</v>
      </c>
      <c r="AO32" s="174">
        <v>4</v>
      </c>
      <c r="AP32" s="175">
        <f t="shared" si="1"/>
        <v>8.1632653061224483E-2</v>
      </c>
      <c r="AQ32" s="174">
        <v>2</v>
      </c>
      <c r="AR32" s="148">
        <v>4.3105383681482909E-2</v>
      </c>
      <c r="AS32" s="148">
        <v>2.4853173071412438E-2</v>
      </c>
      <c r="AT32" s="148">
        <v>1.1626869879410742E-2</v>
      </c>
      <c r="AU32" s="148">
        <v>0</v>
      </c>
      <c r="AV32" s="148">
        <v>0</v>
      </c>
      <c r="AW32" s="312">
        <v>0.13880334663128244</v>
      </c>
      <c r="AX32" s="189">
        <f t="shared" si="2"/>
        <v>4.6414070057893081E-2</v>
      </c>
      <c r="AY32" s="361" t="s">
        <v>728</v>
      </c>
      <c r="AZ32" s="19" t="s">
        <v>733</v>
      </c>
      <c r="BA32" s="19" t="s">
        <v>1071</v>
      </c>
      <c r="BB32" s="19" t="s">
        <v>775</v>
      </c>
      <c r="BC32" s="19" t="s">
        <v>806</v>
      </c>
      <c r="BD32" s="19" t="s">
        <v>1072</v>
      </c>
      <c r="BE32" s="19"/>
      <c r="BF32" s="361">
        <v>-0.122</v>
      </c>
      <c r="BG32" s="19">
        <v>-2.12</v>
      </c>
      <c r="BH32" s="362"/>
      <c r="CH32"/>
      <c r="CM32"/>
    </row>
    <row r="33" spans="1:91" ht="14.25" x14ac:dyDescent="0.2">
      <c r="A33" s="92" t="s">
        <v>240</v>
      </c>
      <c r="B33" s="93" t="s">
        <v>1240</v>
      </c>
      <c r="C33" s="32">
        <v>17786233</v>
      </c>
      <c r="D33" s="71" t="s">
        <v>61</v>
      </c>
      <c r="E33" s="42" t="s">
        <v>241</v>
      </c>
      <c r="F33" s="42" t="s">
        <v>26</v>
      </c>
      <c r="G33" s="79" t="s">
        <v>509</v>
      </c>
      <c r="H33" s="75" t="s">
        <v>625</v>
      </c>
      <c r="I33" s="84">
        <v>0.27118644067796599</v>
      </c>
      <c r="J33" s="85">
        <v>0.20552486187845304</v>
      </c>
      <c r="K33" s="77" t="s">
        <v>599</v>
      </c>
      <c r="L33" s="71" t="s">
        <v>1213</v>
      </c>
      <c r="M33" s="100">
        <v>0.1747357825868143</v>
      </c>
      <c r="N33" s="92" t="s">
        <v>240</v>
      </c>
      <c r="O33" s="148">
        <v>0.17999592473025885</v>
      </c>
      <c r="P33" s="148">
        <v>0.16589709977961545</v>
      </c>
      <c r="Q33" s="148">
        <v>0.15687712063899215</v>
      </c>
      <c r="R33" s="148">
        <v>0.21138308458510432</v>
      </c>
      <c r="S33" s="148">
        <v>0.18533058909460162</v>
      </c>
      <c r="T33" s="148">
        <v>0.18820173785806629</v>
      </c>
      <c r="U33" s="148">
        <v>0.17605331353944106</v>
      </c>
      <c r="V33" s="148">
        <v>0.1273342335228739</v>
      </c>
      <c r="W33" s="148">
        <v>0.20008308716040837</v>
      </c>
      <c r="X33" s="148">
        <v>0.17032699837737728</v>
      </c>
      <c r="Y33" s="148">
        <v>0.1286884986803529</v>
      </c>
      <c r="Z33" s="148">
        <v>0.18755390285576071</v>
      </c>
      <c r="AA33" s="148">
        <v>0.20100168054002934</v>
      </c>
      <c r="AB33" s="148">
        <v>0.18662411505529866</v>
      </c>
      <c r="AC33" s="148">
        <v>0.16332658960132476</v>
      </c>
      <c r="AD33" s="148">
        <v>0.18944972014116698</v>
      </c>
      <c r="AE33" s="148">
        <v>0.16643764724001434</v>
      </c>
      <c r="AF33" s="148">
        <v>7.7538984896621727E-2</v>
      </c>
      <c r="AG33" s="148">
        <v>0.14579055456549059</v>
      </c>
      <c r="AH33" s="148">
        <v>0.15462448383465052</v>
      </c>
      <c r="AI33" s="148">
        <v>0.14002220656919032</v>
      </c>
      <c r="AJ33" s="148">
        <v>0.12223364840788029</v>
      </c>
      <c r="AK33" s="148">
        <v>0.18895253899824951</v>
      </c>
      <c r="AL33" s="148">
        <v>0.17385077130926685</v>
      </c>
      <c r="AM33" s="148">
        <v>0.13688277542119348</v>
      </c>
      <c r="AN33" s="148">
        <f t="shared" si="0"/>
        <v>0.1658142504640335</v>
      </c>
      <c r="AO33" s="174">
        <v>6</v>
      </c>
      <c r="AP33" s="175">
        <f t="shared" si="1"/>
        <v>0.12244897959183673</v>
      </c>
      <c r="AQ33" s="174">
        <v>6</v>
      </c>
      <c r="AR33" s="148">
        <v>-4.992831618634036E-3</v>
      </c>
      <c r="AS33" s="148">
        <v>7.4233387633062531E-3</v>
      </c>
      <c r="AT33" s="148">
        <v>-6.4923940682161396E-3</v>
      </c>
      <c r="AU33" s="148">
        <v>0</v>
      </c>
      <c r="AV33" s="148">
        <v>0</v>
      </c>
      <c r="AW33" s="312">
        <v>0.21138308458510432</v>
      </c>
      <c r="AX33" s="189">
        <f t="shared" si="2"/>
        <v>7.7538984896621727E-2</v>
      </c>
      <c r="AY33" s="361" t="s">
        <v>729</v>
      </c>
      <c r="AZ33" s="19" t="s">
        <v>733</v>
      </c>
      <c r="BA33" s="19" t="s">
        <v>1073</v>
      </c>
      <c r="BB33" s="19" t="s">
        <v>729</v>
      </c>
      <c r="BC33" s="19"/>
      <c r="BD33" s="19" t="s">
        <v>1074</v>
      </c>
      <c r="BE33" s="19"/>
      <c r="BF33" s="361">
        <v>0</v>
      </c>
      <c r="BG33" s="19">
        <v>0</v>
      </c>
      <c r="BH33" s="362">
        <v>0</v>
      </c>
      <c r="CH33"/>
      <c r="CM33"/>
    </row>
    <row r="34" spans="1:91" ht="15" x14ac:dyDescent="0.2">
      <c r="A34" s="92" t="s">
        <v>242</v>
      </c>
      <c r="B34" s="92" t="s">
        <v>1234</v>
      </c>
      <c r="C34" s="32">
        <v>69937436</v>
      </c>
      <c r="D34" s="71" t="s">
        <v>61</v>
      </c>
      <c r="E34" s="42" t="s">
        <v>202</v>
      </c>
      <c r="F34" s="42" t="s">
        <v>30</v>
      </c>
      <c r="G34" s="79" t="s">
        <v>509</v>
      </c>
      <c r="H34" s="75" t="s">
        <v>625</v>
      </c>
      <c r="I34" s="84">
        <v>8.6419753086419707E-2</v>
      </c>
      <c r="J34" s="85">
        <v>3.3431661750245818E-2</v>
      </c>
      <c r="K34" s="344" t="s">
        <v>723</v>
      </c>
      <c r="L34" s="71" t="s">
        <v>1220</v>
      </c>
      <c r="M34" s="100">
        <v>2.6271442002377025E-2</v>
      </c>
      <c r="N34" s="92" t="s">
        <v>242</v>
      </c>
      <c r="O34" s="148">
        <v>6.9123828816301622E-2</v>
      </c>
      <c r="P34" s="148">
        <v>2.8134308400399034E-2</v>
      </c>
      <c r="Q34" s="148">
        <v>2.0864449245221853E-2</v>
      </c>
      <c r="R34" s="148">
        <v>7.2041075126944465E-2</v>
      </c>
      <c r="S34" s="148">
        <v>4.8269706606267143E-2</v>
      </c>
      <c r="T34" s="148">
        <v>4.2514497023336331E-2</v>
      </c>
      <c r="U34" s="148">
        <v>3.2659023078671301E-2</v>
      </c>
      <c r="V34" s="148">
        <v>2.7422028273829828E-2</v>
      </c>
      <c r="W34" s="148">
        <v>4.7582364225996682E-2</v>
      </c>
      <c r="X34" s="148">
        <v>4.1128037314950142E-2</v>
      </c>
      <c r="Y34" s="148">
        <v>5.6714556386070793E-3</v>
      </c>
      <c r="Z34" s="148">
        <v>6.4368754518403043E-2</v>
      </c>
      <c r="AA34" s="148">
        <v>4.5198737681272208E-2</v>
      </c>
      <c r="AB34" s="148">
        <v>5.1036713374341819E-2</v>
      </c>
      <c r="AC34" s="148">
        <v>1.9904795097384815E-2</v>
      </c>
      <c r="AD34" s="148">
        <v>3.0823266457346604E-2</v>
      </c>
      <c r="AE34" s="148">
        <v>5.6193415072279852E-3</v>
      </c>
      <c r="AF34" s="148">
        <v>1.4112055586632484E-2</v>
      </c>
      <c r="AG34" s="148">
        <v>3.5351150644736054E-3</v>
      </c>
      <c r="AH34" s="148">
        <v>6.7784609996380148E-3</v>
      </c>
      <c r="AI34" s="148">
        <v>1.1712162147793775E-3</v>
      </c>
      <c r="AJ34" s="148">
        <v>3.9019754112429229E-2</v>
      </c>
      <c r="AK34" s="148">
        <v>4.6111151707230902E-2</v>
      </c>
      <c r="AL34" s="148">
        <v>4.0659663705496341E-2</v>
      </c>
      <c r="AM34" s="148">
        <v>6.2432378745502937E-3</v>
      </c>
      <c r="AN34" s="148">
        <f t="shared" si="0"/>
        <v>3.3177832003116761E-2</v>
      </c>
      <c r="AO34" s="174">
        <v>0</v>
      </c>
      <c r="AP34" s="175">
        <f t="shared" si="1"/>
        <v>0</v>
      </c>
      <c r="AQ34" s="174">
        <v>1</v>
      </c>
      <c r="AR34" s="148">
        <v>2.8664055895869098E-2</v>
      </c>
      <c r="AS34" s="148">
        <v>1.7883320831645819E-2</v>
      </c>
      <c r="AT34" s="148">
        <v>8.3032947971864966E-3</v>
      </c>
      <c r="AU34" s="148">
        <v>0</v>
      </c>
      <c r="AV34" s="148">
        <v>0</v>
      </c>
      <c r="AW34" s="312">
        <v>7.2041075126944465E-2</v>
      </c>
      <c r="AX34" s="189">
        <f t="shared" si="2"/>
        <v>1.1712162147793775E-3</v>
      </c>
      <c r="AY34" s="361" t="s">
        <v>729</v>
      </c>
      <c r="AZ34" s="19" t="s">
        <v>733</v>
      </c>
      <c r="BA34" s="19" t="s">
        <v>1075</v>
      </c>
      <c r="BB34" s="19" t="s">
        <v>729</v>
      </c>
      <c r="BC34" s="19"/>
      <c r="BD34" s="19" t="s">
        <v>1076</v>
      </c>
      <c r="BE34" s="19"/>
      <c r="BF34" s="361">
        <v>-0.64500000000000002</v>
      </c>
      <c r="BG34" s="19">
        <v>-1.6</v>
      </c>
      <c r="BH34" s="362"/>
      <c r="CH34"/>
      <c r="CM34"/>
    </row>
    <row r="35" spans="1:91" ht="14.25" x14ac:dyDescent="0.2">
      <c r="A35" s="97" t="s">
        <v>243</v>
      </c>
      <c r="B35" s="97" t="s">
        <v>1231</v>
      </c>
      <c r="C35" s="41">
        <v>12444215</v>
      </c>
      <c r="D35" s="42" t="s">
        <v>69</v>
      </c>
      <c r="E35" s="40" t="s">
        <v>25</v>
      </c>
      <c r="F35" s="40" t="s">
        <v>26</v>
      </c>
      <c r="G35" s="23" t="s">
        <v>511</v>
      </c>
      <c r="H35" s="75" t="s">
        <v>625</v>
      </c>
      <c r="I35" s="88">
        <v>4.2105263157894701E-2</v>
      </c>
      <c r="J35" s="88">
        <v>0.10435663627152988</v>
      </c>
      <c r="K35" s="77" t="s">
        <v>597</v>
      </c>
      <c r="L35" s="72"/>
      <c r="M35" s="100">
        <v>1.7902188949467004E-3</v>
      </c>
      <c r="N35" s="97" t="s">
        <v>243</v>
      </c>
      <c r="O35" s="148">
        <v>8.7227930793968372E-2</v>
      </c>
      <c r="P35" s="148">
        <v>5.2321983751801693E-2</v>
      </c>
      <c r="Q35" s="148">
        <v>5.3142715961138967E-2</v>
      </c>
      <c r="R35" s="148">
        <v>0.10371263841367165</v>
      </c>
      <c r="S35" s="148">
        <v>8.0520495563994959E-2</v>
      </c>
      <c r="T35" s="148">
        <v>5.547111867343163E-2</v>
      </c>
      <c r="U35" s="148">
        <v>5.4992375468000385E-2</v>
      </c>
      <c r="V35" s="148">
        <v>3.2908028993856482E-2</v>
      </c>
      <c r="W35" s="148">
        <v>0.10851840699388841</v>
      </c>
      <c r="X35" s="148">
        <v>5.1835512099205346E-2</v>
      </c>
      <c r="Y35" s="148">
        <v>1.9777060706359366E-2</v>
      </c>
      <c r="Z35" s="148">
        <v>0.10744716026724449</v>
      </c>
      <c r="AA35" s="148">
        <v>9.0920695174684291E-2</v>
      </c>
      <c r="AB35" s="148">
        <v>7.6980133779976298E-2</v>
      </c>
      <c r="AC35" s="148">
        <v>7.9541013873859923E-2</v>
      </c>
      <c r="AD35" s="148">
        <v>5.1321931962844305E-2</v>
      </c>
      <c r="AE35" s="148">
        <v>0.13986470516955932</v>
      </c>
      <c r="AF35" s="148">
        <v>6.7506128289716069E-2</v>
      </c>
      <c r="AG35" s="148">
        <v>0.16337833357802167</v>
      </c>
      <c r="AH35" s="148">
        <v>0.14907592843038903</v>
      </c>
      <c r="AI35" s="148">
        <v>0.15595530330336413</v>
      </c>
      <c r="AJ35" s="148">
        <v>5.9513936417738215E-2</v>
      </c>
      <c r="AK35" s="148">
        <v>6.0522949461551186E-2</v>
      </c>
      <c r="AL35" s="148">
        <v>6.8148671575400888E-2</v>
      </c>
      <c r="AM35" s="148">
        <v>0.13515607975421004</v>
      </c>
      <c r="AN35" s="148">
        <f t="shared" si="0"/>
        <v>8.27154994403594E-2</v>
      </c>
      <c r="AO35" s="174">
        <v>6</v>
      </c>
      <c r="AP35" s="175">
        <f t="shared" si="1"/>
        <v>0.12244897959183673</v>
      </c>
      <c r="AQ35" s="174">
        <v>2</v>
      </c>
      <c r="AR35" s="148">
        <v>3.5535083125289496E-2</v>
      </c>
      <c r="AS35" s="148">
        <v>1.5376661871139952E-2</v>
      </c>
      <c r="AT35" s="148">
        <v>8.4396065759363131E-3</v>
      </c>
      <c r="AU35" s="148">
        <v>0</v>
      </c>
      <c r="AV35" s="148">
        <v>0</v>
      </c>
      <c r="AW35" s="312">
        <v>0.16337833357802167</v>
      </c>
      <c r="AX35" s="189">
        <f>MIN(O35:AK35)</f>
        <v>1.9777060706359366E-2</v>
      </c>
      <c r="AY35" s="361" t="s">
        <v>729</v>
      </c>
      <c r="AZ35" s="19" t="s">
        <v>733</v>
      </c>
      <c r="BA35" s="19" t="s">
        <v>1077</v>
      </c>
      <c r="BB35" s="19" t="s">
        <v>729</v>
      </c>
      <c r="BC35" s="19"/>
      <c r="BD35" s="19" t="s">
        <v>1078</v>
      </c>
      <c r="BE35" s="19"/>
      <c r="BF35" s="361">
        <v>0</v>
      </c>
      <c r="BG35" s="19"/>
      <c r="BH35" s="362"/>
      <c r="CH35"/>
      <c r="CM35"/>
    </row>
    <row r="36" spans="1:91" ht="14.25" x14ac:dyDescent="0.2">
      <c r="A36" s="97" t="s">
        <v>244</v>
      </c>
      <c r="B36" s="97" t="s">
        <v>1231</v>
      </c>
      <c r="C36" s="28">
        <v>75750049</v>
      </c>
      <c r="D36" s="42" t="s">
        <v>69</v>
      </c>
      <c r="E36" s="35" t="s">
        <v>26</v>
      </c>
      <c r="F36" s="35" t="s">
        <v>25</v>
      </c>
      <c r="G36" s="80" t="s">
        <v>511</v>
      </c>
      <c r="H36" s="75" t="s">
        <v>625</v>
      </c>
      <c r="I36" s="87">
        <v>5.8823529411764698E-2</v>
      </c>
      <c r="J36" s="88">
        <v>5.9001512859304085E-2</v>
      </c>
      <c r="K36" s="77" t="s">
        <v>598</v>
      </c>
      <c r="L36" s="71" t="s">
        <v>633</v>
      </c>
      <c r="M36" s="101">
        <v>1.2263467501231563E-2</v>
      </c>
      <c r="N36" s="97" t="s">
        <v>244</v>
      </c>
      <c r="O36" s="148">
        <v>9.2005458782087143E-2</v>
      </c>
      <c r="P36" s="148">
        <v>8.9016485984972832E-2</v>
      </c>
      <c r="Q36" s="148">
        <v>9.5197060323861757E-2</v>
      </c>
      <c r="R36" s="148">
        <v>0.12561200374721285</v>
      </c>
      <c r="S36" s="148">
        <v>6.9016958702697501E-2</v>
      </c>
      <c r="T36" s="148">
        <v>7.8079473982534967E-2</v>
      </c>
      <c r="U36" s="148">
        <v>4.0750523495339072E-2</v>
      </c>
      <c r="V36" s="148">
        <v>5.8761480150715889E-2</v>
      </c>
      <c r="W36" s="148">
        <v>7.9330913069128609E-2</v>
      </c>
      <c r="X36" s="148">
        <v>4.2243108114753514E-2</v>
      </c>
      <c r="Y36" s="148">
        <v>0.12150303868450678</v>
      </c>
      <c r="Z36" s="148">
        <v>6.4314048310308208E-2</v>
      </c>
      <c r="AA36" s="148">
        <v>7.4754026000301704E-2</v>
      </c>
      <c r="AB36" s="148">
        <v>9.2662054091192936E-2</v>
      </c>
      <c r="AC36" s="148">
        <v>0.10154061330436617</v>
      </c>
      <c r="AD36" s="148">
        <v>6.9320163504056079E-2</v>
      </c>
      <c r="AE36" s="148">
        <v>9.7636708508481995E-2</v>
      </c>
      <c r="AF36" s="148">
        <v>0.12671236120220183</v>
      </c>
      <c r="AG36" s="148">
        <v>4.9364166238557147E-2</v>
      </c>
      <c r="AH36" s="148">
        <v>7.8388531742890483E-2</v>
      </c>
      <c r="AI36" s="148">
        <v>5.6164364173015707E-2</v>
      </c>
      <c r="AJ36" s="148">
        <v>6.3927637908142501E-2</v>
      </c>
      <c r="AK36" s="148">
        <v>6.7192575428655366E-2</v>
      </c>
      <c r="AL36" s="148">
        <v>7.9179312421379655E-2</v>
      </c>
      <c r="AM36" s="148">
        <v>8.1653226373029436E-2</v>
      </c>
      <c r="AN36" s="148">
        <f t="shared" si="0"/>
        <v>7.9717119802173095E-2</v>
      </c>
      <c r="AO36" s="174">
        <v>4</v>
      </c>
      <c r="AP36" s="175">
        <f t="shared" si="1"/>
        <v>8.1632653061224483E-2</v>
      </c>
      <c r="AQ36" s="174">
        <v>2</v>
      </c>
      <c r="AR36" s="148">
        <v>3.6295843964514352E-2</v>
      </c>
      <c r="AS36" s="148">
        <v>2.030010707965901E-2</v>
      </c>
      <c r="AT36" s="148">
        <v>8.7578469151643121E-3</v>
      </c>
      <c r="AU36" s="148">
        <v>6.5178387367317847E-5</v>
      </c>
      <c r="AV36" s="148">
        <v>-6.5178387367319582E-5</v>
      </c>
      <c r="AW36" s="312">
        <v>0.12671236120220183</v>
      </c>
      <c r="AX36" s="189">
        <f t="shared" si="2"/>
        <v>4.0750523495339072E-2</v>
      </c>
      <c r="AY36" s="361" t="s">
        <v>729</v>
      </c>
      <c r="AZ36" s="19" t="s">
        <v>733</v>
      </c>
      <c r="BA36" s="19" t="s">
        <v>1079</v>
      </c>
      <c r="BB36" s="19" t="s">
        <v>729</v>
      </c>
      <c r="BC36" s="19"/>
      <c r="BD36" s="19" t="s">
        <v>1080</v>
      </c>
      <c r="BE36" s="19"/>
      <c r="BF36" s="361">
        <v>0</v>
      </c>
      <c r="BG36" s="19"/>
      <c r="BH36" s="362"/>
      <c r="CH36"/>
      <c r="CM36"/>
    </row>
    <row r="37" spans="1:91" ht="14.25" x14ac:dyDescent="0.2">
      <c r="A37" s="97" t="s">
        <v>245</v>
      </c>
      <c r="B37" s="93" t="s">
        <v>1225</v>
      </c>
      <c r="C37" s="41">
        <v>106639317</v>
      </c>
      <c r="D37" s="42" t="s">
        <v>69</v>
      </c>
      <c r="E37" s="40" t="s">
        <v>25</v>
      </c>
      <c r="F37" s="40" t="s">
        <v>28</v>
      </c>
      <c r="G37" s="23" t="s">
        <v>511</v>
      </c>
      <c r="H37" s="49" t="s">
        <v>625</v>
      </c>
      <c r="I37" s="88">
        <v>7.2727272727272696E-2</v>
      </c>
      <c r="J37" s="88">
        <v>0.13556851311953352</v>
      </c>
      <c r="K37" s="77" t="s">
        <v>588</v>
      </c>
      <c r="L37" s="72"/>
      <c r="M37" s="102">
        <v>4.7897308171280777E-5</v>
      </c>
      <c r="N37" s="97" t="s">
        <v>245</v>
      </c>
      <c r="O37" s="148">
        <v>6.514615085872548E-2</v>
      </c>
      <c r="P37" s="148">
        <v>7.3917661170661536E-2</v>
      </c>
      <c r="Q37" s="148">
        <v>3.0881661318667774E-2</v>
      </c>
      <c r="R37" s="148">
        <v>4.9094322227836905E-2</v>
      </c>
      <c r="S37" s="148">
        <v>7.2268016356899153E-2</v>
      </c>
      <c r="T37" s="148">
        <v>5.9223736504057253E-2</v>
      </c>
      <c r="U37" s="148">
        <v>4.9450888570665659E-2</v>
      </c>
      <c r="V37" s="148">
        <v>8.3699806085071847E-3</v>
      </c>
      <c r="W37" s="148">
        <v>3.5659723220600105E-2</v>
      </c>
      <c r="X37" s="148">
        <v>2.5495735775106658E-2</v>
      </c>
      <c r="Y37" s="148">
        <v>2.4631170022192877E-2</v>
      </c>
      <c r="Z37" s="148">
        <v>2.6291203855237446E-2</v>
      </c>
      <c r="AA37" s="148">
        <v>4.8994366338929833E-2</v>
      </c>
      <c r="AB37" s="148">
        <v>1.7965935663853082E-2</v>
      </c>
      <c r="AC37" s="148">
        <v>2.5315566661487376E-2</v>
      </c>
      <c r="AD37" s="148">
        <v>2.3311833700986793E-2</v>
      </c>
      <c r="AE37" s="148">
        <v>0.21476646065408356</v>
      </c>
      <c r="AF37" s="148">
        <v>0.19934618662885023</v>
      </c>
      <c r="AG37" s="148">
        <v>0.2381448606503023</v>
      </c>
      <c r="AH37" s="148">
        <v>0.16650650603170375</v>
      </c>
      <c r="AI37" s="148">
        <v>0.24952449549500613</v>
      </c>
      <c r="AJ37" s="148">
        <v>5.2859273150149592E-2</v>
      </c>
      <c r="AK37" s="148">
        <v>6.0446874433731299E-2</v>
      </c>
      <c r="AL37" s="148">
        <v>4.1629116691016446E-2</v>
      </c>
      <c r="AM37" s="148">
        <v>0.21365770189198924</v>
      </c>
      <c r="AN37" s="148">
        <f t="shared" si="0"/>
        <v>7.9026635212967045E-2</v>
      </c>
      <c r="AO37" s="174">
        <v>10</v>
      </c>
      <c r="AP37" s="175">
        <f t="shared" si="1"/>
        <v>0.20408163265306123</v>
      </c>
      <c r="AQ37" s="174">
        <v>0</v>
      </c>
      <c r="AR37" s="148">
        <v>3.1369857113482107E-2</v>
      </c>
      <c r="AS37" s="148">
        <v>1.2339279784888166E-2</v>
      </c>
      <c r="AT37" s="148">
        <v>8.3213040309009344E-3</v>
      </c>
      <c r="AU37" s="148">
        <v>0</v>
      </c>
      <c r="AV37" s="148">
        <v>0</v>
      </c>
      <c r="AW37" s="312">
        <v>0.24952449549500613</v>
      </c>
      <c r="AX37" s="189">
        <f t="shared" si="2"/>
        <v>8.3699806085071847E-3</v>
      </c>
      <c r="AY37" s="361" t="s">
        <v>727</v>
      </c>
      <c r="AZ37" s="19" t="s">
        <v>733</v>
      </c>
      <c r="BA37" s="19" t="s">
        <v>1081</v>
      </c>
      <c r="BB37" s="19" t="s">
        <v>775</v>
      </c>
      <c r="BC37" s="19" t="s">
        <v>778</v>
      </c>
      <c r="BD37" s="19" t="s">
        <v>1082</v>
      </c>
      <c r="BE37" s="19"/>
      <c r="BF37" s="361">
        <v>0</v>
      </c>
      <c r="BG37" s="19"/>
      <c r="BH37" s="362"/>
      <c r="CH37"/>
      <c r="CM37"/>
    </row>
    <row r="38" spans="1:91" ht="14.25" x14ac:dyDescent="0.2">
      <c r="A38" s="97" t="s">
        <v>246</v>
      </c>
      <c r="B38" s="94" t="s">
        <v>1234</v>
      </c>
      <c r="C38" s="28">
        <v>52878947</v>
      </c>
      <c r="D38" s="42" t="s">
        <v>69</v>
      </c>
      <c r="E38" s="35" t="s">
        <v>26</v>
      </c>
      <c r="F38" s="35" t="s">
        <v>28</v>
      </c>
      <c r="G38" s="80" t="s">
        <v>511</v>
      </c>
      <c r="H38" s="49" t="s">
        <v>625</v>
      </c>
      <c r="I38" s="87">
        <v>5.8823529411764698E-2</v>
      </c>
      <c r="J38" s="88">
        <v>3.4129692832764506E-2</v>
      </c>
      <c r="K38" s="77" t="s">
        <v>600</v>
      </c>
      <c r="L38" s="72"/>
      <c r="M38" s="101">
        <v>2.0402887148277282E-3</v>
      </c>
      <c r="N38" s="97" t="s">
        <v>246</v>
      </c>
      <c r="O38" s="148">
        <v>7.468327046915002E-2</v>
      </c>
      <c r="P38" s="148">
        <v>5.396966980063124E-2</v>
      </c>
      <c r="Q38" s="148">
        <v>5.9639692479569975E-2</v>
      </c>
      <c r="R38" s="148">
        <v>2.6607453949965047E-2</v>
      </c>
      <c r="S38" s="148">
        <v>2.0311960888547653E-2</v>
      </c>
      <c r="T38" s="148">
        <v>4.9046715670166337E-2</v>
      </c>
      <c r="U38" s="148">
        <v>0.13202820147662733</v>
      </c>
      <c r="V38" s="148">
        <v>0.12012028409517353</v>
      </c>
      <c r="W38" s="148">
        <v>5.4344890198304019E-2</v>
      </c>
      <c r="X38" s="148">
        <v>6.0990015187344142E-2</v>
      </c>
      <c r="Y38" s="148">
        <v>7.8112827826358838E-2</v>
      </c>
      <c r="Z38" s="148">
        <v>7.4603837973314435E-2</v>
      </c>
      <c r="AA38" s="148">
        <v>5.3987538751693875E-2</v>
      </c>
      <c r="AB38" s="148">
        <v>5.7629501808326523E-2</v>
      </c>
      <c r="AC38" s="148">
        <v>5.2535424761234628E-2</v>
      </c>
      <c r="AD38" s="148">
        <v>0.11970206031959602</v>
      </c>
      <c r="AE38" s="148">
        <v>1.215362271216267E-2</v>
      </c>
      <c r="AF38" s="148">
        <v>2.0564187199370237E-2</v>
      </c>
      <c r="AG38" s="148">
        <v>9.7627938922095047E-3</v>
      </c>
      <c r="AH38" s="148">
        <v>1.2224424691157119E-2</v>
      </c>
      <c r="AI38" s="148">
        <v>1.4849489775051084E-3</v>
      </c>
      <c r="AJ38" s="148">
        <v>6.1682181255946343E-2</v>
      </c>
      <c r="AK38" s="148">
        <v>8.0324029254424986E-2</v>
      </c>
      <c r="AL38" s="148">
        <v>6.8351086453687482E-2</v>
      </c>
      <c r="AM38" s="148">
        <v>1.1237995494480927E-2</v>
      </c>
      <c r="AN38" s="148">
        <f t="shared" si="0"/>
        <v>5.5935197114729544E-2</v>
      </c>
      <c r="AO38" s="174">
        <v>0</v>
      </c>
      <c r="AP38" s="175">
        <f t="shared" si="1"/>
        <v>0</v>
      </c>
      <c r="AQ38" s="174">
        <v>0</v>
      </c>
      <c r="AR38" s="148">
        <v>3.8043537590385951E-2</v>
      </c>
      <c r="AS38" s="148">
        <v>2.0087120178821541E-2</v>
      </c>
      <c r="AT38" s="148">
        <v>1.0238323794702893E-2</v>
      </c>
      <c r="AU38" s="148">
        <v>1.1388983137738734E-4</v>
      </c>
      <c r="AV38" s="148">
        <v>-1.1388983137738734E-4</v>
      </c>
      <c r="AW38" s="312">
        <v>0.13202820147662733</v>
      </c>
      <c r="AX38" s="189">
        <f t="shared" si="2"/>
        <v>1.4849489775051084E-3</v>
      </c>
      <c r="AY38" s="361" t="s">
        <v>729</v>
      </c>
      <c r="AZ38" s="19" t="s">
        <v>733</v>
      </c>
      <c r="BA38" s="19" t="s">
        <v>1083</v>
      </c>
      <c r="BB38" s="19" t="s">
        <v>729</v>
      </c>
      <c r="BC38" s="19"/>
      <c r="BD38" s="19" t="s">
        <v>1084</v>
      </c>
      <c r="BE38" s="19"/>
      <c r="BF38" s="361">
        <v>0</v>
      </c>
      <c r="BG38" s="19"/>
      <c r="BH38" s="362"/>
      <c r="CH38"/>
      <c r="CM38"/>
    </row>
    <row r="39" spans="1:91" ht="14.25" x14ac:dyDescent="0.2">
      <c r="A39" s="97" t="s">
        <v>698</v>
      </c>
      <c r="B39" s="94" t="s">
        <v>1227</v>
      </c>
      <c r="C39" s="31">
        <v>122693584</v>
      </c>
      <c r="D39" s="42" t="s">
        <v>69</v>
      </c>
      <c r="E39" s="35" t="s">
        <v>30</v>
      </c>
      <c r="F39" s="35" t="s">
        <v>25</v>
      </c>
      <c r="G39" s="81" t="s">
        <v>511</v>
      </c>
      <c r="H39" s="49" t="s">
        <v>625</v>
      </c>
      <c r="I39" s="87">
        <v>5.4545454545454501E-2</v>
      </c>
      <c r="J39" s="88"/>
      <c r="K39" s="77" t="s">
        <v>623</v>
      </c>
      <c r="L39" s="72"/>
      <c r="M39" s="101">
        <v>5.7386187079357066E-4</v>
      </c>
      <c r="N39" s="97" t="s">
        <v>698</v>
      </c>
      <c r="O39" s="148">
        <v>3.0278403246144332E-5</v>
      </c>
      <c r="P39" s="148">
        <v>2.2974873558984522E-5</v>
      </c>
      <c r="Q39" s="148">
        <v>2.0807988369181602E-5</v>
      </c>
      <c r="R39" s="148">
        <v>-8.1503838129443474E-5</v>
      </c>
      <c r="S39" s="148">
        <v>1.8300736166833071E-6</v>
      </c>
      <c r="T39" s="148">
        <v>-1.3862612387285667E-4</v>
      </c>
      <c r="U39" s="148">
        <v>1.589204774606859E-5</v>
      </c>
      <c r="V39" s="148">
        <v>-2.2330270719915653E-5</v>
      </c>
      <c r="W39" s="148">
        <v>1.2488468288503614E-4</v>
      </c>
      <c r="X39" s="148">
        <v>-8.8317258859018938E-5</v>
      </c>
      <c r="Y39" s="148">
        <v>-3.5338469447538398E-5</v>
      </c>
      <c r="Z39" s="148">
        <v>5.0678787763241701E-5</v>
      </c>
      <c r="AA39" s="148">
        <v>6.5014350112170549E-6</v>
      </c>
      <c r="AB39" s="148">
        <v>1.2641958584522792E-4</v>
      </c>
      <c r="AC39" s="148">
        <v>7.4803868568335821E-5</v>
      </c>
      <c r="AD39" s="148">
        <v>-3.6013364278873771E-5</v>
      </c>
      <c r="AE39" s="148">
        <v>2.4523165475083758E-6</v>
      </c>
      <c r="AF39" s="148">
        <v>4.9389716669608313E-5</v>
      </c>
      <c r="AG39" s="148">
        <v>1.6749976392156863E-4</v>
      </c>
      <c r="AH39" s="148">
        <v>6.2772957579220129E-6</v>
      </c>
      <c r="AI39" s="148">
        <v>6.8781694696503195E-5</v>
      </c>
      <c r="AJ39" s="148">
        <v>9.7462909746579684E-3</v>
      </c>
      <c r="AK39" s="148">
        <v>2.4643503284495792E-2</v>
      </c>
      <c r="AL39" s="148">
        <v>1.9145964822475682E-3</v>
      </c>
      <c r="AM39" s="148">
        <v>5.8880157518622093E-5</v>
      </c>
      <c r="AN39" s="148">
        <f t="shared" si="0"/>
        <v>1.5111798899151887E-3</v>
      </c>
      <c r="AO39" s="174">
        <v>0</v>
      </c>
      <c r="AP39" s="175">
        <f t="shared" si="1"/>
        <v>0</v>
      </c>
      <c r="AQ39" s="174">
        <v>0</v>
      </c>
      <c r="AR39" s="148">
        <v>1.2198469784673484E-2</v>
      </c>
      <c r="AS39" s="148">
        <v>6.7183846558307291E-3</v>
      </c>
      <c r="AT39" s="148">
        <v>3.2702186412730174E-3</v>
      </c>
      <c r="AU39" s="148">
        <v>3.5570446751995329E-5</v>
      </c>
      <c r="AV39" s="148">
        <v>-3.5570446751995383E-5</v>
      </c>
      <c r="AW39" s="312">
        <v>2.4643503284495792E-2</v>
      </c>
      <c r="AX39" s="189">
        <f t="shared" si="2"/>
        <v>-1.3862612387285667E-4</v>
      </c>
      <c r="AY39" s="361" t="s">
        <v>729</v>
      </c>
      <c r="AZ39" s="19" t="s">
        <v>733</v>
      </c>
      <c r="BA39" s="19" t="s">
        <v>1085</v>
      </c>
      <c r="BB39" s="19" t="s">
        <v>729</v>
      </c>
      <c r="BC39" s="19"/>
      <c r="BD39" s="19" t="s">
        <v>1086</v>
      </c>
      <c r="BE39" s="19"/>
      <c r="BF39" s="361">
        <v>0</v>
      </c>
      <c r="BG39" s="19"/>
      <c r="BH39" s="362"/>
      <c r="CH39"/>
      <c r="CM39"/>
    </row>
    <row r="40" spans="1:91" s="68" customFormat="1" ht="14.25" x14ac:dyDescent="0.2">
      <c r="A40" s="142" t="s">
        <v>519</v>
      </c>
      <c r="B40" s="93" t="s">
        <v>1226</v>
      </c>
      <c r="C40" s="27">
        <v>65276098</v>
      </c>
      <c r="D40" s="42" t="s">
        <v>69</v>
      </c>
      <c r="E40" s="145" t="s">
        <v>28</v>
      </c>
      <c r="F40" s="145" t="s">
        <v>30</v>
      </c>
      <c r="G40" s="110" t="s">
        <v>509</v>
      </c>
      <c r="H40" s="359" t="s">
        <v>627</v>
      </c>
      <c r="I40" s="348"/>
      <c r="J40" s="89">
        <v>2.1349274124679761E-2</v>
      </c>
      <c r="K40" s="77" t="s">
        <v>601</v>
      </c>
      <c r="L40" s="42"/>
      <c r="M40" s="101">
        <v>1.1814120238433756E-3</v>
      </c>
      <c r="N40" s="142" t="s">
        <v>519</v>
      </c>
      <c r="O40" s="55">
        <v>6.4236597903888793E-5</v>
      </c>
      <c r="P40" s="55">
        <v>3.3093926978030241E-5</v>
      </c>
      <c r="Q40" s="55">
        <v>9.4596620358594749E-5</v>
      </c>
      <c r="R40" s="55">
        <v>-5.0605394549188467E-5</v>
      </c>
      <c r="S40" s="55">
        <v>-3.3100418513076074E-5</v>
      </c>
      <c r="T40" s="55">
        <v>1.6989931731819976E-6</v>
      </c>
      <c r="U40" s="55">
        <v>2.1049463816978642E-4</v>
      </c>
      <c r="V40" s="55">
        <v>8.6910034170904109E-6</v>
      </c>
      <c r="W40" s="55">
        <v>1.4492904716167368E-4</v>
      </c>
      <c r="X40" s="55">
        <v>7.4542683639380598E-5</v>
      </c>
      <c r="Y40" s="55">
        <v>-9.6456679504964313E-5</v>
      </c>
      <c r="Z40" s="55">
        <v>-1.4693464574982182E-4</v>
      </c>
      <c r="AA40" s="55">
        <v>5.7068170785636355E-5</v>
      </c>
      <c r="AB40" s="55">
        <v>-1.2681385988338632E-4</v>
      </c>
      <c r="AC40" s="55">
        <v>5.320205490620851E-5</v>
      </c>
      <c r="AD40" s="55">
        <v>7.4978434988703219E-5</v>
      </c>
      <c r="AE40" s="55">
        <v>3.3484577515486766E-2</v>
      </c>
      <c r="AF40" s="55">
        <v>1.3022846549979294E-2</v>
      </c>
      <c r="AG40" s="55">
        <v>4.8924283810327346E-2</v>
      </c>
      <c r="AH40" s="55">
        <v>6.1109147752842735E-2</v>
      </c>
      <c r="AI40" s="55">
        <v>2.6060971356818483E-2</v>
      </c>
      <c r="AJ40" s="55">
        <v>-1.6248222389540984E-6</v>
      </c>
      <c r="AK40" s="55">
        <v>5.5424057343598176E-5</v>
      </c>
      <c r="AL40" s="55">
        <v>2.3190022688132338E-5</v>
      </c>
      <c r="AM40" s="55">
        <v>3.6520365397090929E-2</v>
      </c>
      <c r="AN40" s="55">
        <v>7.9573585823409128E-3</v>
      </c>
      <c r="AO40" s="51">
        <v>0</v>
      </c>
      <c r="AP40" s="175">
        <f t="shared" si="1"/>
        <v>0</v>
      </c>
      <c r="AQ40" s="51">
        <v>0</v>
      </c>
      <c r="AR40" s="55">
        <v>-3.2531662460076822E-4</v>
      </c>
      <c r="AS40" s="55">
        <v>4.1822826227704262E-5</v>
      </c>
      <c r="AT40" s="55">
        <v>-4.1202550835441022E-4</v>
      </c>
      <c r="AU40" s="55">
        <v>-1.3128035348778495E-4</v>
      </c>
      <c r="AV40" s="55">
        <v>1.3128035348778495E-4</v>
      </c>
      <c r="AW40" s="254">
        <v>6.1109147752842735E-2</v>
      </c>
      <c r="AX40" s="189">
        <f t="shared" si="2"/>
        <v>-1.4693464574982182E-4</v>
      </c>
      <c r="AY40" s="361" t="s">
        <v>730</v>
      </c>
      <c r="AZ40" s="19" t="s">
        <v>733</v>
      </c>
      <c r="BA40" s="19" t="s">
        <v>1087</v>
      </c>
      <c r="BB40" s="19" t="s">
        <v>775</v>
      </c>
      <c r="BC40" s="19" t="s">
        <v>776</v>
      </c>
      <c r="BD40" s="19" t="s">
        <v>1088</v>
      </c>
      <c r="BE40" s="19"/>
      <c r="BF40" s="361">
        <v>0.497</v>
      </c>
      <c r="BG40" s="70"/>
      <c r="BH40" s="367"/>
    </row>
    <row r="41" spans="1:91" ht="14.25" x14ac:dyDescent="0.2">
      <c r="A41" s="142" t="s">
        <v>520</v>
      </c>
      <c r="B41" s="45" t="s">
        <v>1228</v>
      </c>
      <c r="C41" s="27">
        <v>10106637</v>
      </c>
      <c r="D41" s="42" t="s">
        <v>69</v>
      </c>
      <c r="E41" s="45" t="s">
        <v>28</v>
      </c>
      <c r="F41" s="45" t="s">
        <v>25</v>
      </c>
      <c r="G41" s="109" t="s">
        <v>509</v>
      </c>
      <c r="H41" s="49" t="s">
        <v>627</v>
      </c>
      <c r="I41" s="347"/>
      <c r="J41" s="89">
        <v>2.1844660194174758E-2</v>
      </c>
      <c r="K41" s="77" t="s">
        <v>602</v>
      </c>
      <c r="L41" s="72"/>
      <c r="M41" s="100">
        <v>5.4945325293163472E-4</v>
      </c>
      <c r="N41" s="142" t="s">
        <v>520</v>
      </c>
      <c r="O41" s="148">
        <v>1.7857422595240424E-2</v>
      </c>
      <c r="P41" s="148">
        <v>1.4967195468969581E-3</v>
      </c>
      <c r="Q41" s="148">
        <v>1.14667940673888E-2</v>
      </c>
      <c r="R41" s="148">
        <v>1.1767214764246877E-2</v>
      </c>
      <c r="S41" s="148">
        <v>2.7348556097817871E-2</v>
      </c>
      <c r="T41" s="148">
        <v>1.072810124712926E-2</v>
      </c>
      <c r="U41" s="148">
        <v>1.8080908883203715E-3</v>
      </c>
      <c r="V41" s="148">
        <v>4.6648171442332468E-3</v>
      </c>
      <c r="W41" s="148">
        <v>1.6830978131876118E-2</v>
      </c>
      <c r="X41" s="148">
        <v>3.3547153800386101E-2</v>
      </c>
      <c r="Y41" s="148">
        <v>2.7699066026652553E-2</v>
      </c>
      <c r="Z41" s="148">
        <v>2.7543284110558248E-2</v>
      </c>
      <c r="AA41" s="148">
        <v>8.6638408152215005E-3</v>
      </c>
      <c r="AB41" s="148">
        <v>2.6570895845095852E-2</v>
      </c>
      <c r="AC41" s="148">
        <v>7.5826680559635149E-3</v>
      </c>
      <c r="AD41" s="148">
        <v>7.3249554179001175E-3</v>
      </c>
      <c r="AE41" s="148">
        <v>9.4536300630535475E-2</v>
      </c>
      <c r="AF41" s="148">
        <v>0.12425414692552549</v>
      </c>
      <c r="AG41" s="148">
        <v>4.3037055565462091E-2</v>
      </c>
      <c r="AH41" s="148">
        <v>8.0452751099889003E-2</v>
      </c>
      <c r="AI41" s="148">
        <v>6.4517786877591118E-2</v>
      </c>
      <c r="AJ41" s="148">
        <v>7.0060337721293622E-3</v>
      </c>
      <c r="AK41" s="148">
        <v>7.5070358509010523E-3</v>
      </c>
      <c r="AL41" s="148">
        <v>1.430075712099768E-2</v>
      </c>
      <c r="AM41" s="148">
        <v>8.1359608219800636E-2</v>
      </c>
      <c r="AN41" s="148">
        <f t="shared" si="0"/>
        <v>2.8878768229433111E-2</v>
      </c>
      <c r="AO41" s="174">
        <v>4</v>
      </c>
      <c r="AP41" s="175">
        <f t="shared" si="1"/>
        <v>8.1632653061224483E-2</v>
      </c>
      <c r="AQ41" s="174">
        <v>1</v>
      </c>
      <c r="AR41" s="148">
        <v>2.9454033731658065E-3</v>
      </c>
      <c r="AS41" s="148">
        <v>1.9429804305292873E-3</v>
      </c>
      <c r="AT41" s="148">
        <v>1.3276461345411968E-3</v>
      </c>
      <c r="AU41" s="148">
        <v>-7.7568893490576908E-5</v>
      </c>
      <c r="AV41" s="148">
        <v>7.7568893490576963E-5</v>
      </c>
      <c r="AW41" s="312">
        <v>0.12425414692552549</v>
      </c>
      <c r="AX41" s="189">
        <f t="shared" si="2"/>
        <v>1.4967195468969581E-3</v>
      </c>
      <c r="AY41" s="361" t="s">
        <v>729</v>
      </c>
      <c r="AZ41" s="19" t="s">
        <v>733</v>
      </c>
      <c r="BA41" s="19" t="s">
        <v>1089</v>
      </c>
      <c r="BB41" s="19" t="s">
        <v>729</v>
      </c>
      <c r="BC41" s="19"/>
      <c r="BD41" s="19" t="s">
        <v>1090</v>
      </c>
      <c r="BE41" s="19"/>
      <c r="BF41" s="361">
        <v>0.41</v>
      </c>
      <c r="BG41" s="19"/>
      <c r="BH41" s="362"/>
      <c r="CH41"/>
      <c r="CM41"/>
    </row>
    <row r="42" spans="1:91" ht="14.25" x14ac:dyDescent="0.2">
      <c r="A42" s="142" t="s">
        <v>521</v>
      </c>
      <c r="B42" s="45" t="s">
        <v>1232</v>
      </c>
      <c r="C42" s="27">
        <v>27437337</v>
      </c>
      <c r="D42" s="42" t="s">
        <v>69</v>
      </c>
      <c r="E42" s="45" t="s">
        <v>26</v>
      </c>
      <c r="F42" s="45" t="s">
        <v>30</v>
      </c>
      <c r="G42" s="109" t="s">
        <v>509</v>
      </c>
      <c r="H42" s="49" t="s">
        <v>627</v>
      </c>
      <c r="I42" s="347"/>
      <c r="J42" s="89">
        <v>2.2959183673469389E-2</v>
      </c>
      <c r="K42" s="77" t="s">
        <v>589</v>
      </c>
      <c r="L42" s="72"/>
      <c r="M42" s="100">
        <v>1.369493488461645E-4</v>
      </c>
      <c r="N42" s="142" t="s">
        <v>521</v>
      </c>
      <c r="O42" s="148">
        <v>1.6921877453430573E-2</v>
      </c>
      <c r="P42" s="148">
        <v>4.0795939751582203E-2</v>
      </c>
      <c r="Q42" s="148">
        <v>7.9749776530833136E-2</v>
      </c>
      <c r="R42" s="148">
        <v>3.4347985642948914E-2</v>
      </c>
      <c r="S42" s="148">
        <v>6.2169163507695906E-2</v>
      </c>
      <c r="T42" s="148">
        <v>4.631496320133132E-2</v>
      </c>
      <c r="U42" s="148">
        <v>2.077049961399112E-2</v>
      </c>
      <c r="V42" s="148">
        <v>4.2871265869218467E-2</v>
      </c>
      <c r="W42" s="148">
        <v>6.6517307868024483E-2</v>
      </c>
      <c r="X42" s="148">
        <v>7.7234019166033799E-2</v>
      </c>
      <c r="Y42" s="148">
        <v>3.8274598419902578E-2</v>
      </c>
      <c r="Z42" s="148">
        <v>3.396893995637297E-2</v>
      </c>
      <c r="AA42" s="148">
        <v>3.2575952611743453E-2</v>
      </c>
      <c r="AB42" s="148">
        <v>2.8272398729788737E-2</v>
      </c>
      <c r="AC42" s="148">
        <v>7.7428893031531804E-2</v>
      </c>
      <c r="AD42" s="148">
        <v>4.4110366646657885E-2</v>
      </c>
      <c r="AE42" s="148">
        <v>1.0166066794882078E-2</v>
      </c>
      <c r="AF42" s="148">
        <v>1.1480373871119581E-2</v>
      </c>
      <c r="AG42" s="148">
        <v>9.3947632195578896E-3</v>
      </c>
      <c r="AH42" s="148">
        <v>1.0306983223659333E-2</v>
      </c>
      <c r="AI42" s="148">
        <v>1.5339385081961881E-3</v>
      </c>
      <c r="AJ42" s="148">
        <v>5.9712092859388395E-2</v>
      </c>
      <c r="AK42" s="148">
        <v>4.173741192506044E-2</v>
      </c>
      <c r="AL42" s="148">
        <v>4.6876302932529798E-2</v>
      </c>
      <c r="AM42" s="148">
        <v>8.5764251234830141E-3</v>
      </c>
      <c r="AN42" s="148">
        <f t="shared" si="0"/>
        <v>3.8550242539258747E-2</v>
      </c>
      <c r="AO42" s="174">
        <v>0</v>
      </c>
      <c r="AP42" s="175">
        <f t="shared" si="1"/>
        <v>0</v>
      </c>
      <c r="AQ42" s="174">
        <v>1</v>
      </c>
      <c r="AR42" s="148">
        <v>2.28217223052E-2</v>
      </c>
      <c r="AS42" s="148">
        <v>9.9383066449030642E-3</v>
      </c>
      <c r="AT42" s="148">
        <v>5.1253280309655497E-3</v>
      </c>
      <c r="AU42" s="148">
        <v>-2.3885010321703269E-5</v>
      </c>
      <c r="AV42" s="148">
        <v>2.3885010321703283E-5</v>
      </c>
      <c r="AW42" s="312">
        <v>7.9749776530833136E-2</v>
      </c>
      <c r="AX42" s="189">
        <f t="shared" si="2"/>
        <v>1.5339385081961881E-3</v>
      </c>
      <c r="AY42" s="361" t="s">
        <v>729</v>
      </c>
      <c r="AZ42" s="19" t="s">
        <v>733</v>
      </c>
      <c r="BA42" s="19" t="s">
        <v>1091</v>
      </c>
      <c r="BB42" s="19" t="s">
        <v>729</v>
      </c>
      <c r="BC42" s="19"/>
      <c r="BD42" s="19" t="s">
        <v>1092</v>
      </c>
      <c r="BE42" s="19"/>
      <c r="BF42" s="361">
        <v>2.35</v>
      </c>
      <c r="BG42" s="19"/>
      <c r="BH42" s="362"/>
      <c r="CH42"/>
      <c r="CM42"/>
    </row>
    <row r="43" spans="1:91" ht="14.25" x14ac:dyDescent="0.2">
      <c r="A43" s="94" t="s">
        <v>522</v>
      </c>
      <c r="B43" s="94" t="s">
        <v>1234</v>
      </c>
      <c r="C43" s="27">
        <v>39038162</v>
      </c>
      <c r="D43" s="42" t="s">
        <v>69</v>
      </c>
      <c r="E43" s="45" t="s">
        <v>26</v>
      </c>
      <c r="F43" s="45" t="s">
        <v>30</v>
      </c>
      <c r="G43" s="109" t="s">
        <v>509</v>
      </c>
      <c r="H43" s="49" t="s">
        <v>627</v>
      </c>
      <c r="I43" s="347"/>
      <c r="J43" s="89">
        <v>2.5538707102952914E-2</v>
      </c>
      <c r="K43" s="77" t="s">
        <v>603</v>
      </c>
      <c r="L43" s="72"/>
      <c r="M43" s="100">
        <v>5.9708611311294103E-4</v>
      </c>
      <c r="N43" s="94" t="s">
        <v>522</v>
      </c>
      <c r="O43" s="148">
        <v>3.1164013998091593E-2</v>
      </c>
      <c r="P43" s="148">
        <v>3.9613319732472056E-2</v>
      </c>
      <c r="Q43" s="148">
        <v>5.1282146684281465E-2</v>
      </c>
      <c r="R43" s="148">
        <v>3.2583709198985893E-2</v>
      </c>
      <c r="S43" s="148">
        <v>8.731119307640782E-2</v>
      </c>
      <c r="T43" s="148">
        <v>4.7429916461874881E-2</v>
      </c>
      <c r="U43" s="148">
        <v>5.5376763374528008E-2</v>
      </c>
      <c r="V43" s="148">
        <v>7.0412939158346968E-2</v>
      </c>
      <c r="W43" s="148">
        <v>4.635148561441662E-2</v>
      </c>
      <c r="X43" s="148">
        <v>0.1292843516495332</v>
      </c>
      <c r="Y43" s="148">
        <v>4.4472852193469602E-2</v>
      </c>
      <c r="Z43" s="148">
        <v>4.5066228699971511E-2</v>
      </c>
      <c r="AA43" s="148">
        <v>7.5768982589862505E-2</v>
      </c>
      <c r="AB43" s="148">
        <v>9.1326930772023696E-2</v>
      </c>
      <c r="AC43" s="148">
        <v>4.6348584422552692E-2</v>
      </c>
      <c r="AD43" s="148">
        <v>3.4925764390372732E-2</v>
      </c>
      <c r="AE43" s="148">
        <v>5.3171851172432293E-3</v>
      </c>
      <c r="AF43" s="148">
        <v>1.2892985005871164E-2</v>
      </c>
      <c r="AG43" s="148">
        <v>5.5319554489994876E-3</v>
      </c>
      <c r="AH43" s="148">
        <v>8.2008454559008275E-3</v>
      </c>
      <c r="AI43" s="148">
        <v>1.2960486180994149E-3</v>
      </c>
      <c r="AJ43" s="148">
        <v>5.0163221145077999E-2</v>
      </c>
      <c r="AK43" s="148">
        <v>3.0690783057198787E-2</v>
      </c>
      <c r="AL43" s="148">
        <v>5.60873992344149E-2</v>
      </c>
      <c r="AM43" s="148">
        <v>6.6478039292228253E-3</v>
      </c>
      <c r="AN43" s="148">
        <f t="shared" si="0"/>
        <v>4.5339661124590529E-2</v>
      </c>
      <c r="AO43" s="174">
        <v>0</v>
      </c>
      <c r="AP43" s="175">
        <f t="shared" si="1"/>
        <v>0</v>
      </c>
      <c r="AQ43" s="174">
        <v>2</v>
      </c>
      <c r="AR43" s="148">
        <v>1.896119142019282E-2</v>
      </c>
      <c r="AS43" s="148">
        <v>9.2150945667699678E-3</v>
      </c>
      <c r="AT43" s="148">
        <v>3.0911347728520208E-3</v>
      </c>
      <c r="AU43" s="148">
        <v>1.9128839661619948E-5</v>
      </c>
      <c r="AV43" s="148">
        <v>-1.912883966161984E-5</v>
      </c>
      <c r="AW43" s="312">
        <v>0.1292843516495332</v>
      </c>
      <c r="AX43" s="189">
        <f t="shared" si="2"/>
        <v>1.2960486180994149E-3</v>
      </c>
      <c r="AY43" s="361" t="s">
        <v>920</v>
      </c>
      <c r="AZ43" s="19" t="s">
        <v>733</v>
      </c>
      <c r="BA43" s="19" t="s">
        <v>1093</v>
      </c>
      <c r="BB43" s="19" t="s">
        <v>775</v>
      </c>
      <c r="BC43" s="19" t="s">
        <v>778</v>
      </c>
      <c r="BD43" s="19" t="s">
        <v>1094</v>
      </c>
      <c r="BE43" s="19"/>
      <c r="BF43" s="361">
        <v>3.17</v>
      </c>
      <c r="BG43" s="19"/>
      <c r="BH43" s="362"/>
      <c r="CH43"/>
      <c r="CM43"/>
    </row>
    <row r="44" spans="1:91" ht="14.25" x14ac:dyDescent="0.2">
      <c r="A44" s="142" t="s">
        <v>523</v>
      </c>
      <c r="B44" s="93" t="s">
        <v>1233</v>
      </c>
      <c r="C44" s="27">
        <v>127791331</v>
      </c>
      <c r="D44" s="42" t="s">
        <v>69</v>
      </c>
      <c r="E44" s="45" t="s">
        <v>28</v>
      </c>
      <c r="F44" s="45" t="s">
        <v>30</v>
      </c>
      <c r="G44" s="109" t="s">
        <v>509</v>
      </c>
      <c r="H44" s="49" t="s">
        <v>627</v>
      </c>
      <c r="I44" s="347"/>
      <c r="J44" s="89">
        <v>2.576112412177986E-2</v>
      </c>
      <c r="K44" s="77" t="s">
        <v>604</v>
      </c>
      <c r="L44" s="72"/>
      <c r="M44" s="100">
        <v>1.0851406023082246E-3</v>
      </c>
      <c r="N44" s="142" t="s">
        <v>523</v>
      </c>
      <c r="O44" s="148">
        <v>-1.8573279666115629E-4</v>
      </c>
      <c r="P44" s="148">
        <v>4.1684031239874568E-6</v>
      </c>
      <c r="Q44" s="148">
        <v>1.2815244905129189E-4</v>
      </c>
      <c r="R44" s="148">
        <v>-1.753815316069483E-4</v>
      </c>
      <c r="S44" s="148">
        <v>-3.7841487729099559E-6</v>
      </c>
      <c r="T44" s="148">
        <v>9.6135460484425778E-5</v>
      </c>
      <c r="U44" s="148">
        <v>-4.3840976229453897E-5</v>
      </c>
      <c r="V44" s="148">
        <v>-9.996260527361041E-5</v>
      </c>
      <c r="W44" s="148">
        <v>-7.571933716690564E-5</v>
      </c>
      <c r="X44" s="148">
        <v>-1.4445175066488418E-4</v>
      </c>
      <c r="Y44" s="148">
        <v>-5.040229321977307E-5</v>
      </c>
      <c r="Z44" s="148">
        <v>-1.4394946571084878E-4</v>
      </c>
      <c r="AA44" s="148">
        <v>-1.462079646015064E-4</v>
      </c>
      <c r="AB44" s="148">
        <v>6.6677669102044399E-5</v>
      </c>
      <c r="AC44" s="148">
        <v>1.8372661549236188E-5</v>
      </c>
      <c r="AD44" s="148">
        <v>-2.4565043664779304E-5</v>
      </c>
      <c r="AE44" s="148">
        <v>4.0055492722531359E-2</v>
      </c>
      <c r="AF44" s="148">
        <v>1.1307144994737324E-2</v>
      </c>
      <c r="AG44" s="148">
        <v>5.0878595196944758E-2</v>
      </c>
      <c r="AH44" s="148">
        <v>9.7128463793042536E-3</v>
      </c>
      <c r="AI44" s="148">
        <v>2.0869425642546173E-2</v>
      </c>
      <c r="AJ44" s="148">
        <v>-2.1698959033352838E-4</v>
      </c>
      <c r="AK44" s="148">
        <v>-3.05026140543761E-5</v>
      </c>
      <c r="AL44" s="148">
        <v>-5.7110193036094244E-5</v>
      </c>
      <c r="AM44" s="148">
        <v>2.6564700987212777E-2</v>
      </c>
      <c r="AN44" s="148">
        <f t="shared" si="0"/>
        <v>5.7302400635397457E-3</v>
      </c>
      <c r="AO44" s="174">
        <v>1</v>
      </c>
      <c r="AP44" s="175">
        <f t="shared" si="1"/>
        <v>2.0408163265306121E-2</v>
      </c>
      <c r="AQ44" s="174">
        <v>0</v>
      </c>
      <c r="AR44" s="148">
        <v>-1.6908121865598217E-4</v>
      </c>
      <c r="AS44" s="148">
        <v>-7.5235573180175734E-5</v>
      </c>
      <c r="AT44" s="148">
        <v>-1.01791972440649E-4</v>
      </c>
      <c r="AU44" s="148">
        <v>-2.2142862258704493E-5</v>
      </c>
      <c r="AV44" s="148">
        <v>2.2142862258704493E-5</v>
      </c>
      <c r="AW44" s="312">
        <v>5.0878595196944758E-2</v>
      </c>
      <c r="AX44" s="189">
        <f t="shared" si="2"/>
        <v>-2.1698959033352838E-4</v>
      </c>
      <c r="AY44" s="361" t="s">
        <v>727</v>
      </c>
      <c r="AZ44" s="19" t="s">
        <v>733</v>
      </c>
      <c r="BA44" s="19" t="s">
        <v>1095</v>
      </c>
      <c r="BB44" s="19" t="s">
        <v>775</v>
      </c>
      <c r="BC44" s="19" t="s">
        <v>778</v>
      </c>
      <c r="BD44" s="19" t="s">
        <v>1096</v>
      </c>
      <c r="BE44" s="19"/>
      <c r="BF44" s="361">
        <v>0</v>
      </c>
      <c r="BG44" s="19"/>
      <c r="BH44" s="362"/>
      <c r="CH44"/>
      <c r="CM44"/>
    </row>
    <row r="45" spans="1:91" ht="14.25" x14ac:dyDescent="0.2">
      <c r="A45" s="142" t="s">
        <v>524</v>
      </c>
      <c r="B45" s="93" t="s">
        <v>1224</v>
      </c>
      <c r="C45" s="27">
        <v>138556245</v>
      </c>
      <c r="D45" s="42" t="s">
        <v>69</v>
      </c>
      <c r="E45" s="45" t="s">
        <v>30</v>
      </c>
      <c r="F45" s="45" t="s">
        <v>26</v>
      </c>
      <c r="G45" s="109" t="s">
        <v>509</v>
      </c>
      <c r="H45" s="49" t="s">
        <v>627</v>
      </c>
      <c r="I45" s="347"/>
      <c r="J45" s="89">
        <v>2.6013771996939557E-2</v>
      </c>
      <c r="K45" s="77" t="s">
        <v>604</v>
      </c>
      <c r="L45" s="72"/>
      <c r="M45" s="100">
        <v>3.5317129513246816E-4</v>
      </c>
      <c r="N45" s="142" t="s">
        <v>524</v>
      </c>
      <c r="O45" s="148">
        <v>-5.5040036069955469E-5</v>
      </c>
      <c r="P45" s="148">
        <v>7.1846413938743121E-5</v>
      </c>
      <c r="Q45" s="148">
        <v>-1.9689284402684489E-5</v>
      </c>
      <c r="R45" s="148">
        <v>2.4955069241011532E-5</v>
      </c>
      <c r="S45" s="148">
        <v>4.8483858814421315E-5</v>
      </c>
      <c r="T45" s="148">
        <v>3.3712247394323538E-5</v>
      </c>
      <c r="U45" s="148">
        <v>5.0439184063246249E-5</v>
      </c>
      <c r="V45" s="148">
        <v>-1.9822871952818069E-5</v>
      </c>
      <c r="W45" s="148">
        <v>-1.0446579240377507E-5</v>
      </c>
      <c r="X45" s="148">
        <v>8.2057964820950527E-5</v>
      </c>
      <c r="Y45" s="148">
        <v>1.1522054573036766E-4</v>
      </c>
      <c r="Z45" s="148">
        <v>7.1831459515015676E-5</v>
      </c>
      <c r="AA45" s="148">
        <v>-1.0718429441729412E-5</v>
      </c>
      <c r="AB45" s="148">
        <v>4.6703287079660478E-4</v>
      </c>
      <c r="AC45" s="148">
        <v>7.078060073396062E-6</v>
      </c>
      <c r="AD45" s="148">
        <v>7.7208657282125804E-5</v>
      </c>
      <c r="AE45" s="148">
        <v>3.8399227753841553E-2</v>
      </c>
      <c r="AF45" s="148">
        <v>1.2406433950877933E-2</v>
      </c>
      <c r="AG45" s="148">
        <v>5.2279485737405762E-2</v>
      </c>
      <c r="AH45" s="148">
        <v>1.1868133411721372E-2</v>
      </c>
      <c r="AI45" s="148">
        <v>2.1423966333840909E-2</v>
      </c>
      <c r="AJ45" s="148">
        <v>6.3423342860185724E-6</v>
      </c>
      <c r="AK45" s="148">
        <v>4.6720400866532121E-5</v>
      </c>
      <c r="AL45" s="148">
        <v>5.4845103650843965E-5</v>
      </c>
      <c r="AM45" s="148">
        <v>2.7275449437537506E-2</v>
      </c>
      <c r="AN45" s="148">
        <f t="shared" si="0"/>
        <v>5.9723677849305521E-3</v>
      </c>
      <c r="AO45" s="174">
        <v>1</v>
      </c>
      <c r="AP45" s="175">
        <f t="shared" si="1"/>
        <v>2.0408163265306121E-2</v>
      </c>
      <c r="AQ45" s="174">
        <v>0</v>
      </c>
      <c r="AR45" s="148">
        <v>3.6698042943656599E-5</v>
      </c>
      <c r="AS45" s="148">
        <v>8.4120991031603923E-5</v>
      </c>
      <c r="AT45" s="148">
        <v>4.2358000539952025E-5</v>
      </c>
      <c r="AU45" s="148">
        <v>-2.3549402106270902E-5</v>
      </c>
      <c r="AV45" s="148">
        <v>2.3549402106270957E-5</v>
      </c>
      <c r="AW45" s="312">
        <v>5.2279485737405762E-2</v>
      </c>
      <c r="AX45" s="189">
        <f t="shared" si="2"/>
        <v>-5.5040036069955469E-5</v>
      </c>
      <c r="AY45" s="361" t="s">
        <v>727</v>
      </c>
      <c r="AZ45" s="19" t="s">
        <v>733</v>
      </c>
      <c r="BA45" s="19" t="s">
        <v>1097</v>
      </c>
      <c r="BB45" s="19" t="s">
        <v>775</v>
      </c>
      <c r="BC45" s="19" t="s">
        <v>778</v>
      </c>
      <c r="BD45" s="19" t="s">
        <v>1098</v>
      </c>
      <c r="BE45" s="19"/>
      <c r="BF45" s="361">
        <v>1.07</v>
      </c>
      <c r="BG45" s="19"/>
      <c r="BH45" s="362"/>
      <c r="CH45"/>
      <c r="CM45"/>
    </row>
    <row r="46" spans="1:91" ht="14.25" x14ac:dyDescent="0.2">
      <c r="A46" s="142" t="s">
        <v>525</v>
      </c>
      <c r="B46" s="45" t="s">
        <v>1228</v>
      </c>
      <c r="C46" s="27">
        <v>24393082</v>
      </c>
      <c r="D46" s="42" t="s">
        <v>69</v>
      </c>
      <c r="E46" s="45" t="s">
        <v>28</v>
      </c>
      <c r="F46" s="45" t="s">
        <v>30</v>
      </c>
      <c r="G46" s="109" t="s">
        <v>509</v>
      </c>
      <c r="H46" s="49" t="s">
        <v>627</v>
      </c>
      <c r="I46" s="347"/>
      <c r="J46" s="89">
        <v>2.6737967914438502E-2</v>
      </c>
      <c r="K46" s="77" t="s">
        <v>1214</v>
      </c>
      <c r="L46" s="92" t="s">
        <v>634</v>
      </c>
      <c r="M46" s="100">
        <v>1.0560687822570934E-3</v>
      </c>
      <c r="N46" s="142" t="s">
        <v>525</v>
      </c>
      <c r="O46" s="148">
        <v>1.4120754974134269E-5</v>
      </c>
      <c r="P46" s="148">
        <v>-1.5510061002952085E-6</v>
      </c>
      <c r="Q46" s="148">
        <v>2.4366740224355263E-4</v>
      </c>
      <c r="R46" s="148">
        <v>-2.3007295465061074E-6</v>
      </c>
      <c r="S46" s="148">
        <v>3.9285884762439325E-5</v>
      </c>
      <c r="T46" s="148">
        <v>-1.0141484430959931E-4</v>
      </c>
      <c r="U46" s="148">
        <v>1.7645474678476634E-4</v>
      </c>
      <c r="V46" s="148">
        <v>1.7255185779205154E-4</v>
      </c>
      <c r="W46" s="148">
        <v>2.1688310391940061E-4</v>
      </c>
      <c r="X46" s="148">
        <v>-5.6786413610638653E-5</v>
      </c>
      <c r="Y46" s="148">
        <v>2.4497458224104728E-4</v>
      </c>
      <c r="Z46" s="148">
        <v>9.1216381303963097E-5</v>
      </c>
      <c r="AA46" s="148">
        <v>8.5363152623362925E-5</v>
      </c>
      <c r="AB46" s="148">
        <v>7.3391662876990402E-5</v>
      </c>
      <c r="AC46" s="148">
        <v>3.1984783456910984E-5</v>
      </c>
      <c r="AD46" s="148">
        <v>1.4631390658597786E-4</v>
      </c>
      <c r="AE46" s="148">
        <v>3.3830695910351247E-2</v>
      </c>
      <c r="AF46" s="148">
        <v>8.6637980602779236E-3</v>
      </c>
      <c r="AG46" s="148">
        <v>4.9963933603713401E-2</v>
      </c>
      <c r="AH46" s="148">
        <v>1.8571579516222826E-2</v>
      </c>
      <c r="AI46" s="148">
        <v>5.2550271783563654E-2</v>
      </c>
      <c r="AJ46" s="148">
        <v>-9.0699295554211279E-5</v>
      </c>
      <c r="AK46" s="148">
        <v>-2.4298345110120674E-5</v>
      </c>
      <c r="AL46" s="148">
        <v>6.9953199185179404E-5</v>
      </c>
      <c r="AM46" s="148">
        <v>3.2716055774825809E-2</v>
      </c>
      <c r="AN46" s="148">
        <f t="shared" si="0"/>
        <v>7.166932019976621E-3</v>
      </c>
      <c r="AO46" s="174">
        <v>2</v>
      </c>
      <c r="AP46" s="175">
        <f t="shared" si="1"/>
        <v>4.0816326530612242E-2</v>
      </c>
      <c r="AQ46" s="174">
        <v>0</v>
      </c>
      <c r="AR46" s="148">
        <v>-1.6244949075047796E-4</v>
      </c>
      <c r="AS46" s="148">
        <v>-1.5362526544090765E-5</v>
      </c>
      <c r="AT46" s="148">
        <v>2.0822792962266364E-5</v>
      </c>
      <c r="AU46" s="148">
        <v>-3.3294293377990206E-5</v>
      </c>
      <c r="AV46" s="148">
        <v>3.3294293377990206E-5</v>
      </c>
      <c r="AW46" s="312">
        <v>5.2550271783563654E-2</v>
      </c>
      <c r="AX46" s="189">
        <f t="shared" si="2"/>
        <v>-1.0141484430959931E-4</v>
      </c>
      <c r="AY46" s="361" t="s">
        <v>729</v>
      </c>
      <c r="AZ46" s="19" t="s">
        <v>733</v>
      </c>
      <c r="BA46" s="19" t="s">
        <v>1099</v>
      </c>
      <c r="BB46" s="19" t="s">
        <v>729</v>
      </c>
      <c r="BC46" s="19"/>
      <c r="BD46" s="19" t="s">
        <v>1100</v>
      </c>
      <c r="BE46" s="19"/>
      <c r="BF46" s="361">
        <v>0</v>
      </c>
      <c r="BG46" s="19"/>
      <c r="BH46" s="362"/>
      <c r="CH46"/>
      <c r="CM46"/>
    </row>
    <row r="47" spans="1:91" ht="14.25" x14ac:dyDescent="0.2">
      <c r="A47" s="142" t="s">
        <v>526</v>
      </c>
      <c r="B47" s="45" t="s">
        <v>1237</v>
      </c>
      <c r="C47" s="27">
        <v>11382055</v>
      </c>
      <c r="D47" s="42" t="s">
        <v>69</v>
      </c>
      <c r="E47" s="45" t="s">
        <v>28</v>
      </c>
      <c r="F47" s="45" t="s">
        <v>25</v>
      </c>
      <c r="G47" s="110" t="s">
        <v>509</v>
      </c>
      <c r="H47" s="49" t="s">
        <v>627</v>
      </c>
      <c r="I47" s="348"/>
      <c r="J47" s="90">
        <v>2.7070063694267517E-2</v>
      </c>
      <c r="K47" s="77" t="s">
        <v>605</v>
      </c>
      <c r="L47" s="72"/>
      <c r="M47" s="101">
        <v>8.4629887972622491E-4</v>
      </c>
      <c r="N47" s="142" t="s">
        <v>526</v>
      </c>
      <c r="O47" s="186">
        <v>7.2321143294392057E-2</v>
      </c>
      <c r="P47" s="186">
        <v>9.2052813051182722E-2</v>
      </c>
      <c r="Q47" s="186">
        <v>5.973154135913096E-2</v>
      </c>
      <c r="R47" s="186">
        <v>0.1006006792231247</v>
      </c>
      <c r="S47" s="186">
        <v>3.7555292493864495E-2</v>
      </c>
      <c r="T47" s="186">
        <v>2.6297977614194945E-2</v>
      </c>
      <c r="U47" s="186">
        <v>1.353339299336106E-2</v>
      </c>
      <c r="V47" s="186">
        <v>4.5623731274428585E-2</v>
      </c>
      <c r="W47" s="186">
        <v>2.420160890850705E-2</v>
      </c>
      <c r="X47" s="186">
        <v>8.0616215374138024E-3</v>
      </c>
      <c r="Y47" s="186">
        <v>8.9703084775729552E-2</v>
      </c>
      <c r="Z47" s="186">
        <v>3.4972803100723475E-2</v>
      </c>
      <c r="AA47" s="186">
        <v>4.3836294842211465E-2</v>
      </c>
      <c r="AB47" s="186">
        <v>5.7215046793724779E-2</v>
      </c>
      <c r="AC47" s="186">
        <v>6.4294559130401732E-2</v>
      </c>
      <c r="AD47" s="186">
        <v>3.4060502242766987E-2</v>
      </c>
      <c r="AE47" s="186">
        <v>3.9687714456430011E-3</v>
      </c>
      <c r="AF47" s="186">
        <v>9.7690734564538379E-3</v>
      </c>
      <c r="AG47" s="186">
        <v>2.469345463268019E-3</v>
      </c>
      <c r="AH47" s="186">
        <v>2.4795656216175261E-3</v>
      </c>
      <c r="AI47" s="186">
        <v>9.1360906355058831E-4</v>
      </c>
      <c r="AJ47" s="186">
        <v>3.7150019027597785E-2</v>
      </c>
      <c r="AK47" s="186">
        <v>3.8758595895195917E-2</v>
      </c>
      <c r="AL47" s="186">
        <v>4.8887261530997338E-2</v>
      </c>
      <c r="AM47" s="186">
        <v>3.9200730101065949E-3</v>
      </c>
      <c r="AN47" s="148">
        <f t="shared" si="0"/>
        <v>3.9111785765586306E-2</v>
      </c>
      <c r="AO47" s="174">
        <v>0</v>
      </c>
      <c r="AP47" s="175">
        <f t="shared" si="1"/>
        <v>0</v>
      </c>
      <c r="AQ47" s="174">
        <v>1</v>
      </c>
      <c r="AR47" s="186">
        <v>1.980562013848686E-2</v>
      </c>
      <c r="AS47" s="186">
        <v>9.4313331849315441E-3</v>
      </c>
      <c r="AT47" s="186">
        <v>5.3769417884279094E-3</v>
      </c>
      <c r="AU47" s="186">
        <v>5.5928749394190485E-5</v>
      </c>
      <c r="AV47" s="186">
        <v>-5.5928749394190376E-5</v>
      </c>
      <c r="AW47" s="313">
        <v>0.1006006792231247</v>
      </c>
      <c r="AX47" s="189">
        <f t="shared" si="2"/>
        <v>9.1360906355058831E-4</v>
      </c>
      <c r="AY47" s="361" t="s">
        <v>729</v>
      </c>
      <c r="AZ47" s="19" t="s">
        <v>733</v>
      </c>
      <c r="BA47" s="19" t="s">
        <v>1101</v>
      </c>
      <c r="BB47" s="19" t="s">
        <v>729</v>
      </c>
      <c r="BC47" s="19"/>
      <c r="BD47" s="19" t="s">
        <v>1102</v>
      </c>
      <c r="BE47" s="19"/>
      <c r="BF47" s="361">
        <v>0</v>
      </c>
      <c r="BG47" s="19"/>
      <c r="BH47" s="362"/>
      <c r="CH47"/>
      <c r="CM47"/>
    </row>
    <row r="48" spans="1:91" ht="14.25" x14ac:dyDescent="0.2">
      <c r="A48" s="142" t="s">
        <v>527</v>
      </c>
      <c r="B48" s="93" t="s">
        <v>1223</v>
      </c>
      <c r="C48" s="27">
        <v>43528155</v>
      </c>
      <c r="D48" s="42" t="s">
        <v>69</v>
      </c>
      <c r="E48" s="45" t="s">
        <v>25</v>
      </c>
      <c r="F48" s="45" t="s">
        <v>26</v>
      </c>
      <c r="G48" s="110" t="s">
        <v>509</v>
      </c>
      <c r="H48" s="49" t="s">
        <v>627</v>
      </c>
      <c r="I48" s="348"/>
      <c r="J48" s="90">
        <v>3.039288361749444E-2</v>
      </c>
      <c r="K48" s="77" t="s">
        <v>606</v>
      </c>
      <c r="L48" s="72"/>
      <c r="M48" s="101">
        <v>1.6057649609518567E-3</v>
      </c>
      <c r="N48" s="142" t="s">
        <v>527</v>
      </c>
      <c r="O48" s="186">
        <v>2.9850732375521073E-4</v>
      </c>
      <c r="P48" s="186">
        <v>-3.1188056661996628E-5</v>
      </c>
      <c r="Q48" s="186">
        <v>9.2455742001951603E-5</v>
      </c>
      <c r="R48" s="186">
        <v>-5.2780633902897939E-5</v>
      </c>
      <c r="S48" s="186">
        <v>5.5157906223005397E-5</v>
      </c>
      <c r="T48" s="186">
        <v>3.8948561145436562E-5</v>
      </c>
      <c r="U48" s="186">
        <v>2.9224344827984529E-4</v>
      </c>
      <c r="V48" s="186">
        <v>2.4713167473421993E-4</v>
      </c>
      <c r="W48" s="186">
        <v>1.8202203074491836E-2</v>
      </c>
      <c r="X48" s="186">
        <v>2.8003571858666401E-4</v>
      </c>
      <c r="Y48" s="186">
        <v>2.7005571059194374E-4</v>
      </c>
      <c r="Z48" s="186">
        <v>6.1033979157666673E-6</v>
      </c>
      <c r="AA48" s="186">
        <v>1.4527048467499076E-4</v>
      </c>
      <c r="AB48" s="186">
        <v>9.6346358636983671E-4</v>
      </c>
      <c r="AC48" s="186">
        <v>2.5054350447771307E-4</v>
      </c>
      <c r="AD48" s="186">
        <v>3.1504006893531009E-5</v>
      </c>
      <c r="AE48" s="186">
        <v>3.9925143175598289E-2</v>
      </c>
      <c r="AF48" s="186">
        <v>1.2278566226175434E-2</v>
      </c>
      <c r="AG48" s="186">
        <v>5.0148947614540862E-2</v>
      </c>
      <c r="AH48" s="186">
        <v>1.1490974365295666E-2</v>
      </c>
      <c r="AI48" s="186">
        <v>1.8140643102729542E-2</v>
      </c>
      <c r="AJ48" s="186">
        <v>1.9819765891002593E-4</v>
      </c>
      <c r="AK48" s="186">
        <v>-1.6909287988836749E-4</v>
      </c>
      <c r="AL48" s="186">
        <v>1.173264457144373E-3</v>
      </c>
      <c r="AM48" s="186">
        <v>2.6396854896867959E-2</v>
      </c>
      <c r="AN48" s="148">
        <f t="shared" si="0"/>
        <v>6.6566536831712386E-3</v>
      </c>
      <c r="AO48" s="174">
        <v>0</v>
      </c>
      <c r="AP48" s="175">
        <f t="shared" si="1"/>
        <v>0</v>
      </c>
      <c r="AQ48" s="174">
        <v>0</v>
      </c>
      <c r="AR48" s="186">
        <v>2.1088036814432437E-4</v>
      </c>
      <c r="AS48" s="186">
        <v>3.1872302226197387E-4</v>
      </c>
      <c r="AT48" s="186">
        <v>-9.624192053639619E-5</v>
      </c>
      <c r="AU48" s="186">
        <v>2.1092590334160794E-5</v>
      </c>
      <c r="AV48" s="186">
        <v>-2.1092590334160577E-5</v>
      </c>
      <c r="AW48" s="313">
        <v>5.0148947614540862E-2</v>
      </c>
      <c r="AX48" s="189">
        <f t="shared" si="2"/>
        <v>-1.6909287988836749E-4</v>
      </c>
      <c r="AY48" s="361" t="s">
        <v>730</v>
      </c>
      <c r="AZ48" s="19" t="s">
        <v>733</v>
      </c>
      <c r="BA48" s="19" t="s">
        <v>1103</v>
      </c>
      <c r="BB48" s="19" t="s">
        <v>775</v>
      </c>
      <c r="BC48" s="19" t="s">
        <v>778</v>
      </c>
      <c r="BD48" s="19" t="s">
        <v>1104</v>
      </c>
      <c r="BE48" s="19"/>
      <c r="BF48" s="361">
        <v>0</v>
      </c>
      <c r="BG48" s="19"/>
      <c r="BH48" s="362"/>
      <c r="CH48"/>
      <c r="CM48"/>
    </row>
    <row r="49" spans="1:91" ht="14.25" x14ac:dyDescent="0.2">
      <c r="A49" s="142" t="s">
        <v>528</v>
      </c>
      <c r="B49" s="93" t="s">
        <v>1229</v>
      </c>
      <c r="C49" s="27">
        <v>84930481</v>
      </c>
      <c r="D49" s="42" t="s">
        <v>69</v>
      </c>
      <c r="E49" s="45" t="s">
        <v>28</v>
      </c>
      <c r="F49" s="45" t="s">
        <v>30</v>
      </c>
      <c r="G49" s="110" t="s">
        <v>509</v>
      </c>
      <c r="H49" s="49" t="s">
        <v>627</v>
      </c>
      <c r="I49" s="348"/>
      <c r="J49" s="90">
        <v>5.499153976311337E-2</v>
      </c>
      <c r="K49" s="77" t="s">
        <v>607</v>
      </c>
      <c r="L49" s="72"/>
      <c r="M49" s="101">
        <v>1.2019195731742499E-3</v>
      </c>
      <c r="N49" s="142" t="s">
        <v>528</v>
      </c>
      <c r="O49" s="186">
        <v>2.060573011170891E-4</v>
      </c>
      <c r="P49" s="186">
        <v>1.7202207734089863E-4</v>
      </c>
      <c r="Q49" s="186">
        <v>3.5135691600349738E-4</v>
      </c>
      <c r="R49" s="186">
        <v>9.3609541295209099E-5</v>
      </c>
      <c r="S49" s="186">
        <v>5.9697562771120769E-5</v>
      </c>
      <c r="T49" s="186">
        <v>9.5795673236695857E-5</v>
      </c>
      <c r="U49" s="186">
        <v>1.5060391347690048E-5</v>
      </c>
      <c r="V49" s="186">
        <v>4.7490775497481281E-4</v>
      </c>
      <c r="W49" s="186">
        <v>2.1116419257815938E-4</v>
      </c>
      <c r="X49" s="186">
        <v>-9.3668570576509527E-5</v>
      </c>
      <c r="Y49" s="186">
        <v>2.1931365119786956E-4</v>
      </c>
      <c r="Z49" s="186">
        <v>2.8659982508386561E-4</v>
      </c>
      <c r="AA49" s="186">
        <v>3.2319284686501792E-4</v>
      </c>
      <c r="AB49" s="186">
        <v>9.9873024723502431E-5</v>
      </c>
      <c r="AC49" s="186">
        <v>2.4109274329379852E-4</v>
      </c>
      <c r="AD49" s="186">
        <v>4.7347625795792522E-4</v>
      </c>
      <c r="AE49" s="186">
        <v>9.6943049733343778E-2</v>
      </c>
      <c r="AF49" s="186">
        <v>2.3063091768828217E-2</v>
      </c>
      <c r="AG49" s="186">
        <v>0.12093161789769674</v>
      </c>
      <c r="AH49" s="186">
        <v>7.9508530920247858E-2</v>
      </c>
      <c r="AI49" s="186">
        <v>0.10048131543112894</v>
      </c>
      <c r="AJ49" s="186">
        <v>-1.2190849294530003E-4</v>
      </c>
      <c r="AK49" s="186">
        <v>-5.3005362014203619E-5</v>
      </c>
      <c r="AL49" s="186">
        <v>1.697020741250636E-4</v>
      </c>
      <c r="AM49" s="186">
        <v>8.4185521150249118E-2</v>
      </c>
      <c r="AN49" s="148">
        <f t="shared" si="0"/>
        <v>1.8434010568934636E-2</v>
      </c>
      <c r="AO49" s="174">
        <v>6</v>
      </c>
      <c r="AP49" s="175">
        <f t="shared" si="1"/>
        <v>0.12244897959183673</v>
      </c>
      <c r="AQ49" s="174">
        <v>0</v>
      </c>
      <c r="AR49" s="186">
        <v>-6.4751855702544023E-6</v>
      </c>
      <c r="AS49" s="186">
        <v>1.6478120434930193E-4</v>
      </c>
      <c r="AT49" s="186">
        <v>3.4954848771141128E-4</v>
      </c>
      <c r="AU49" s="186">
        <v>-1.7495966874920025E-4</v>
      </c>
      <c r="AV49" s="186">
        <v>1.7495966874920004E-4</v>
      </c>
      <c r="AW49" s="313">
        <v>0.12093161789769674</v>
      </c>
      <c r="AX49" s="189">
        <f t="shared" si="2"/>
        <v>-1.2190849294530003E-4</v>
      </c>
      <c r="AY49" s="361" t="s">
        <v>729</v>
      </c>
      <c r="AZ49" s="19" t="s">
        <v>733</v>
      </c>
      <c r="BA49" s="19" t="s">
        <v>1105</v>
      </c>
      <c r="BB49" s="19" t="s">
        <v>729</v>
      </c>
      <c r="BC49" s="19"/>
      <c r="BD49" s="19" t="s">
        <v>1106</v>
      </c>
      <c r="BE49" s="19"/>
      <c r="BF49" s="361">
        <v>-0.78500000000000003</v>
      </c>
      <c r="BG49" s="19"/>
      <c r="BH49" s="362"/>
      <c r="CH49"/>
      <c r="CM49"/>
    </row>
    <row r="50" spans="1:91" ht="14.25" x14ac:dyDescent="0.2">
      <c r="A50" s="142" t="s">
        <v>529</v>
      </c>
      <c r="B50" s="93" t="s">
        <v>1232</v>
      </c>
      <c r="C50" s="27">
        <v>86920934</v>
      </c>
      <c r="D50" s="42" t="s">
        <v>69</v>
      </c>
      <c r="E50" s="45" t="s">
        <v>26</v>
      </c>
      <c r="F50" s="45" t="s">
        <v>30</v>
      </c>
      <c r="G50" s="110" t="s">
        <v>509</v>
      </c>
      <c r="H50" s="49" t="s">
        <v>627</v>
      </c>
      <c r="I50" s="348"/>
      <c r="J50" s="90">
        <v>5.5467511885895403E-2</v>
      </c>
      <c r="K50" s="77" t="s">
        <v>608</v>
      </c>
      <c r="L50" s="72"/>
      <c r="M50" s="101">
        <v>4.6901146608540863E-4</v>
      </c>
      <c r="N50" s="142" t="s">
        <v>529</v>
      </c>
      <c r="O50" s="186">
        <v>-3.5556569837563701E-5</v>
      </c>
      <c r="P50" s="186">
        <v>-9.5586021142322691E-5</v>
      </c>
      <c r="Q50" s="186">
        <v>-5.1862569020819571E-5</v>
      </c>
      <c r="R50" s="186">
        <v>-1.220411478189985E-4</v>
      </c>
      <c r="S50" s="186">
        <v>-4.1583545975572625E-5</v>
      </c>
      <c r="T50" s="186">
        <v>-1.4140385102840087E-4</v>
      </c>
      <c r="U50" s="186">
        <v>-4.1051409024067665E-5</v>
      </c>
      <c r="V50" s="186">
        <v>7.4758673549392657E-5</v>
      </c>
      <c r="W50" s="186">
        <v>-2.4523919818295839E-5</v>
      </c>
      <c r="X50" s="186">
        <v>-6.0644480287504914E-5</v>
      </c>
      <c r="Y50" s="186">
        <v>-4.3103014372779345E-5</v>
      </c>
      <c r="Z50" s="186">
        <v>1.3255003397858725E-4</v>
      </c>
      <c r="AA50" s="186">
        <v>-9.0468068399697705E-5</v>
      </c>
      <c r="AB50" s="186">
        <v>-1.26896010392117E-5</v>
      </c>
      <c r="AC50" s="186">
        <v>-2.6905448265748062E-5</v>
      </c>
      <c r="AD50" s="186">
        <v>4.1032224449591924E-5</v>
      </c>
      <c r="AE50" s="186">
        <v>0.10721822175083348</v>
      </c>
      <c r="AF50" s="186">
        <v>9.8733101072055879E-2</v>
      </c>
      <c r="AG50" s="186">
        <v>0.12388885773230912</v>
      </c>
      <c r="AH50" s="186">
        <v>6.3135519662272557E-2</v>
      </c>
      <c r="AI50" s="186">
        <v>0.17727893440474393</v>
      </c>
      <c r="AJ50" s="186">
        <v>-1.259809646944042E-4</v>
      </c>
      <c r="AK50" s="186">
        <v>-6.3776787531858066E-5</v>
      </c>
      <c r="AL50" s="186">
        <v>-4.0490914793315114E-5</v>
      </c>
      <c r="AM50" s="186">
        <v>0.11405092692444299</v>
      </c>
      <c r="AN50" s="148">
        <f t="shared" si="0"/>
        <v>2.4761991224171099E-2</v>
      </c>
      <c r="AO50" s="174">
        <v>3</v>
      </c>
      <c r="AP50" s="175">
        <f t="shared" si="1"/>
        <v>6.1224489795918366E-2</v>
      </c>
      <c r="AQ50" s="174">
        <v>0</v>
      </c>
      <c r="AR50" s="186">
        <v>-5.8340778971467178E-5</v>
      </c>
      <c r="AS50" s="186">
        <v>-8.4242662716387082E-5</v>
      </c>
      <c r="AT50" s="186">
        <v>3.9903019317227601E-5</v>
      </c>
      <c r="AU50" s="186">
        <v>-6.1709885693093263E-5</v>
      </c>
      <c r="AV50" s="186">
        <v>6.1709885693093263E-5</v>
      </c>
      <c r="AW50" s="313">
        <v>0.17727893440474393</v>
      </c>
      <c r="AX50" s="189">
        <f t="shared" si="2"/>
        <v>-1.4140385102840087E-4</v>
      </c>
      <c r="AY50" s="361" t="s">
        <v>729</v>
      </c>
      <c r="AZ50" s="19" t="s">
        <v>733</v>
      </c>
      <c r="BA50" s="19" t="s">
        <v>1107</v>
      </c>
      <c r="BB50" s="19" t="s">
        <v>729</v>
      </c>
      <c r="BC50" s="19"/>
      <c r="BD50" s="19" t="s">
        <v>1108</v>
      </c>
      <c r="BE50" s="19"/>
      <c r="BF50" s="361">
        <v>0.20200000000000001</v>
      </c>
      <c r="BG50" s="19"/>
      <c r="BH50" s="362"/>
      <c r="CH50"/>
      <c r="CM50"/>
    </row>
    <row r="51" spans="1:91" ht="14.25" x14ac:dyDescent="0.2">
      <c r="A51" s="142" t="s">
        <v>697</v>
      </c>
      <c r="B51" s="94" t="s">
        <v>1227</v>
      </c>
      <c r="C51" s="27">
        <v>115773248</v>
      </c>
      <c r="D51" s="42" t="s">
        <v>69</v>
      </c>
      <c r="E51" s="45" t="s">
        <v>25</v>
      </c>
      <c r="F51" s="45" t="s">
        <v>30</v>
      </c>
      <c r="G51" s="110" t="s">
        <v>509</v>
      </c>
      <c r="H51" s="49" t="s">
        <v>627</v>
      </c>
      <c r="I51" s="348"/>
      <c r="J51" s="90">
        <v>8.0724876441515644E-2</v>
      </c>
      <c r="K51" s="77" t="s">
        <v>609</v>
      </c>
      <c r="L51" s="72"/>
      <c r="M51" s="101">
        <v>1.0512840713208381E-4</v>
      </c>
      <c r="N51" s="142" t="s">
        <v>697</v>
      </c>
      <c r="O51" s="186">
        <v>2.3861431703904606E-6</v>
      </c>
      <c r="P51" s="186">
        <v>1.8976395723786722E-5</v>
      </c>
      <c r="Q51" s="186">
        <v>5.7115607866474032E-5</v>
      </c>
      <c r="R51" s="186">
        <v>-2.600032973794342E-5</v>
      </c>
      <c r="S51" s="186">
        <v>4.6902288589338034E-5</v>
      </c>
      <c r="T51" s="186">
        <v>1.2052992652829058E-4</v>
      </c>
      <c r="U51" s="186">
        <v>3.7942064016861484E-5</v>
      </c>
      <c r="V51" s="186">
        <v>2.4435786036349649E-5</v>
      </c>
      <c r="W51" s="186">
        <v>1.2711321056580764E-4</v>
      </c>
      <c r="X51" s="186">
        <v>-2.9601879338321589E-5</v>
      </c>
      <c r="Y51" s="186">
        <v>-1.0121224589083557E-5</v>
      </c>
      <c r="Z51" s="186">
        <v>3.8309806857240297E-5</v>
      </c>
      <c r="AA51" s="186">
        <v>-2.1506461946268883E-5</v>
      </c>
      <c r="AB51" s="186">
        <v>-3.9170422368378288E-5</v>
      </c>
      <c r="AC51" s="186">
        <v>-1.675549203519919E-5</v>
      </c>
      <c r="AD51" s="186">
        <v>-2.9423831524301799E-6</v>
      </c>
      <c r="AE51" s="186">
        <v>3.4625818931059399E-2</v>
      </c>
      <c r="AF51" s="186">
        <v>1.3898833087754196E-2</v>
      </c>
      <c r="AG51" s="186">
        <v>0.12528420554278835</v>
      </c>
      <c r="AH51" s="186">
        <v>6.9519105332219874E-2</v>
      </c>
      <c r="AI51" s="186">
        <v>6.9494512690510948E-2</v>
      </c>
      <c r="AJ51" s="186">
        <v>-2.5673152358809376E-5</v>
      </c>
      <c r="AK51" s="186">
        <v>6.7003445867313741E-5</v>
      </c>
      <c r="AL51" s="186">
        <v>2.0496851649745465E-5</v>
      </c>
      <c r="AM51" s="186">
        <v>6.2564495116866556E-2</v>
      </c>
      <c r="AN51" s="148">
        <f t="shared" si="0"/>
        <v>1.3617018213653399E-2</v>
      </c>
      <c r="AO51" s="174">
        <v>1</v>
      </c>
      <c r="AP51" s="175">
        <f t="shared" si="1"/>
        <v>2.0408163265306121E-2</v>
      </c>
      <c r="AQ51" s="174">
        <v>0</v>
      </c>
      <c r="AR51" s="186">
        <v>6.6799533380703464E-6</v>
      </c>
      <c r="AS51" s="186">
        <v>2.3651276585012971E-5</v>
      </c>
      <c r="AT51" s="186">
        <v>3.7299601983308765E-5</v>
      </c>
      <c r="AU51" s="186">
        <v>-7.2773896780755384E-7</v>
      </c>
      <c r="AV51" s="186">
        <v>7.2773896780756739E-7</v>
      </c>
      <c r="AW51" s="313">
        <v>0.12528420554278835</v>
      </c>
      <c r="AX51" s="189">
        <f t="shared" si="2"/>
        <v>-3.9170422368378288E-5</v>
      </c>
      <c r="AY51" s="361" t="s">
        <v>729</v>
      </c>
      <c r="AZ51" s="19" t="s">
        <v>733</v>
      </c>
      <c r="BA51" s="19" t="s">
        <v>1109</v>
      </c>
      <c r="BB51" s="19" t="s">
        <v>729</v>
      </c>
      <c r="BC51" s="19"/>
      <c r="BD51" s="19" t="s">
        <v>1110</v>
      </c>
      <c r="BE51" s="19"/>
      <c r="BF51" s="361">
        <v>0</v>
      </c>
      <c r="BG51" s="19"/>
      <c r="BH51" s="362"/>
      <c r="CH51"/>
      <c r="CM51"/>
    </row>
    <row r="52" spans="1:91" ht="14.25" x14ac:dyDescent="0.2">
      <c r="A52" s="142" t="s">
        <v>530</v>
      </c>
      <c r="B52" s="93" t="s">
        <v>1223</v>
      </c>
      <c r="C52" s="27">
        <v>113727133</v>
      </c>
      <c r="D52" s="42" t="s">
        <v>69</v>
      </c>
      <c r="E52" s="45" t="s">
        <v>30</v>
      </c>
      <c r="F52" s="45" t="s">
        <v>28</v>
      </c>
      <c r="G52" s="110" t="s">
        <v>509</v>
      </c>
      <c r="H52" s="49" t="s">
        <v>627</v>
      </c>
      <c r="I52" s="348"/>
      <c r="J52" s="90">
        <v>8.2850041425020712E-2</v>
      </c>
      <c r="K52" s="77" t="s">
        <v>610</v>
      </c>
      <c r="L52" s="72"/>
      <c r="M52" s="101">
        <v>3.4546032541296189E-3</v>
      </c>
      <c r="N52" s="142" t="s">
        <v>530</v>
      </c>
      <c r="O52" s="186">
        <v>1.5518797801506093E-2</v>
      </c>
      <c r="P52" s="186">
        <v>2.2158159219514389E-2</v>
      </c>
      <c r="Q52" s="186">
        <v>3.6895903873786148E-2</v>
      </c>
      <c r="R52" s="186">
        <v>2.5825112372107564E-2</v>
      </c>
      <c r="S52" s="186">
        <v>3.1678603629821167E-2</v>
      </c>
      <c r="T52" s="186">
        <v>1.2203815379611927E-2</v>
      </c>
      <c r="U52" s="186">
        <v>1.6190229236388715E-2</v>
      </c>
      <c r="V52" s="186">
        <v>8.8366255922369338E-3</v>
      </c>
      <c r="W52" s="186">
        <v>5.5751338087885904E-2</v>
      </c>
      <c r="X52" s="186">
        <v>9.8076785768436477E-3</v>
      </c>
      <c r="Y52" s="186">
        <v>1.2382145758092973E-2</v>
      </c>
      <c r="Z52" s="186">
        <v>3.1664903072675915E-2</v>
      </c>
      <c r="AA52" s="186">
        <v>3.8195289454092146E-2</v>
      </c>
      <c r="AB52" s="186">
        <v>2.1738229664025187E-2</v>
      </c>
      <c r="AC52" s="186">
        <v>5.2654118010631863E-2</v>
      </c>
      <c r="AD52" s="186">
        <v>1.7476088511815223E-2</v>
      </c>
      <c r="AE52" s="186">
        <v>0.13566719390342732</v>
      </c>
      <c r="AF52" s="186">
        <v>5.5041657079159971E-2</v>
      </c>
      <c r="AG52" s="186">
        <v>0.15578597608072994</v>
      </c>
      <c r="AH52" s="186">
        <v>0.14121381406511707</v>
      </c>
      <c r="AI52" s="186">
        <v>0.15265360728658123</v>
      </c>
      <c r="AJ52" s="186">
        <v>1.9264312541426402E-2</v>
      </c>
      <c r="AK52" s="186">
        <v>1.2813944220752277E-2</v>
      </c>
      <c r="AL52" s="186">
        <v>2.4503071944623027E-2</v>
      </c>
      <c r="AM52" s="186">
        <v>0.1280724496830031</v>
      </c>
      <c r="AN52" s="148">
        <f t="shared" si="0"/>
        <v>4.7018154061662168E-2</v>
      </c>
      <c r="AO52" s="174">
        <v>6</v>
      </c>
      <c r="AP52" s="175">
        <f t="shared" si="1"/>
        <v>0.12244897959183673</v>
      </c>
      <c r="AQ52" s="174">
        <v>1</v>
      </c>
      <c r="AR52" s="186">
        <v>7.1943791108011104E-3</v>
      </c>
      <c r="AS52" s="186">
        <v>3.6278041970547225E-3</v>
      </c>
      <c r="AT52" s="186">
        <v>2.0413002622308718E-3</v>
      </c>
      <c r="AU52" s="186">
        <v>-1.1178735380631142E-4</v>
      </c>
      <c r="AV52" s="186">
        <v>1.1178735380631098E-4</v>
      </c>
      <c r="AW52" s="313">
        <v>0.15578597608072994</v>
      </c>
      <c r="AX52" s="189">
        <f t="shared" si="2"/>
        <v>8.8366255922369338E-3</v>
      </c>
      <c r="AY52" s="361" t="s">
        <v>727</v>
      </c>
      <c r="AZ52" s="19" t="s">
        <v>733</v>
      </c>
      <c r="BA52" s="19" t="s">
        <v>1111</v>
      </c>
      <c r="BB52" s="19" t="s">
        <v>775</v>
      </c>
      <c r="BC52" s="19" t="s">
        <v>778</v>
      </c>
      <c r="BD52" s="19" t="s">
        <v>1112</v>
      </c>
      <c r="BE52" s="19"/>
      <c r="BF52" s="361">
        <v>0</v>
      </c>
      <c r="BG52" s="19"/>
      <c r="BH52" s="362"/>
      <c r="CH52"/>
      <c r="CM52"/>
    </row>
    <row r="53" spans="1:91" ht="14.25" x14ac:dyDescent="0.2">
      <c r="A53" s="142" t="s">
        <v>531</v>
      </c>
      <c r="B53" s="45" t="s">
        <v>1239</v>
      </c>
      <c r="C53" s="27">
        <v>33525242</v>
      </c>
      <c r="D53" s="42" t="s">
        <v>69</v>
      </c>
      <c r="E53" s="45" t="s">
        <v>26</v>
      </c>
      <c r="F53" s="45" t="s">
        <v>28</v>
      </c>
      <c r="G53" s="110" t="s">
        <v>509</v>
      </c>
      <c r="H53" s="49" t="s">
        <v>627</v>
      </c>
      <c r="I53" s="348"/>
      <c r="J53" s="90">
        <v>8.4078711985688726E-2</v>
      </c>
      <c r="K53" s="77" t="s">
        <v>610</v>
      </c>
      <c r="L53" s="72"/>
      <c r="M53" s="101">
        <v>2.7401880947798213E-3</v>
      </c>
      <c r="N53" s="142" t="s">
        <v>531</v>
      </c>
      <c r="O53" s="186">
        <v>1.4149595286823396E-2</v>
      </c>
      <c r="P53" s="186">
        <v>2.0354640210411588E-2</v>
      </c>
      <c r="Q53" s="186">
        <v>3.5450144653028037E-2</v>
      </c>
      <c r="R53" s="186">
        <v>2.677004008477939E-2</v>
      </c>
      <c r="S53" s="186">
        <v>3.1071030512669177E-2</v>
      </c>
      <c r="T53" s="186">
        <v>1.1961337791052386E-2</v>
      </c>
      <c r="U53" s="186">
        <v>1.7849541426242756E-2</v>
      </c>
      <c r="V53" s="186">
        <v>7.7841535822751285E-3</v>
      </c>
      <c r="W53" s="186">
        <v>6.2267823759318282E-2</v>
      </c>
      <c r="X53" s="186">
        <v>1.0201830325023139E-2</v>
      </c>
      <c r="Y53" s="186">
        <v>1.175728427262657E-2</v>
      </c>
      <c r="Z53" s="186">
        <v>3.1464348301787327E-2</v>
      </c>
      <c r="AA53" s="186">
        <v>3.9906837297931992E-2</v>
      </c>
      <c r="AB53" s="186">
        <v>2.0690726425243611E-2</v>
      </c>
      <c r="AC53" s="186">
        <v>5.460799888643468E-2</v>
      </c>
      <c r="AD53" s="186">
        <v>1.689392804773374E-2</v>
      </c>
      <c r="AE53" s="186">
        <v>0.13869810054875328</v>
      </c>
      <c r="AF53" s="186">
        <v>5.3118947654040551E-2</v>
      </c>
      <c r="AG53" s="186">
        <v>0.16118293958169411</v>
      </c>
      <c r="AH53" s="186">
        <v>0.1444994083499056</v>
      </c>
      <c r="AI53" s="186">
        <v>0.15761790547631013</v>
      </c>
      <c r="AJ53" s="186">
        <v>1.9469724138848375E-2</v>
      </c>
      <c r="AK53" s="186">
        <v>1.2919957650301107E-2</v>
      </c>
      <c r="AL53" s="186">
        <v>2.4753941258473924E-2</v>
      </c>
      <c r="AM53" s="186">
        <v>0.13102346032214074</v>
      </c>
      <c r="AN53" s="148">
        <f t="shared" si="0"/>
        <v>4.7856010620140624E-2</v>
      </c>
      <c r="AO53" s="174">
        <v>7</v>
      </c>
      <c r="AP53" s="175">
        <f t="shared" si="1"/>
        <v>0.14285714285714285</v>
      </c>
      <c r="AQ53" s="174">
        <v>1</v>
      </c>
      <c r="AR53" s="186">
        <v>6.8893751280170489E-3</v>
      </c>
      <c r="AS53" s="186">
        <v>3.3135075982801748E-3</v>
      </c>
      <c r="AT53" s="186">
        <v>2.8490989303142948E-3</v>
      </c>
      <c r="AU53" s="186">
        <v>4.3252394478450473E-5</v>
      </c>
      <c r="AV53" s="186">
        <v>-4.3252394478450907E-5</v>
      </c>
      <c r="AW53" s="313">
        <v>0.16118293958169411</v>
      </c>
      <c r="AX53" s="189">
        <f t="shared" si="2"/>
        <v>7.7841535822751285E-3</v>
      </c>
      <c r="AY53" s="361" t="s">
        <v>730</v>
      </c>
      <c r="AZ53" s="19" t="s">
        <v>733</v>
      </c>
      <c r="BA53" s="19" t="s">
        <v>1113</v>
      </c>
      <c r="BB53" s="19" t="s">
        <v>775</v>
      </c>
      <c r="BC53" s="19" t="s">
        <v>778</v>
      </c>
      <c r="BD53" s="19" t="s">
        <v>1114</v>
      </c>
      <c r="BE53" s="19"/>
      <c r="BF53" s="361">
        <v>0</v>
      </c>
      <c r="BG53" s="19"/>
      <c r="BH53" s="362"/>
      <c r="CH53"/>
      <c r="CM53"/>
    </row>
    <row r="54" spans="1:91" ht="14.25" x14ac:dyDescent="0.2">
      <c r="A54" s="142" t="s">
        <v>532</v>
      </c>
      <c r="B54" s="45" t="s">
        <v>1237</v>
      </c>
      <c r="C54" s="98">
        <v>30848799</v>
      </c>
      <c r="D54" s="42" t="s">
        <v>69</v>
      </c>
      <c r="E54" s="45" t="s">
        <v>28</v>
      </c>
      <c r="F54" s="45" t="s">
        <v>30</v>
      </c>
      <c r="G54" s="110" t="s">
        <v>509</v>
      </c>
      <c r="H54" s="49" t="s">
        <v>627</v>
      </c>
      <c r="I54" s="348"/>
      <c r="J54" s="90">
        <v>8.6992543496271751E-2</v>
      </c>
      <c r="K54" s="77" t="s">
        <v>610</v>
      </c>
      <c r="L54" s="72"/>
      <c r="M54" s="101">
        <v>1.2679619924211506E-3</v>
      </c>
      <c r="N54" s="142" t="s">
        <v>532</v>
      </c>
      <c r="O54" s="186">
        <v>1.4123399551100008E-2</v>
      </c>
      <c r="P54" s="186">
        <v>2.1331849213087208E-2</v>
      </c>
      <c r="Q54" s="186">
        <v>3.2795462726194151E-2</v>
      </c>
      <c r="R54" s="186">
        <v>2.8444780558830759E-2</v>
      </c>
      <c r="S54" s="186">
        <v>3.1120904290176526E-2</v>
      </c>
      <c r="T54" s="186">
        <v>1.2936373971003376E-2</v>
      </c>
      <c r="U54" s="186">
        <v>1.4762416321362302E-2</v>
      </c>
      <c r="V54" s="186">
        <v>7.6975080097859694E-3</v>
      </c>
      <c r="W54" s="186">
        <v>5.5401339767169551E-2</v>
      </c>
      <c r="X54" s="186">
        <v>1.013385723742884E-2</v>
      </c>
      <c r="Y54" s="186">
        <v>1.2274824548231278E-2</v>
      </c>
      <c r="Z54" s="186">
        <v>3.2353007574550209E-2</v>
      </c>
      <c r="AA54" s="186">
        <v>3.7114097418169435E-2</v>
      </c>
      <c r="AB54" s="186">
        <v>2.2839853242935675E-2</v>
      </c>
      <c r="AC54" s="186">
        <v>5.2481412453359758E-2</v>
      </c>
      <c r="AD54" s="186">
        <v>1.4729104612893472E-2</v>
      </c>
      <c r="AE54" s="186">
        <v>0.13304236472256992</v>
      </c>
      <c r="AF54" s="186">
        <v>5.585835572130745E-2</v>
      </c>
      <c r="AG54" s="186">
        <v>0.15542864435243084</v>
      </c>
      <c r="AH54" s="186">
        <v>0.14367398200975351</v>
      </c>
      <c r="AI54" s="186">
        <v>0.15349254384239611</v>
      </c>
      <c r="AJ54" s="186">
        <v>2.0028916207230022E-2</v>
      </c>
      <c r="AK54" s="186">
        <v>1.2564618028612721E-2</v>
      </c>
      <c r="AL54" s="186">
        <v>2.4062984762895624E-2</v>
      </c>
      <c r="AM54" s="186">
        <v>0.12829917812969158</v>
      </c>
      <c r="AN54" s="148">
        <f t="shared" si="0"/>
        <v>4.6723026799155624E-2</v>
      </c>
      <c r="AO54" s="174">
        <v>5</v>
      </c>
      <c r="AP54" s="175">
        <f t="shared" si="1"/>
        <v>0.10204081632653061</v>
      </c>
      <c r="AQ54" s="174">
        <v>1</v>
      </c>
      <c r="AR54" s="186">
        <v>4.7584578320895039E-3</v>
      </c>
      <c r="AS54" s="186">
        <v>3.0518068129471647E-3</v>
      </c>
      <c r="AT54" s="186">
        <v>2.4861809163327568E-3</v>
      </c>
      <c r="AU54" s="186">
        <v>-2.4229812771755892E-6</v>
      </c>
      <c r="AV54" s="186">
        <v>2.4229812771753723E-6</v>
      </c>
      <c r="AW54" s="313">
        <v>0.15542864435243084</v>
      </c>
      <c r="AX54" s="189">
        <f t="shared" si="2"/>
        <v>7.6975080097859694E-3</v>
      </c>
      <c r="AY54" s="361" t="s">
        <v>727</v>
      </c>
      <c r="AZ54" s="19" t="s">
        <v>733</v>
      </c>
      <c r="BA54" s="19" t="s">
        <v>1115</v>
      </c>
      <c r="BB54" s="19" t="s">
        <v>775</v>
      </c>
      <c r="BC54" s="19" t="s">
        <v>778</v>
      </c>
      <c r="BD54" s="19" t="s">
        <v>1116</v>
      </c>
      <c r="BE54" s="19"/>
      <c r="BF54" s="361">
        <v>0</v>
      </c>
      <c r="BG54" s="19"/>
      <c r="BH54" s="362"/>
      <c r="CH54"/>
      <c r="CM54"/>
    </row>
    <row r="55" spans="1:91" ht="14.25" x14ac:dyDescent="0.2">
      <c r="A55" s="142" t="s">
        <v>533</v>
      </c>
      <c r="B55" s="45" t="s">
        <v>1237</v>
      </c>
      <c r="C55" s="98">
        <v>184095585</v>
      </c>
      <c r="D55" s="42" t="s">
        <v>69</v>
      </c>
      <c r="E55" s="45" t="s">
        <v>30</v>
      </c>
      <c r="F55" s="45" t="s">
        <v>25</v>
      </c>
      <c r="G55" s="110" t="s">
        <v>509</v>
      </c>
      <c r="H55" s="49" t="s">
        <v>627</v>
      </c>
      <c r="I55" s="348"/>
      <c r="J55" s="90">
        <v>8.835027365129007E-2</v>
      </c>
      <c r="K55" s="77" t="s">
        <v>610</v>
      </c>
      <c r="L55" s="72"/>
      <c r="M55" s="101">
        <v>1.9187756171897426E-3</v>
      </c>
      <c r="N55" s="142" t="s">
        <v>533</v>
      </c>
      <c r="O55" s="186">
        <v>1.3491816149534099E-2</v>
      </c>
      <c r="P55" s="186">
        <v>1.9725311131926018E-2</v>
      </c>
      <c r="Q55" s="186">
        <v>3.3253857781345493E-2</v>
      </c>
      <c r="R55" s="186">
        <v>2.7541337195058444E-2</v>
      </c>
      <c r="S55" s="186">
        <v>2.8791297021117008E-2</v>
      </c>
      <c r="T55" s="186">
        <v>1.2421065937531889E-2</v>
      </c>
      <c r="U55" s="186">
        <v>1.5552419502924722E-2</v>
      </c>
      <c r="V55" s="186">
        <v>5.9046792246077884E-3</v>
      </c>
      <c r="W55" s="186">
        <v>5.548028508243525E-2</v>
      </c>
      <c r="X55" s="186">
        <v>1.0286919405114711E-2</v>
      </c>
      <c r="Y55" s="186">
        <v>1.113576856952859E-2</v>
      </c>
      <c r="Z55" s="186">
        <v>3.0934326061430845E-2</v>
      </c>
      <c r="AA55" s="186">
        <v>3.6317552779346049E-2</v>
      </c>
      <c r="AB55" s="186">
        <v>2.1844356375659225E-2</v>
      </c>
      <c r="AC55" s="186">
        <v>5.1489019476520966E-2</v>
      </c>
      <c r="AD55" s="186">
        <v>1.4148885899835257E-2</v>
      </c>
      <c r="AE55" s="186">
        <v>0.13406035915101638</v>
      </c>
      <c r="AF55" s="186">
        <v>5.3881762840074635E-2</v>
      </c>
      <c r="AG55" s="186">
        <v>0.15589858199495168</v>
      </c>
      <c r="AH55" s="186">
        <v>0.13548251058653368</v>
      </c>
      <c r="AI55" s="186">
        <v>0.14501131356764113</v>
      </c>
      <c r="AJ55" s="186">
        <v>2.0879917530739148E-2</v>
      </c>
      <c r="AK55" s="186">
        <v>1.1748493419742091E-2</v>
      </c>
      <c r="AL55" s="186">
        <v>2.3385961585799864E-2</v>
      </c>
      <c r="AM55" s="186">
        <v>0.12486690562804352</v>
      </c>
      <c r="AN55" s="148">
        <f t="shared" si="0"/>
        <v>4.5447036377591961E-2</v>
      </c>
      <c r="AO55" s="174">
        <v>9</v>
      </c>
      <c r="AP55" s="175">
        <f t="shared" si="1"/>
        <v>0.18367346938775511</v>
      </c>
      <c r="AQ55" s="174">
        <v>1</v>
      </c>
      <c r="AR55" s="186">
        <v>6.8902973023583138E-3</v>
      </c>
      <c r="AS55" s="186">
        <v>3.8067035465464585E-3</v>
      </c>
      <c r="AT55" s="186">
        <v>1.3308652119817699E-3</v>
      </c>
      <c r="AU55" s="186">
        <v>-3.2679610851739718E-5</v>
      </c>
      <c r="AV55" s="186">
        <v>3.2679610851739718E-5</v>
      </c>
      <c r="AW55" s="313">
        <v>0.15589858199495168</v>
      </c>
      <c r="AX55" s="189">
        <f t="shared" si="2"/>
        <v>5.9046792246077884E-3</v>
      </c>
      <c r="AY55" s="361" t="s">
        <v>729</v>
      </c>
      <c r="AZ55" s="19" t="s">
        <v>733</v>
      </c>
      <c r="BA55" s="19" t="s">
        <v>1117</v>
      </c>
      <c r="BB55" s="19" t="s">
        <v>729</v>
      </c>
      <c r="BC55" s="19"/>
      <c r="BD55" s="19" t="s">
        <v>1118</v>
      </c>
      <c r="BE55" s="19"/>
      <c r="BF55" s="361">
        <v>-0.50800000000000001</v>
      </c>
      <c r="BG55" s="19"/>
      <c r="BH55" s="362"/>
      <c r="CH55"/>
      <c r="CM55"/>
    </row>
    <row r="56" spans="1:91" ht="14.25" x14ac:dyDescent="0.2">
      <c r="A56" s="142" t="s">
        <v>534</v>
      </c>
      <c r="B56" s="93" t="s">
        <v>1240</v>
      </c>
      <c r="C56" s="98">
        <v>42650505</v>
      </c>
      <c r="D56" s="42" t="s">
        <v>69</v>
      </c>
      <c r="E56" s="45" t="s">
        <v>25</v>
      </c>
      <c r="F56" s="45" t="s">
        <v>28</v>
      </c>
      <c r="G56" s="110" t="s">
        <v>509</v>
      </c>
      <c r="H56" s="49" t="s">
        <v>627</v>
      </c>
      <c r="I56" s="348"/>
      <c r="J56" s="90">
        <v>9.634551495016612E-2</v>
      </c>
      <c r="K56" s="77" t="s">
        <v>611</v>
      </c>
      <c r="L56" s="72"/>
      <c r="M56" s="101">
        <v>6.9428248999758879E-4</v>
      </c>
      <c r="N56" s="142" t="s">
        <v>534</v>
      </c>
      <c r="O56" s="186">
        <v>1.626461374455257E-2</v>
      </c>
      <c r="P56" s="186">
        <v>7.686184802489603E-3</v>
      </c>
      <c r="Q56" s="186">
        <v>2.6180877627805278E-3</v>
      </c>
      <c r="R56" s="186">
        <v>4.1134450525647246E-3</v>
      </c>
      <c r="S56" s="186">
        <v>1.5572617294812424E-3</v>
      </c>
      <c r="T56" s="186">
        <v>-2.5687782779875682E-5</v>
      </c>
      <c r="U56" s="186">
        <v>2.1006806085323206E-3</v>
      </c>
      <c r="V56" s="186">
        <v>1.7723019253871577E-4</v>
      </c>
      <c r="W56" s="186">
        <v>3.1971762522969697E-4</v>
      </c>
      <c r="X56" s="186">
        <v>3.9219138266767344E-4</v>
      </c>
      <c r="Y56" s="186">
        <v>1.8141992191113718E-2</v>
      </c>
      <c r="Z56" s="186">
        <v>2.5218410091447782E-3</v>
      </c>
      <c r="AA56" s="186">
        <v>7.1108070788254152E-3</v>
      </c>
      <c r="AB56" s="186">
        <v>3.6005883163350567E-4</v>
      </c>
      <c r="AC56" s="186">
        <v>1.0438484585453248E-3</v>
      </c>
      <c r="AD56" s="186">
        <v>2.3902049201925623E-4</v>
      </c>
      <c r="AE56" s="186">
        <v>0.1375362893424186</v>
      </c>
      <c r="AF56" s="186">
        <v>0.16992887925445874</v>
      </c>
      <c r="AG56" s="186">
        <v>0.15722513601013918</v>
      </c>
      <c r="AH56" s="186">
        <v>0.14772225641379697</v>
      </c>
      <c r="AI56" s="186">
        <v>0.21132846324517707</v>
      </c>
      <c r="AJ56" s="186">
        <v>2.4428896593743903E-4</v>
      </c>
      <c r="AK56" s="186">
        <v>6.0834420646910161E-5</v>
      </c>
      <c r="AL56" s="186">
        <v>3.6070231425513084E-3</v>
      </c>
      <c r="AM56" s="186">
        <v>0.16474820485319813</v>
      </c>
      <c r="AN56" s="148">
        <f t="shared" si="0"/>
        <v>3.8637714818778875E-2</v>
      </c>
      <c r="AO56" s="174">
        <v>13</v>
      </c>
      <c r="AP56" s="175">
        <f t="shared" si="1"/>
        <v>0.26530612244897961</v>
      </c>
      <c r="AQ56" s="174">
        <v>0</v>
      </c>
      <c r="AR56" s="186">
        <v>5.5536997903472113E-5</v>
      </c>
      <c r="AS56" s="186">
        <v>6.6158956011068567E-5</v>
      </c>
      <c r="AT56" s="186">
        <v>-1.8523797283496166E-5</v>
      </c>
      <c r="AU56" s="186">
        <v>7.1578710185645302E-5</v>
      </c>
      <c r="AV56" s="186">
        <v>-7.1578710185645302E-5</v>
      </c>
      <c r="AW56" s="313">
        <v>0.21132846324517707</v>
      </c>
      <c r="AX56" s="189">
        <f t="shared" si="2"/>
        <v>-2.5687782779875682E-5</v>
      </c>
      <c r="AY56" s="361" t="s">
        <v>729</v>
      </c>
      <c r="AZ56" s="19" t="s">
        <v>733</v>
      </c>
      <c r="BA56" s="19" t="s">
        <v>1119</v>
      </c>
      <c r="BB56" s="19" t="s">
        <v>729</v>
      </c>
      <c r="BC56" s="19"/>
      <c r="BD56" s="19" t="s">
        <v>1120</v>
      </c>
      <c r="BE56" s="19"/>
      <c r="BF56" s="361">
        <v>0.98099999999999998</v>
      </c>
      <c r="BG56" s="19"/>
      <c r="BH56" s="362"/>
      <c r="CH56"/>
      <c r="CM56"/>
    </row>
    <row r="57" spans="1:91" ht="14.25" x14ac:dyDescent="0.2">
      <c r="A57" s="142" t="s">
        <v>535</v>
      </c>
      <c r="B57" s="93" t="s">
        <v>1233</v>
      </c>
      <c r="C57" s="98">
        <v>116653758</v>
      </c>
      <c r="D57" s="42" t="s">
        <v>69</v>
      </c>
      <c r="E57" s="45" t="s">
        <v>25</v>
      </c>
      <c r="F57" s="45" t="s">
        <v>26</v>
      </c>
      <c r="G57" s="110" t="s">
        <v>509</v>
      </c>
      <c r="H57" s="49" t="s">
        <v>627</v>
      </c>
      <c r="I57" s="348"/>
      <c r="J57" s="90">
        <v>0.13430282292557741</v>
      </c>
      <c r="K57" s="77" t="s">
        <v>612</v>
      </c>
      <c r="L57" s="72"/>
      <c r="M57" s="101">
        <v>1.1320176872842988E-3</v>
      </c>
      <c r="N57" s="143" t="s">
        <v>535</v>
      </c>
      <c r="O57" s="186">
        <v>4.7589582015557276E-2</v>
      </c>
      <c r="P57" s="186">
        <v>4.4111401225338083E-2</v>
      </c>
      <c r="Q57" s="186">
        <v>1.9037245936855542E-2</v>
      </c>
      <c r="R57" s="186">
        <v>9.9177706712667187E-3</v>
      </c>
      <c r="S57" s="186">
        <v>2.334968186304015E-2</v>
      </c>
      <c r="T57" s="186">
        <v>1.1509422060222669E-2</v>
      </c>
      <c r="U57" s="186">
        <v>4.9115994763273821E-3</v>
      </c>
      <c r="V57" s="186">
        <v>2.2458902025010853E-3</v>
      </c>
      <c r="W57" s="186">
        <v>2.329786534511144E-2</v>
      </c>
      <c r="X57" s="186">
        <v>2.3039085382160696E-2</v>
      </c>
      <c r="Y57" s="186">
        <v>2.2724646356820848E-2</v>
      </c>
      <c r="Z57" s="186">
        <v>1.181871088767248E-2</v>
      </c>
      <c r="AA57" s="186">
        <v>1.5234300976232622E-2</v>
      </c>
      <c r="AB57" s="186">
        <v>5.9735391080738805E-3</v>
      </c>
      <c r="AC57" s="186">
        <v>1.5496238140003799E-2</v>
      </c>
      <c r="AD57" s="186">
        <v>1.2757037390312531E-2</v>
      </c>
      <c r="AE57" s="186">
        <v>0.1937207254442013</v>
      </c>
      <c r="AF57" s="186">
        <v>0.19140976829655698</v>
      </c>
      <c r="AG57" s="186">
        <v>0.22643363934669641</v>
      </c>
      <c r="AH57" s="186">
        <v>0.1571202518098524</v>
      </c>
      <c r="AI57" s="186">
        <v>0.23616666736745273</v>
      </c>
      <c r="AJ57" s="186">
        <v>2.8976054662578084E-2</v>
      </c>
      <c r="AK57" s="186">
        <v>3.3714374183563899E-2</v>
      </c>
      <c r="AL57" s="186">
        <v>1.9798461380449491E-2</v>
      </c>
      <c r="AM57" s="186">
        <v>0.20263660635382533</v>
      </c>
      <c r="AN57" s="148">
        <f t="shared" si="0"/>
        <v>5.9154586876017358E-2</v>
      </c>
      <c r="AO57" s="174">
        <v>17</v>
      </c>
      <c r="AP57" s="175">
        <f t="shared" si="1"/>
        <v>0.34693877551020408</v>
      </c>
      <c r="AQ57" s="174">
        <v>0</v>
      </c>
      <c r="AR57" s="186">
        <v>1.6829562561912401E-2</v>
      </c>
      <c r="AS57" s="186">
        <v>8.0000928664527987E-3</v>
      </c>
      <c r="AT57" s="186">
        <v>3.9978689587688446E-3</v>
      </c>
      <c r="AU57" s="186">
        <v>5.4656562431336896E-5</v>
      </c>
      <c r="AV57" s="186">
        <v>-5.4656562431336679E-5</v>
      </c>
      <c r="AW57" s="254">
        <v>0.23616666736745273</v>
      </c>
      <c r="AX57" s="189">
        <f t="shared" si="2"/>
        <v>2.2458902025010853E-3</v>
      </c>
      <c r="AY57" s="361" t="s">
        <v>727</v>
      </c>
      <c r="AZ57" s="19" t="s">
        <v>733</v>
      </c>
      <c r="BA57" s="19" t="s">
        <v>1121</v>
      </c>
      <c r="BB57" s="19" t="s">
        <v>775</v>
      </c>
      <c r="BC57" s="19" t="s">
        <v>806</v>
      </c>
      <c r="BD57" s="19" t="s">
        <v>1122</v>
      </c>
      <c r="BE57" s="19"/>
      <c r="BF57" s="361">
        <v>0</v>
      </c>
      <c r="BG57" s="19"/>
      <c r="BH57" s="362"/>
      <c r="CH57"/>
      <c r="CM57"/>
    </row>
    <row r="58" spans="1:91" ht="14.25" x14ac:dyDescent="0.2">
      <c r="A58" s="142" t="s">
        <v>536</v>
      </c>
      <c r="B58" s="93" t="s">
        <v>1229</v>
      </c>
      <c r="C58" s="27">
        <v>23581720</v>
      </c>
      <c r="D58" s="42" t="s">
        <v>69</v>
      </c>
      <c r="E58" s="45" t="s">
        <v>28</v>
      </c>
      <c r="F58" s="45" t="s">
        <v>30</v>
      </c>
      <c r="G58" s="110" t="s">
        <v>509</v>
      </c>
      <c r="H58" s="49" t="s">
        <v>627</v>
      </c>
      <c r="I58" s="348"/>
      <c r="J58" s="90">
        <v>0.14249999999999999</v>
      </c>
      <c r="K58" s="77" t="s">
        <v>588</v>
      </c>
      <c r="L58" s="72"/>
      <c r="M58" s="101">
        <v>1.8513703292960268E-3</v>
      </c>
      <c r="N58" s="142" t="s">
        <v>536</v>
      </c>
      <c r="O58" s="186">
        <v>6.9171561811758278E-2</v>
      </c>
      <c r="P58" s="186">
        <v>7.3180470093631558E-2</v>
      </c>
      <c r="Q58" s="186">
        <v>2.9362068864781012E-2</v>
      </c>
      <c r="R58" s="186">
        <v>4.2897206815724974E-2</v>
      </c>
      <c r="S58" s="186">
        <v>6.6578975323853762E-2</v>
      </c>
      <c r="T58" s="186">
        <v>5.8152849541607182E-2</v>
      </c>
      <c r="U58" s="186">
        <v>5.1520322330861845E-2</v>
      </c>
      <c r="V58" s="186">
        <v>9.6327510181065702E-3</v>
      </c>
      <c r="W58" s="186">
        <v>3.1599219444112522E-2</v>
      </c>
      <c r="X58" s="186">
        <v>2.5668186825932689E-2</v>
      </c>
      <c r="Y58" s="186">
        <v>2.6015584425173273E-2</v>
      </c>
      <c r="Z58" s="186">
        <v>2.9566236653072578E-2</v>
      </c>
      <c r="AA58" s="186">
        <v>4.4385090247876777E-2</v>
      </c>
      <c r="AB58" s="186">
        <v>1.7834477014614308E-2</v>
      </c>
      <c r="AC58" s="186">
        <v>2.4239670908160559E-2</v>
      </c>
      <c r="AD58" s="186">
        <v>2.4494491460850084E-2</v>
      </c>
      <c r="AE58" s="186">
        <v>0.20289369090894357</v>
      </c>
      <c r="AF58" s="186">
        <v>0.20263887492677168</v>
      </c>
      <c r="AG58" s="186">
        <v>0.22835470835529265</v>
      </c>
      <c r="AH58" s="186">
        <v>0.16409120097060906</v>
      </c>
      <c r="AI58" s="186">
        <v>0.24995028001888128</v>
      </c>
      <c r="AJ58" s="186">
        <v>5.0445449458689839E-2</v>
      </c>
      <c r="AK58" s="186">
        <v>6.063981488767517E-2</v>
      </c>
      <c r="AL58" s="186">
        <v>4.0854690395915716E-2</v>
      </c>
      <c r="AM58" s="186">
        <v>0.20958575103609964</v>
      </c>
      <c r="AN58" s="148">
        <f t="shared" si="0"/>
        <v>7.7535355752477442E-2</v>
      </c>
      <c r="AO58" s="174">
        <v>15</v>
      </c>
      <c r="AP58" s="175">
        <f t="shared" si="1"/>
        <v>0.30612244897959184</v>
      </c>
      <c r="AQ58" s="174">
        <v>0</v>
      </c>
      <c r="AR58" s="186">
        <v>3.0991357860010345E-2</v>
      </c>
      <c r="AS58" s="186">
        <v>1.7720788674497081E-2</v>
      </c>
      <c r="AT58" s="186">
        <v>9.7608948762911291E-3</v>
      </c>
      <c r="AU58" s="186">
        <v>-8.7921435263618904E-7</v>
      </c>
      <c r="AV58" s="186">
        <v>8.7921435263640588E-7</v>
      </c>
      <c r="AW58" s="313">
        <v>0.24995028001888128</v>
      </c>
      <c r="AX58" s="189">
        <f t="shared" si="2"/>
        <v>9.6327510181065702E-3</v>
      </c>
      <c r="AY58" s="361" t="s">
        <v>996</v>
      </c>
      <c r="AZ58" s="19" t="s">
        <v>997</v>
      </c>
      <c r="BA58" s="19" t="s">
        <v>1123</v>
      </c>
      <c r="BB58" s="19" t="s">
        <v>775</v>
      </c>
      <c r="BC58" s="19" t="s">
        <v>778</v>
      </c>
      <c r="BD58" s="19" t="s">
        <v>1124</v>
      </c>
      <c r="BE58" s="19" t="s">
        <v>1125</v>
      </c>
      <c r="BF58" s="361">
        <v>3.11</v>
      </c>
      <c r="BG58" s="19"/>
      <c r="BH58" s="362"/>
      <c r="CH58"/>
      <c r="CM58"/>
    </row>
    <row r="59" spans="1:91" ht="14.25" x14ac:dyDescent="0.2">
      <c r="A59" s="142" t="s">
        <v>537</v>
      </c>
      <c r="B59" s="93" t="s">
        <v>1242</v>
      </c>
      <c r="C59" s="27">
        <v>17429587</v>
      </c>
      <c r="D59" s="42" t="s">
        <v>69</v>
      </c>
      <c r="E59" s="45" t="s">
        <v>25</v>
      </c>
      <c r="F59" s="45" t="s">
        <v>26</v>
      </c>
      <c r="G59" s="110" t="s">
        <v>511</v>
      </c>
      <c r="H59" s="49" t="s">
        <v>627</v>
      </c>
      <c r="I59" s="348"/>
      <c r="J59" s="90">
        <v>2.0219039595619208E-2</v>
      </c>
      <c r="K59" s="77" t="s">
        <v>623</v>
      </c>
      <c r="L59" s="72"/>
      <c r="M59" s="101">
        <v>9.462419714492418E-4</v>
      </c>
      <c r="N59" s="142" t="s">
        <v>537</v>
      </c>
      <c r="O59" s="186">
        <v>5.287451232130827E-5</v>
      </c>
      <c r="P59" s="186">
        <v>1.4067038481421767E-4</v>
      </c>
      <c r="Q59" s="186">
        <v>-8.8105061301772792E-5</v>
      </c>
      <c r="R59" s="186">
        <v>8.1622309758142475E-5</v>
      </c>
      <c r="S59" s="186">
        <v>1.9000428410287048E-4</v>
      </c>
      <c r="T59" s="186">
        <v>-8.4268544858593004E-5</v>
      </c>
      <c r="U59" s="186">
        <v>1.1146710044010553E-4</v>
      </c>
      <c r="V59" s="186">
        <v>-5.5692282529007115E-6</v>
      </c>
      <c r="W59" s="186">
        <v>2.1525501477173605E-4</v>
      </c>
      <c r="X59" s="186">
        <v>2.6685179974407958E-4</v>
      </c>
      <c r="Y59" s="186">
        <v>2.250910737892325E-4</v>
      </c>
      <c r="Z59" s="186">
        <v>1.4233771118791236E-4</v>
      </c>
      <c r="AA59" s="186">
        <v>-2.1730022957764674E-5</v>
      </c>
      <c r="AB59" s="186">
        <v>2.6193646721246831E-4</v>
      </c>
      <c r="AC59" s="186">
        <v>2.7481446849287098E-4</v>
      </c>
      <c r="AD59" s="186">
        <v>-7.437705238736846E-5</v>
      </c>
      <c r="AE59" s="186">
        <v>1.4443332877348567E-4</v>
      </c>
      <c r="AF59" s="186">
        <v>2.7636248264965922E-5</v>
      </c>
      <c r="AG59" s="186">
        <v>4.5512711854949435E-2</v>
      </c>
      <c r="AH59" s="186">
        <v>6.0004793400261682E-3</v>
      </c>
      <c r="AI59" s="186">
        <v>6.9492963260991058E-3</v>
      </c>
      <c r="AJ59" s="186">
        <v>2.7672762107952575E-4</v>
      </c>
      <c r="AK59" s="186">
        <v>8.9272770411726217E-5</v>
      </c>
      <c r="AL59" s="186">
        <v>1.1415975602043307E-4</v>
      </c>
      <c r="AM59" s="186">
        <v>1.1726911419622631E-2</v>
      </c>
      <c r="AN59" s="148">
        <f t="shared" si="0"/>
        <v>2.6386709872383029E-3</v>
      </c>
      <c r="AO59" s="174">
        <v>0</v>
      </c>
      <c r="AP59" s="175">
        <f t="shared" si="1"/>
        <v>0</v>
      </c>
      <c r="AQ59" s="174">
        <v>0</v>
      </c>
      <c r="AR59" s="186">
        <v>-7.7164315155437454E-5</v>
      </c>
      <c r="AS59" s="186">
        <v>1.5423253422471007E-4</v>
      </c>
      <c r="AT59" s="186">
        <v>-5.2799163098378845E-5</v>
      </c>
      <c r="AU59" s="186">
        <v>-4.902296459150619E-6</v>
      </c>
      <c r="AV59" s="186">
        <v>4.902296459150619E-6</v>
      </c>
      <c r="AW59" s="313">
        <v>4.5512711854949435E-2</v>
      </c>
      <c r="AX59" s="189">
        <f t="shared" si="2"/>
        <v>-8.8105061301772792E-5</v>
      </c>
      <c r="AY59" s="361" t="s">
        <v>728</v>
      </c>
      <c r="AZ59" s="19" t="s">
        <v>733</v>
      </c>
      <c r="BA59" s="19" t="s">
        <v>1126</v>
      </c>
      <c r="BB59" s="19" t="s">
        <v>775</v>
      </c>
      <c r="BC59" s="19" t="s">
        <v>778</v>
      </c>
      <c r="BD59" s="19" t="s">
        <v>1127</v>
      </c>
      <c r="BE59" s="19"/>
      <c r="BF59" s="361">
        <v>0</v>
      </c>
      <c r="BG59" s="19"/>
      <c r="BH59" s="362"/>
      <c r="CH59"/>
      <c r="CM59"/>
    </row>
    <row r="60" spans="1:91" ht="14.25" x14ac:dyDescent="0.2">
      <c r="A60" s="142" t="s">
        <v>538</v>
      </c>
      <c r="B60" s="93" t="s">
        <v>1226</v>
      </c>
      <c r="C60" s="27">
        <v>30751634</v>
      </c>
      <c r="D60" s="42" t="s">
        <v>69</v>
      </c>
      <c r="E60" s="45" t="s">
        <v>25</v>
      </c>
      <c r="F60" s="45" t="s">
        <v>26</v>
      </c>
      <c r="G60" s="110" t="s">
        <v>511</v>
      </c>
      <c r="H60" s="49" t="s">
        <v>627</v>
      </c>
      <c r="I60" s="348"/>
      <c r="J60" s="90">
        <v>2.3060796645702306E-2</v>
      </c>
      <c r="K60" s="77" t="s">
        <v>604</v>
      </c>
      <c r="L60" s="72"/>
      <c r="M60" s="101">
        <v>1.0716808435855549E-3</v>
      </c>
      <c r="N60" s="142" t="s">
        <v>538</v>
      </c>
      <c r="O60" s="186">
        <v>7.1921945045860542E-5</v>
      </c>
      <c r="P60" s="186">
        <v>1.2528697458406282E-5</v>
      </c>
      <c r="Q60" s="186">
        <v>-4.016933021080602E-5</v>
      </c>
      <c r="R60" s="186">
        <v>8.1001187217083666E-5</v>
      </c>
      <c r="S60" s="186">
        <v>1.7763048324515181E-4</v>
      </c>
      <c r="T60" s="186">
        <v>-1.9205642275686686E-4</v>
      </c>
      <c r="U60" s="186">
        <v>-1.9422583649123784E-4</v>
      </c>
      <c r="V60" s="186">
        <v>-1.3453333003279758E-5</v>
      </c>
      <c r="W60" s="186">
        <v>1.0796319944460014E-5</v>
      </c>
      <c r="X60" s="186">
        <v>-4.1853718241963633E-5</v>
      </c>
      <c r="Y60" s="186">
        <v>-2.1393690608624083E-5</v>
      </c>
      <c r="Z60" s="186">
        <v>8.7397373119923322E-5</v>
      </c>
      <c r="AA60" s="186">
        <v>-3.1750172296974091E-5</v>
      </c>
      <c r="AB60" s="186">
        <v>8.5354717224648776E-4</v>
      </c>
      <c r="AC60" s="186">
        <v>1.8643958434415211E-5</v>
      </c>
      <c r="AD60" s="186">
        <v>-1.3646094597600925E-4</v>
      </c>
      <c r="AE60" s="186">
        <v>3.8716598381313388E-2</v>
      </c>
      <c r="AF60" s="186">
        <v>1.1690786084174218E-2</v>
      </c>
      <c r="AG60" s="186">
        <v>5.2902715403068616E-2</v>
      </c>
      <c r="AH60" s="186">
        <v>1.1504535507154832E-2</v>
      </c>
      <c r="AI60" s="186">
        <v>2.1604880315483556E-2</v>
      </c>
      <c r="AJ60" s="186">
        <v>7.0922217896016507E-6</v>
      </c>
      <c r="AK60" s="186">
        <v>5.6624803707746967E-5</v>
      </c>
      <c r="AL60" s="186">
        <v>3.92122618124097E-5</v>
      </c>
      <c r="AM60" s="186">
        <v>2.7283903138238919E-2</v>
      </c>
      <c r="AN60" s="148">
        <f t="shared" si="0"/>
        <v>5.9619711479920855E-3</v>
      </c>
      <c r="AO60" s="174">
        <v>1</v>
      </c>
      <c r="AP60" s="175">
        <f t="shared" si="1"/>
        <v>2.0408163265306121E-2</v>
      </c>
      <c r="AQ60" s="174">
        <v>0</v>
      </c>
      <c r="AR60" s="186">
        <v>-1.3753463916908021E-4</v>
      </c>
      <c r="AS60" s="186">
        <v>-2.2969134267912744E-4</v>
      </c>
      <c r="AT60" s="186">
        <v>-3.7930284801469122E-5</v>
      </c>
      <c r="AU60" s="186">
        <v>-5.667166531107045E-5</v>
      </c>
      <c r="AV60" s="186">
        <v>5.6671665311070667E-5</v>
      </c>
      <c r="AW60" s="313">
        <v>5.2902715403068616E-2</v>
      </c>
      <c r="AX60" s="189">
        <f t="shared" si="2"/>
        <v>-1.9422583649123784E-4</v>
      </c>
      <c r="AY60" s="361" t="s">
        <v>729</v>
      </c>
      <c r="AZ60" s="19" t="s">
        <v>733</v>
      </c>
      <c r="BA60" s="19" t="s">
        <v>1128</v>
      </c>
      <c r="BB60" s="19" t="s">
        <v>729</v>
      </c>
      <c r="BC60" s="19"/>
      <c r="BD60" s="19" t="s">
        <v>1129</v>
      </c>
      <c r="BE60" s="19"/>
      <c r="BF60" s="361">
        <v>-0.65500000000000003</v>
      </c>
      <c r="BG60" s="19"/>
      <c r="BH60" s="362"/>
      <c r="CH60"/>
      <c r="CM60"/>
    </row>
    <row r="61" spans="1:91" ht="15" x14ac:dyDescent="0.2">
      <c r="A61" s="142" t="s">
        <v>539</v>
      </c>
      <c r="B61" s="93" t="s">
        <v>1229</v>
      </c>
      <c r="C61" s="27">
        <v>92160294</v>
      </c>
      <c r="D61" s="42" t="s">
        <v>69</v>
      </c>
      <c r="E61" s="45" t="s">
        <v>25</v>
      </c>
      <c r="F61" s="45" t="s">
        <v>26</v>
      </c>
      <c r="G61" s="110" t="s">
        <v>511</v>
      </c>
      <c r="H61" s="49" t="s">
        <v>627</v>
      </c>
      <c r="I61" s="348"/>
      <c r="J61" s="90">
        <v>2.5961538461538463E-2</v>
      </c>
      <c r="K61" s="344" t="s">
        <v>723</v>
      </c>
      <c r="L61" s="72"/>
      <c r="M61" s="101">
        <v>4.23269611154108E-4</v>
      </c>
      <c r="N61" s="142" t="s">
        <v>539</v>
      </c>
      <c r="O61" s="186">
        <v>7.3908960733204923E-2</v>
      </c>
      <c r="P61" s="186">
        <v>2.9010486754539856E-2</v>
      </c>
      <c r="Q61" s="186">
        <v>2.2827426782626385E-2</v>
      </c>
      <c r="R61" s="186">
        <v>7.9230549364435521E-2</v>
      </c>
      <c r="S61" s="186">
        <v>5.3025630483503616E-2</v>
      </c>
      <c r="T61" s="186">
        <v>4.1503725221495182E-2</v>
      </c>
      <c r="U61" s="186">
        <v>3.9570608624987992E-2</v>
      </c>
      <c r="V61" s="186">
        <v>2.9344436691639914E-2</v>
      </c>
      <c r="W61" s="186">
        <v>4.8030505964323983E-2</v>
      </c>
      <c r="X61" s="186">
        <v>4.3160867965429152E-2</v>
      </c>
      <c r="Y61" s="186">
        <v>6.7271891572181991E-3</v>
      </c>
      <c r="Z61" s="186">
        <v>6.4758329127491618E-2</v>
      </c>
      <c r="AA61" s="186">
        <v>4.750081105314008E-2</v>
      </c>
      <c r="AB61" s="186">
        <v>5.4442634775114393E-2</v>
      </c>
      <c r="AC61" s="186">
        <v>1.9980360902448313E-2</v>
      </c>
      <c r="AD61" s="186">
        <v>3.032110118253966E-2</v>
      </c>
      <c r="AE61" s="186">
        <v>6.658383040335147E-3</v>
      </c>
      <c r="AF61" s="186">
        <v>1.1963929681005932E-2</v>
      </c>
      <c r="AG61" s="186">
        <v>3.5854727116478623E-3</v>
      </c>
      <c r="AH61" s="186">
        <v>9.0283725937509926E-3</v>
      </c>
      <c r="AI61" s="186">
        <v>6.8035862799477385E-4</v>
      </c>
      <c r="AJ61" s="186">
        <v>3.8657979525744096E-2</v>
      </c>
      <c r="AK61" s="186">
        <v>4.8276154208574611E-2</v>
      </c>
      <c r="AL61" s="186">
        <v>4.2793208806580968E-2</v>
      </c>
      <c r="AM61" s="186">
        <v>6.3833033309469434E-3</v>
      </c>
      <c r="AN61" s="148">
        <f t="shared" si="0"/>
        <v>3.4878011964051832E-2</v>
      </c>
      <c r="AO61" s="174">
        <v>0</v>
      </c>
      <c r="AP61" s="175">
        <f t="shared" si="1"/>
        <v>0</v>
      </c>
      <c r="AQ61" s="174">
        <v>1</v>
      </c>
      <c r="AR61" s="186">
        <v>2.4441759664186172E-2</v>
      </c>
      <c r="AS61" s="186">
        <v>1.3702281423094789E-2</v>
      </c>
      <c r="AT61" s="186">
        <v>7.2694935437441644E-3</v>
      </c>
      <c r="AU61" s="186">
        <v>-4.8208939574881924E-5</v>
      </c>
      <c r="AV61" s="186">
        <v>4.8208939574881924E-5</v>
      </c>
      <c r="AW61" s="313">
        <v>7.9230549364435521E-2</v>
      </c>
      <c r="AX61" s="189">
        <f t="shared" si="2"/>
        <v>6.8035862799477385E-4</v>
      </c>
      <c r="AY61" s="361" t="s">
        <v>729</v>
      </c>
      <c r="AZ61" s="19" t="s">
        <v>733</v>
      </c>
      <c r="BA61" s="19" t="s">
        <v>1130</v>
      </c>
      <c r="BB61" s="19" t="s">
        <v>729</v>
      </c>
      <c r="BC61" s="19"/>
      <c r="BD61" s="19" t="s">
        <v>1131</v>
      </c>
      <c r="BE61" s="19"/>
      <c r="BF61" s="361">
        <v>0</v>
      </c>
      <c r="BG61" s="19"/>
      <c r="BH61" s="362"/>
      <c r="CH61"/>
      <c r="CM61"/>
    </row>
    <row r="62" spans="1:91" ht="14.25" x14ac:dyDescent="0.2">
      <c r="A62" s="142" t="s">
        <v>540</v>
      </c>
      <c r="B62" s="45" t="s">
        <v>1230</v>
      </c>
      <c r="C62" s="27">
        <v>118238695</v>
      </c>
      <c r="D62" s="42" t="s">
        <v>69</v>
      </c>
      <c r="E62" s="45" t="s">
        <v>25</v>
      </c>
      <c r="F62" s="45" t="s">
        <v>30</v>
      </c>
      <c r="G62" s="110" t="s">
        <v>511</v>
      </c>
      <c r="H62" s="49" t="s">
        <v>627</v>
      </c>
      <c r="I62" s="348"/>
      <c r="J62" s="90">
        <v>2.9962546816479401E-2</v>
      </c>
      <c r="K62" s="77" t="s">
        <v>613</v>
      </c>
      <c r="L62" s="72"/>
      <c r="M62" s="101">
        <v>3.8976490396228368E-4</v>
      </c>
      <c r="N62" s="142" t="s">
        <v>540</v>
      </c>
      <c r="O62" s="186">
        <v>8.2950908987705402E-5</v>
      </c>
      <c r="P62" s="186">
        <v>-3.5867247338658642E-5</v>
      </c>
      <c r="Q62" s="186">
        <v>9.5931741438004471E-5</v>
      </c>
      <c r="R62" s="186">
        <v>-1.1242929041085069E-5</v>
      </c>
      <c r="S62" s="186">
        <v>-4.8941987029349086E-5</v>
      </c>
      <c r="T62" s="186">
        <v>8.8129261854075799E-5</v>
      </c>
      <c r="U62" s="186">
        <v>6.698103731026233E-8</v>
      </c>
      <c r="V62" s="186">
        <v>9.9630000790387199E-5</v>
      </c>
      <c r="W62" s="186">
        <v>-4.5322307102649989E-5</v>
      </c>
      <c r="X62" s="186">
        <v>-5.1782248242957657E-5</v>
      </c>
      <c r="Y62" s="186">
        <v>8.2128544423166593E-5</v>
      </c>
      <c r="Z62" s="186">
        <v>8.0375817703724056E-5</v>
      </c>
      <c r="AA62" s="186">
        <v>1.1335992555114007E-4</v>
      </c>
      <c r="AB62" s="186">
        <v>7.3994847874720218E-5</v>
      </c>
      <c r="AC62" s="186">
        <v>-5.0042035465917671E-5</v>
      </c>
      <c r="AD62" s="186">
        <v>-9.6740622511147338E-6</v>
      </c>
      <c r="AE62" s="186">
        <v>9.6003251550499921E-2</v>
      </c>
      <c r="AF62" s="186">
        <v>0.10630086785424418</v>
      </c>
      <c r="AG62" s="186">
        <v>3.7517455186724849E-2</v>
      </c>
      <c r="AH62" s="186">
        <v>8.2114161330995181E-2</v>
      </c>
      <c r="AI62" s="186">
        <v>6.4078370920527886E-2</v>
      </c>
      <c r="AJ62" s="186">
        <v>3.7837573183101172E-5</v>
      </c>
      <c r="AK62" s="186">
        <v>3.5832867453022355E-5</v>
      </c>
      <c r="AL62" s="186">
        <v>2.9853647434701378E-5</v>
      </c>
      <c r="AM62" s="186">
        <v>7.7202821368598407E-2</v>
      </c>
      <c r="AN62" s="148">
        <f t="shared" si="0"/>
        <v>1.6806585760731158E-2</v>
      </c>
      <c r="AO62" s="174">
        <v>2</v>
      </c>
      <c r="AP62" s="175">
        <f t="shared" si="1"/>
        <v>4.0816326530612242E-2</v>
      </c>
      <c r="AQ62" s="174">
        <v>0</v>
      </c>
      <c r="AR62" s="186">
        <v>6.1779454783417284E-6</v>
      </c>
      <c r="AS62" s="186">
        <v>6.0033664504881052E-5</v>
      </c>
      <c r="AT62" s="186">
        <v>1.3562914157186698E-4</v>
      </c>
      <c r="AU62" s="186">
        <v>-6.6328181454405096E-5</v>
      </c>
      <c r="AV62" s="186">
        <v>6.6328181454405096E-5</v>
      </c>
      <c r="AW62" s="313">
        <v>0.10630086785424418</v>
      </c>
      <c r="AX62" s="189">
        <f t="shared" si="2"/>
        <v>-5.1782248242957657E-5</v>
      </c>
      <c r="AY62" s="361" t="s">
        <v>729</v>
      </c>
      <c r="AZ62" s="19" t="s">
        <v>733</v>
      </c>
      <c r="BA62" s="19" t="s">
        <v>1132</v>
      </c>
      <c r="BB62" s="19" t="s">
        <v>729</v>
      </c>
      <c r="BC62" s="19"/>
      <c r="BD62" s="19" t="s">
        <v>1133</v>
      </c>
      <c r="BE62" s="19"/>
      <c r="BF62" s="361">
        <v>0</v>
      </c>
      <c r="BG62" s="19"/>
      <c r="BH62" s="362"/>
      <c r="CH62"/>
      <c r="CM62"/>
    </row>
    <row r="63" spans="1:91" ht="14.25" x14ac:dyDescent="0.2">
      <c r="A63" s="142" t="s">
        <v>541</v>
      </c>
      <c r="B63" s="45" t="s">
        <v>1239</v>
      </c>
      <c r="C63" s="27">
        <v>14728786</v>
      </c>
      <c r="D63" s="42" t="s">
        <v>69</v>
      </c>
      <c r="E63" s="45" t="s">
        <v>25</v>
      </c>
      <c r="F63" s="45" t="s">
        <v>26</v>
      </c>
      <c r="G63" s="110" t="s">
        <v>511</v>
      </c>
      <c r="H63" s="49" t="s">
        <v>627</v>
      </c>
      <c r="I63" s="348"/>
      <c r="J63" s="90">
        <v>3.0364372469635626E-2</v>
      </c>
      <c r="K63" s="77" t="s">
        <v>614</v>
      </c>
      <c r="L63" s="72"/>
      <c r="M63" s="101">
        <v>1.1680657497997599E-3</v>
      </c>
      <c r="N63" s="142" t="s">
        <v>541</v>
      </c>
      <c r="O63" s="186">
        <v>5.0316264807862823E-5</v>
      </c>
      <c r="P63" s="186">
        <v>-1.3614150176005256E-4</v>
      </c>
      <c r="Q63" s="186">
        <v>-8.1168670066630606E-5</v>
      </c>
      <c r="R63" s="186">
        <v>-1.7383868116602023E-4</v>
      </c>
      <c r="S63" s="186">
        <v>9.0220127562769172E-5</v>
      </c>
      <c r="T63" s="186">
        <v>-4.1065786750578382E-5</v>
      </c>
      <c r="U63" s="186">
        <v>3.013614319839872E-5</v>
      </c>
      <c r="V63" s="186">
        <v>6.7242390953127854E-5</v>
      </c>
      <c r="W63" s="186">
        <v>-2.8309983178321542E-5</v>
      </c>
      <c r="X63" s="186">
        <v>-1.7638588152478376E-4</v>
      </c>
      <c r="Y63" s="186">
        <v>7.5739391691130717E-5</v>
      </c>
      <c r="Z63" s="186">
        <v>6.9086895803590048E-5</v>
      </c>
      <c r="AA63" s="186">
        <v>-1.7379066867213465E-5</v>
      </c>
      <c r="AB63" s="186">
        <v>1.4852921694992775E-4</v>
      </c>
      <c r="AC63" s="186">
        <v>-1.1540158063043566E-4</v>
      </c>
      <c r="AD63" s="186">
        <v>-9.186831407266235E-5</v>
      </c>
      <c r="AE63" s="186">
        <v>5.135166258618383E-2</v>
      </c>
      <c r="AF63" s="186">
        <v>4.5268808047923201E-2</v>
      </c>
      <c r="AG63" s="186">
        <v>5.824373560854032E-2</v>
      </c>
      <c r="AH63" s="186">
        <v>2.9329277711733281E-2</v>
      </c>
      <c r="AI63" s="186">
        <v>9.5256231964736454E-2</v>
      </c>
      <c r="AJ63" s="186">
        <v>1.8354912737812202E-4</v>
      </c>
      <c r="AK63" s="186">
        <v>1.0509978317737321E-4</v>
      </c>
      <c r="AL63" s="186">
        <v>-2.3133402496885482E-6</v>
      </c>
      <c r="AM63" s="186">
        <v>5.5889943183823412E-2</v>
      </c>
      <c r="AN63" s="148">
        <f t="shared" si="0"/>
        <v>1.2148177208461855E-2</v>
      </c>
      <c r="AO63" s="174">
        <v>4</v>
      </c>
      <c r="AP63" s="175">
        <f t="shared" si="1"/>
        <v>8.1632653061224483E-2</v>
      </c>
      <c r="AQ63" s="174">
        <v>0</v>
      </c>
      <c r="AR63" s="186">
        <v>-1.3771454723271351E-4</v>
      </c>
      <c r="AS63" s="186">
        <v>9.398037634702084E-6</v>
      </c>
      <c r="AT63" s="186">
        <v>1.3154242001183663E-5</v>
      </c>
      <c r="AU63" s="186">
        <v>6.9756872598878599E-5</v>
      </c>
      <c r="AV63" s="186">
        <v>-6.9756872598878382E-5</v>
      </c>
      <c r="AW63" s="313">
        <v>9.5256231964736454E-2</v>
      </c>
      <c r="AX63" s="189">
        <f t="shared" si="2"/>
        <v>-1.7638588152478376E-4</v>
      </c>
      <c r="AY63" s="361" t="s">
        <v>730</v>
      </c>
      <c r="AZ63" s="19" t="s">
        <v>733</v>
      </c>
      <c r="BA63" s="19" t="s">
        <v>1134</v>
      </c>
      <c r="BB63" s="19" t="s">
        <v>775</v>
      </c>
      <c r="BC63" s="19" t="s">
        <v>1135</v>
      </c>
      <c r="BD63" s="19" t="s">
        <v>1136</v>
      </c>
      <c r="BE63" s="19"/>
      <c r="BF63" s="361">
        <v>0</v>
      </c>
      <c r="BG63" s="19"/>
      <c r="BH63" s="362"/>
      <c r="CH63"/>
      <c r="CM63"/>
    </row>
    <row r="64" spans="1:91" ht="14.25" x14ac:dyDescent="0.2">
      <c r="A64" s="142" t="s">
        <v>542</v>
      </c>
      <c r="B64" s="93" t="s">
        <v>1224</v>
      </c>
      <c r="C64" s="27">
        <v>123248662</v>
      </c>
      <c r="D64" s="42" t="s">
        <v>69</v>
      </c>
      <c r="E64" s="45" t="s">
        <v>28</v>
      </c>
      <c r="F64" s="45" t="s">
        <v>30</v>
      </c>
      <c r="G64" s="110" t="s">
        <v>511</v>
      </c>
      <c r="H64" s="49" t="s">
        <v>627</v>
      </c>
      <c r="I64" s="348"/>
      <c r="J64" s="90">
        <v>4.4485634847080631E-2</v>
      </c>
      <c r="K64" s="77" t="s">
        <v>607</v>
      </c>
      <c r="L64" s="72"/>
      <c r="M64" s="101">
        <v>1.8968755475287855E-3</v>
      </c>
      <c r="N64" s="142" t="s">
        <v>542</v>
      </c>
      <c r="O64" s="186">
        <v>2.6221103184304734E-4</v>
      </c>
      <c r="P64" s="186">
        <v>5.9337666925883027E-5</v>
      </c>
      <c r="Q64" s="186">
        <v>-3.837588599726687E-5</v>
      </c>
      <c r="R64" s="186">
        <v>5.6872458850799716E-5</v>
      </c>
      <c r="S64" s="186">
        <v>-5.1147306157673083E-5</v>
      </c>
      <c r="T64" s="186">
        <v>9.7753871321291496E-5</v>
      </c>
      <c r="U64" s="186">
        <v>2.7883267022004886E-4</v>
      </c>
      <c r="V64" s="186">
        <v>9.8880085288300269E-5</v>
      </c>
      <c r="W64" s="186">
        <v>3.4085131783922985E-4</v>
      </c>
      <c r="X64" s="186">
        <v>-8.4380428113715921E-5</v>
      </c>
      <c r="Y64" s="186">
        <v>2.1688777916453869E-4</v>
      </c>
      <c r="Z64" s="186">
        <v>2.8147629895144142E-4</v>
      </c>
      <c r="AA64" s="186">
        <v>1.0569296425807151E-4</v>
      </c>
      <c r="AB64" s="186">
        <v>-2.9257087157870528E-5</v>
      </c>
      <c r="AC64" s="186">
        <v>1.1730945750667698E-4</v>
      </c>
      <c r="AD64" s="186">
        <v>7.6766777549205391E-5</v>
      </c>
      <c r="AE64" s="186">
        <v>9.3530898087984149E-2</v>
      </c>
      <c r="AF64" s="186">
        <v>2.6966959690192038E-2</v>
      </c>
      <c r="AG64" s="186">
        <v>0.13042509995017412</v>
      </c>
      <c r="AH64" s="186">
        <v>8.1318464504480797E-2</v>
      </c>
      <c r="AI64" s="186">
        <v>0.10996776921517831</v>
      </c>
      <c r="AJ64" s="186">
        <v>-1.6292566804761112E-5</v>
      </c>
      <c r="AK64" s="186">
        <v>2.3861488272147995E-4</v>
      </c>
      <c r="AL64" s="186">
        <v>1.1177966601159592E-4</v>
      </c>
      <c r="AM64" s="186">
        <v>8.8441838289601893E-2</v>
      </c>
      <c r="AN64" s="148">
        <f t="shared" si="0"/>
        <v>1.9313966323313832E-2</v>
      </c>
      <c r="AO64" s="174">
        <v>4</v>
      </c>
      <c r="AP64" s="175">
        <f t="shared" si="1"/>
        <v>8.1632653061224483E-2</v>
      </c>
      <c r="AQ64" s="174">
        <v>0</v>
      </c>
      <c r="AR64" s="186">
        <v>4.0199771407639032E-5</v>
      </c>
      <c r="AS64" s="186">
        <v>-9.7232588992751754E-5</v>
      </c>
      <c r="AT64" s="186">
        <v>3.5959623503777809E-4</v>
      </c>
      <c r="AU64" s="186">
        <v>8.1945075379960888E-5</v>
      </c>
      <c r="AV64" s="186">
        <v>-8.1945075379961105E-5</v>
      </c>
      <c r="AW64" s="313">
        <v>0.13042509995017412</v>
      </c>
      <c r="AX64" s="189">
        <f t="shared" si="2"/>
        <v>-8.4380428113715921E-5</v>
      </c>
      <c r="AY64" s="361" t="s">
        <v>728</v>
      </c>
      <c r="AZ64" s="19" t="s">
        <v>733</v>
      </c>
      <c r="BA64" s="19" t="s">
        <v>1137</v>
      </c>
      <c r="BB64" s="19" t="s">
        <v>775</v>
      </c>
      <c r="BC64" s="19" t="s">
        <v>778</v>
      </c>
      <c r="BD64" s="19" t="s">
        <v>1138</v>
      </c>
      <c r="BE64" s="19"/>
      <c r="BF64" s="361">
        <v>0</v>
      </c>
      <c r="BG64" s="19"/>
      <c r="BH64" s="362"/>
      <c r="CH64"/>
      <c r="CM64"/>
    </row>
    <row r="65" spans="1:91" ht="14.25" x14ac:dyDescent="0.2">
      <c r="A65" s="142" t="s">
        <v>543</v>
      </c>
      <c r="B65" s="45" t="s">
        <v>1238</v>
      </c>
      <c r="C65" s="27">
        <v>122761461</v>
      </c>
      <c r="D65" s="42" t="s">
        <v>69</v>
      </c>
      <c r="E65" s="45" t="s">
        <v>30</v>
      </c>
      <c r="F65" s="45" t="s">
        <v>26</v>
      </c>
      <c r="G65" s="110" t="s">
        <v>509</v>
      </c>
      <c r="H65" s="49" t="s">
        <v>627</v>
      </c>
      <c r="I65" s="348"/>
      <c r="J65" s="90">
        <v>1.5548281505728314E-2</v>
      </c>
      <c r="K65" s="77" t="s">
        <v>623</v>
      </c>
      <c r="L65" s="72"/>
      <c r="M65" s="101">
        <v>9.0035540404854845E-5</v>
      </c>
      <c r="N65" s="142" t="s">
        <v>543</v>
      </c>
      <c r="O65" s="186">
        <v>1.7490200871242052E-2</v>
      </c>
      <c r="P65" s="186">
        <v>2.4484343382314769E-2</v>
      </c>
      <c r="Q65" s="186">
        <v>1.8181654278388734E-2</v>
      </c>
      <c r="R65" s="186">
        <v>9.6523365962418433E-3</v>
      </c>
      <c r="S65" s="186">
        <v>1.7858935653010784E-2</v>
      </c>
      <c r="T65" s="186">
        <v>1.8031713582614378E-2</v>
      </c>
      <c r="U65" s="186">
        <v>2.062821632122477E-2</v>
      </c>
      <c r="V65" s="186">
        <v>1.6975063008692393E-2</v>
      </c>
      <c r="W65" s="186">
        <v>1.0648559617179004E-2</v>
      </c>
      <c r="X65" s="186">
        <v>3.9502407442273393E-3</v>
      </c>
      <c r="Y65" s="186">
        <v>6.0757830767756297E-3</v>
      </c>
      <c r="Z65" s="186">
        <v>2.7230576867621214E-2</v>
      </c>
      <c r="AA65" s="186">
        <v>1.2186299005668633E-2</v>
      </c>
      <c r="AB65" s="186">
        <v>1.9064778942930748E-2</v>
      </c>
      <c r="AC65" s="186">
        <v>2.3581995900439991E-2</v>
      </c>
      <c r="AD65" s="186">
        <v>1.535423465058032E-2</v>
      </c>
      <c r="AE65" s="186">
        <v>9.5512912141663487E-4</v>
      </c>
      <c r="AF65" s="186">
        <v>5.8830985130375914E-3</v>
      </c>
      <c r="AG65" s="186">
        <v>2.1589986978340189E-3</v>
      </c>
      <c r="AH65" s="186">
        <v>5.7262675412848843E-3</v>
      </c>
      <c r="AI65" s="186">
        <v>3.8493554831148415E-4</v>
      </c>
      <c r="AJ65" s="186">
        <v>2.8725804396152195E-2</v>
      </c>
      <c r="AK65" s="186">
        <v>2.5237792147782188E-2</v>
      </c>
      <c r="AL65" s="186">
        <v>1.7519918280171499E-2</v>
      </c>
      <c r="AM65" s="186">
        <v>3.0216858843769225E-3</v>
      </c>
      <c r="AN65" s="148">
        <f t="shared" si="0"/>
        <v>1.4368128628911811E-2</v>
      </c>
      <c r="AO65" s="174">
        <v>0</v>
      </c>
      <c r="AP65" s="175">
        <f t="shared" si="1"/>
        <v>0</v>
      </c>
      <c r="AQ65" s="174">
        <v>0</v>
      </c>
      <c r="AR65" s="186">
        <v>1.2638787416204396E-2</v>
      </c>
      <c r="AS65" s="186">
        <v>8.3440208097623897E-3</v>
      </c>
      <c r="AT65" s="186">
        <v>3.5835614581882355E-3</v>
      </c>
      <c r="AU65" s="186">
        <v>9.2805970486793958E-6</v>
      </c>
      <c r="AV65" s="186">
        <v>-9.2805970486793958E-6</v>
      </c>
      <c r="AW65" s="313">
        <v>2.8725804396152195E-2</v>
      </c>
      <c r="AX65" s="189">
        <f t="shared" si="2"/>
        <v>3.8493554831148415E-4</v>
      </c>
      <c r="AY65" s="361" t="s">
        <v>727</v>
      </c>
      <c r="AZ65" s="19" t="s">
        <v>733</v>
      </c>
      <c r="BA65" s="19" t="s">
        <v>1139</v>
      </c>
      <c r="BB65" s="19" t="s">
        <v>775</v>
      </c>
      <c r="BC65" s="19" t="s">
        <v>778</v>
      </c>
      <c r="BD65" s="19" t="s">
        <v>1140</v>
      </c>
      <c r="BE65" s="19"/>
      <c r="BF65" s="361">
        <v>-0.45300000000000001</v>
      </c>
      <c r="BG65" s="19"/>
      <c r="BH65" s="362"/>
      <c r="CH65"/>
      <c r="CM65"/>
    </row>
    <row r="66" spans="1:91" ht="15" x14ac:dyDescent="0.2">
      <c r="A66" s="142" t="s">
        <v>544</v>
      </c>
      <c r="B66" s="93" t="s">
        <v>1233</v>
      </c>
      <c r="C66" s="27">
        <v>57520799</v>
      </c>
      <c r="D66" s="42" t="s">
        <v>69</v>
      </c>
      <c r="E66" s="45" t="s">
        <v>26</v>
      </c>
      <c r="F66" s="45" t="s">
        <v>30</v>
      </c>
      <c r="G66" s="110" t="s">
        <v>509</v>
      </c>
      <c r="H66" s="49" t="s">
        <v>627</v>
      </c>
      <c r="I66" s="348"/>
      <c r="J66" s="90">
        <v>1.3911620294599018E-2</v>
      </c>
      <c r="K66" s="344" t="s">
        <v>1218</v>
      </c>
      <c r="L66" s="92" t="s">
        <v>634</v>
      </c>
      <c r="M66" s="101">
        <v>1.1760182522108393E-4</v>
      </c>
      <c r="N66" s="142" t="s">
        <v>544</v>
      </c>
      <c r="O66" s="191">
        <v>1.7530425735078198E-2</v>
      </c>
      <c r="P66" s="191">
        <v>4.5266319402365732E-3</v>
      </c>
      <c r="Q66" s="191">
        <v>1.5349995541321312E-2</v>
      </c>
      <c r="R66" s="191">
        <v>4.7401934428942381E-2</v>
      </c>
      <c r="S66" s="191">
        <v>4.8223343648881534E-2</v>
      </c>
      <c r="T66" s="191">
        <v>5.9183290462876134E-3</v>
      </c>
      <c r="U66" s="191">
        <v>2.0691462322767373E-2</v>
      </c>
      <c r="V66" s="191">
        <v>1.0973412154574792E-2</v>
      </c>
      <c r="W66" s="191">
        <v>3.3275725371932047E-2</v>
      </c>
      <c r="X66" s="191">
        <v>3.2741569088839864E-2</v>
      </c>
      <c r="Y66" s="191">
        <v>4.2752484964399071E-3</v>
      </c>
      <c r="Z66" s="191">
        <v>2.3612970460538316E-2</v>
      </c>
      <c r="AA66" s="191">
        <v>2.1628746116345982E-2</v>
      </c>
      <c r="AB66" s="191">
        <v>1.4227691029731385E-2</v>
      </c>
      <c r="AC66" s="191">
        <v>1.3280415333357391E-2</v>
      </c>
      <c r="AD66" s="191">
        <v>1.739562253315264E-2</v>
      </c>
      <c r="AE66" s="191">
        <v>1.2983930835612665E-3</v>
      </c>
      <c r="AF66" s="191">
        <v>4.5056163530217581E-3</v>
      </c>
      <c r="AG66" s="191">
        <v>1.5975777656507403E-3</v>
      </c>
      <c r="AH66" s="191">
        <v>1.5358906735690435E-3</v>
      </c>
      <c r="AI66" s="191">
        <v>5.5779813819475141E-4</v>
      </c>
      <c r="AJ66" s="191">
        <v>1.9846527557608965E-2</v>
      </c>
      <c r="AK66" s="191">
        <v>3.303072034011216E-2</v>
      </c>
      <c r="AL66" s="191">
        <v>2.132948728589713E-2</v>
      </c>
      <c r="AM66" s="186">
        <v>1.8990552027995117E-3</v>
      </c>
      <c r="AN66" s="148">
        <f t="shared" si="0"/>
        <v>1.7105480311310692E-2</v>
      </c>
      <c r="AO66" s="174">
        <v>0</v>
      </c>
      <c r="AP66" s="175">
        <f t="shared" si="1"/>
        <v>0</v>
      </c>
      <c r="AQ66" s="174">
        <v>1</v>
      </c>
      <c r="AR66" s="186">
        <v>1.5942698672775726E-2</v>
      </c>
      <c r="AS66" s="186">
        <v>8.2174341152681518E-3</v>
      </c>
      <c r="AT66" s="186">
        <v>4.6293741423804715E-3</v>
      </c>
      <c r="AU66" s="186">
        <v>-1.3448094314265474E-5</v>
      </c>
      <c r="AV66" s="186">
        <v>1.3448094314265461E-5</v>
      </c>
      <c r="AW66" s="313">
        <v>4.8223343648881534E-2</v>
      </c>
      <c r="AX66" s="189">
        <f t="shared" si="2"/>
        <v>5.5779813819475141E-4</v>
      </c>
      <c r="AY66" s="361" t="s">
        <v>729</v>
      </c>
      <c r="AZ66" s="19" t="s">
        <v>733</v>
      </c>
      <c r="BA66" s="19" t="s">
        <v>1141</v>
      </c>
      <c r="BB66" s="19" t="s">
        <v>729</v>
      </c>
      <c r="BC66" s="19"/>
      <c r="BD66" s="19" t="s">
        <v>1142</v>
      </c>
      <c r="BE66" s="19"/>
      <c r="BF66" s="361">
        <v>0</v>
      </c>
      <c r="BG66" s="19"/>
      <c r="BH66" s="362"/>
      <c r="CH66"/>
      <c r="CM66"/>
    </row>
    <row r="67" spans="1:91" ht="14.25" x14ac:dyDescent="0.2">
      <c r="A67" s="142" t="s">
        <v>696</v>
      </c>
      <c r="B67" s="94" t="s">
        <v>1227</v>
      </c>
      <c r="C67" s="27">
        <v>79491580</v>
      </c>
      <c r="D67" s="42" t="s">
        <v>69</v>
      </c>
      <c r="E67" s="45" t="s">
        <v>30</v>
      </c>
      <c r="F67" s="45" t="s">
        <v>25</v>
      </c>
      <c r="G67" s="110" t="s">
        <v>509</v>
      </c>
      <c r="H67" s="49" t="s">
        <v>627</v>
      </c>
      <c r="I67" s="348"/>
      <c r="J67" s="90">
        <v>1.7699115044247787E-2</v>
      </c>
      <c r="K67" s="77" t="s">
        <v>623</v>
      </c>
      <c r="L67" s="72"/>
      <c r="M67" s="101">
        <v>1.644112875250962E-4</v>
      </c>
      <c r="N67" s="142" t="s">
        <v>696</v>
      </c>
      <c r="O67" s="191">
        <v>2.2903822547738657E-3</v>
      </c>
      <c r="P67" s="191">
        <v>1.0524528018701926E-3</v>
      </c>
      <c r="Q67" s="191">
        <v>1.7036145431897022E-3</v>
      </c>
      <c r="R67" s="191">
        <v>1.0195171710115454E-3</v>
      </c>
      <c r="S67" s="191">
        <v>1.6545344391647593E-2</v>
      </c>
      <c r="T67" s="191">
        <v>7.0691202418024426E-4</v>
      </c>
      <c r="U67" s="191">
        <v>7.0284599293996275E-3</v>
      </c>
      <c r="V67" s="191">
        <v>2.0828498364871073E-4</v>
      </c>
      <c r="W67" s="191">
        <v>7.3402958861183004E-3</v>
      </c>
      <c r="X67" s="191">
        <v>1.9295415723764173E-4</v>
      </c>
      <c r="Y67" s="191">
        <v>5.6840989702547546E-4</v>
      </c>
      <c r="Z67" s="191">
        <v>1.6977483989939514E-2</v>
      </c>
      <c r="AA67" s="191">
        <v>2.8392422793867026E-3</v>
      </c>
      <c r="AB67" s="191">
        <v>2.4602802406910665E-4</v>
      </c>
      <c r="AC67" s="191">
        <v>7.2014059805262601E-3</v>
      </c>
      <c r="AD67" s="191">
        <v>8.4179711311188708E-3</v>
      </c>
      <c r="AE67" s="191">
        <v>4.6559976406541773E-4</v>
      </c>
      <c r="AF67" s="191">
        <v>1.5970502153886672E-3</v>
      </c>
      <c r="AG67" s="191">
        <v>1.0757404486873346E-3</v>
      </c>
      <c r="AH67" s="191">
        <v>3.8609058386103344E-3</v>
      </c>
      <c r="AI67" s="191">
        <v>4.7447327602975748E-5</v>
      </c>
      <c r="AJ67" s="191">
        <v>1.0171329043714346E-2</v>
      </c>
      <c r="AK67" s="191">
        <v>9.0376825132671874E-3</v>
      </c>
      <c r="AL67" s="191">
        <v>5.1970983890069385E-3</v>
      </c>
      <c r="AM67" s="186">
        <v>1.409348718870946E-3</v>
      </c>
      <c r="AN67" s="148">
        <f t="shared" si="0"/>
        <v>4.3736745476730269E-3</v>
      </c>
      <c r="AO67" s="174">
        <v>0</v>
      </c>
      <c r="AP67" s="175">
        <f t="shared" si="1"/>
        <v>0</v>
      </c>
      <c r="AQ67" s="174">
        <v>0</v>
      </c>
      <c r="AR67" s="186">
        <v>4.1621092883295232E-3</v>
      </c>
      <c r="AS67" s="186">
        <v>1.3736043758635443E-3</v>
      </c>
      <c r="AT67" s="186">
        <v>1.2530141060977666E-3</v>
      </c>
      <c r="AU67" s="186">
        <v>-2.9063674538636715E-5</v>
      </c>
      <c r="AV67" s="186">
        <v>2.9063674538636715E-5</v>
      </c>
      <c r="AW67" s="313">
        <v>1.6977483989939514E-2</v>
      </c>
      <c r="AX67" s="189">
        <f t="shared" si="2"/>
        <v>4.7447327602975748E-5</v>
      </c>
      <c r="AY67" s="361" t="s">
        <v>727</v>
      </c>
      <c r="AZ67" s="19" t="s">
        <v>733</v>
      </c>
      <c r="BA67" s="19" t="s">
        <v>1143</v>
      </c>
      <c r="BB67" s="19" t="s">
        <v>775</v>
      </c>
      <c r="BC67" s="19" t="s">
        <v>778</v>
      </c>
      <c r="BD67" s="19" t="s">
        <v>1144</v>
      </c>
      <c r="BE67" s="19"/>
      <c r="BF67" s="361">
        <v>0.33300000000000002</v>
      </c>
      <c r="BG67" s="19"/>
      <c r="BH67" s="362"/>
      <c r="CH67"/>
      <c r="CM67"/>
    </row>
    <row r="68" spans="1:91" ht="14.25" x14ac:dyDescent="0.2">
      <c r="A68" s="142" t="s">
        <v>545</v>
      </c>
      <c r="B68" s="93" t="s">
        <v>1224</v>
      </c>
      <c r="C68" s="27">
        <v>61292895</v>
      </c>
      <c r="D68" s="42" t="s">
        <v>69</v>
      </c>
      <c r="E68" s="45" t="s">
        <v>28</v>
      </c>
      <c r="F68" s="45" t="s">
        <v>30</v>
      </c>
      <c r="G68" s="110" t="s">
        <v>509</v>
      </c>
      <c r="H68" s="49" t="s">
        <v>627</v>
      </c>
      <c r="I68" s="348"/>
      <c r="J68" s="90">
        <v>1.6513761467889909E-2</v>
      </c>
      <c r="K68" s="77" t="s">
        <v>615</v>
      </c>
      <c r="L68" s="72"/>
      <c r="M68" s="101">
        <v>1.947424772070609E-3</v>
      </c>
      <c r="N68" s="142" t="s">
        <v>545</v>
      </c>
      <c r="O68" s="191">
        <v>4.0726858258034154E-2</v>
      </c>
      <c r="P68" s="191">
        <v>4.7257689376720702E-2</v>
      </c>
      <c r="Q68" s="191">
        <v>3.2611011466005119E-2</v>
      </c>
      <c r="R68" s="191">
        <v>3.6590914704818275E-2</v>
      </c>
      <c r="S68" s="191">
        <v>5.0916556916211685E-2</v>
      </c>
      <c r="T68" s="191">
        <v>8.9503540122877687E-2</v>
      </c>
      <c r="U68" s="191">
        <v>2.1527944273554676E-2</v>
      </c>
      <c r="V68" s="191">
        <v>0.1114433600147845</v>
      </c>
      <c r="W68" s="191">
        <v>2.408116939445229E-2</v>
      </c>
      <c r="X68" s="191">
        <v>2.8460220774372921E-2</v>
      </c>
      <c r="Y68" s="191">
        <v>4.76085087124343E-2</v>
      </c>
      <c r="Z68" s="191">
        <v>1.493172873690804E-2</v>
      </c>
      <c r="AA68" s="191">
        <v>1.8216292352504312E-2</v>
      </c>
      <c r="AB68" s="191">
        <v>4.3839222265905455E-2</v>
      </c>
      <c r="AC68" s="191">
        <v>2.7539450793637767E-2</v>
      </c>
      <c r="AD68" s="191">
        <v>3.1516267539682369E-2</v>
      </c>
      <c r="AE68" s="191">
        <v>4.4586544341851716E-3</v>
      </c>
      <c r="AF68" s="191">
        <v>9.8561718428800266E-3</v>
      </c>
      <c r="AG68" s="191">
        <v>4.5534554004928E-3</v>
      </c>
      <c r="AH68" s="191">
        <v>7.6477406176787017E-3</v>
      </c>
      <c r="AI68" s="191">
        <v>5.1779853364726566E-3</v>
      </c>
      <c r="AJ68" s="191">
        <v>3.0141291559690839E-2</v>
      </c>
      <c r="AK68" s="191">
        <v>3.3677309106909373E-2</v>
      </c>
      <c r="AL68" s="195">
        <f t="shared" ref="AL68" si="3">AVERAGE(O68:AD68,AJ68,AK68)</f>
        <v>4.0588296464972466E-2</v>
      </c>
      <c r="AM68" s="196">
        <f t="shared" ref="AM68" si="4">AVERAGE(AE68:AI68)</f>
        <v>6.3388015263418709E-3</v>
      </c>
      <c r="AN68" s="148">
        <f t="shared" si="0"/>
        <v>3.3142754087009292E-2</v>
      </c>
      <c r="AO68" s="174">
        <v>0</v>
      </c>
      <c r="AP68" s="175">
        <f t="shared" si="1"/>
        <v>0</v>
      </c>
      <c r="AQ68" s="174">
        <v>1</v>
      </c>
      <c r="AR68" s="186">
        <v>1.6370296135703413E-2</v>
      </c>
      <c r="AS68" s="186">
        <v>9.1198712960889675E-3</v>
      </c>
      <c r="AT68" s="186">
        <v>2.7693011610689399E-3</v>
      </c>
      <c r="AU68" s="186">
        <v>4.3270795255847486E-5</v>
      </c>
      <c r="AV68" s="186">
        <v>-4.3270795255847486E-5</v>
      </c>
      <c r="AW68" s="313">
        <v>0.1114433600147845</v>
      </c>
      <c r="AX68" s="189">
        <f t="shared" si="2"/>
        <v>4.4586544341851716E-3</v>
      </c>
      <c r="AY68" s="361" t="s">
        <v>727</v>
      </c>
      <c r="AZ68" s="19" t="s">
        <v>733</v>
      </c>
      <c r="BA68" s="19" t="s">
        <v>1145</v>
      </c>
      <c r="BB68" s="19" t="s">
        <v>775</v>
      </c>
      <c r="BC68" s="19" t="s">
        <v>990</v>
      </c>
      <c r="BD68" s="19" t="s">
        <v>1146</v>
      </c>
      <c r="BE68" s="19"/>
      <c r="BF68" s="361">
        <v>0</v>
      </c>
      <c r="BG68" s="19"/>
      <c r="BH68" s="362"/>
      <c r="CH68"/>
      <c r="CM68"/>
    </row>
    <row r="69" spans="1:91" ht="14.25" x14ac:dyDescent="0.2">
      <c r="A69" s="142" t="s">
        <v>546</v>
      </c>
      <c r="B69" s="93" t="s">
        <v>1224</v>
      </c>
      <c r="C69" s="27">
        <v>61481094</v>
      </c>
      <c r="D69" s="42" t="s">
        <v>69</v>
      </c>
      <c r="E69" s="45" t="s">
        <v>25</v>
      </c>
      <c r="F69" s="45" t="s">
        <v>26</v>
      </c>
      <c r="G69" s="110" t="s">
        <v>509</v>
      </c>
      <c r="H69" s="49" t="s">
        <v>627</v>
      </c>
      <c r="I69" s="348"/>
      <c r="J69" s="90">
        <v>1.8821603927986905E-2</v>
      </c>
      <c r="K69" s="77" t="s">
        <v>623</v>
      </c>
      <c r="L69" s="72"/>
      <c r="M69" s="101">
        <v>2.5152207296618135E-3</v>
      </c>
      <c r="N69" s="142" t="s">
        <v>546</v>
      </c>
      <c r="O69" s="191">
        <v>8.1181651142188966E-3</v>
      </c>
      <c r="P69" s="191">
        <v>1.5689495722910141E-4</v>
      </c>
      <c r="Q69" s="191">
        <v>3.9458429880838218E-2</v>
      </c>
      <c r="R69" s="191">
        <v>3.5060072694357923E-2</v>
      </c>
      <c r="S69" s="191">
        <v>1.6267772578419889E-3</v>
      </c>
      <c r="T69" s="191">
        <v>1.4151788794931385E-2</v>
      </c>
      <c r="U69" s="191">
        <v>2.9059260624663646E-3</v>
      </c>
      <c r="V69" s="191">
        <v>2.7579567650098283E-3</v>
      </c>
      <c r="W69" s="191">
        <v>1.2095682308207517E-2</v>
      </c>
      <c r="X69" s="191">
        <v>1.3130591442454369E-3</v>
      </c>
      <c r="Y69" s="191">
        <v>8.783218852317946E-3</v>
      </c>
      <c r="Z69" s="191">
        <v>1.0509412441401635E-2</v>
      </c>
      <c r="AA69" s="191">
        <v>6.7783026675253492E-3</v>
      </c>
      <c r="AB69" s="191">
        <v>1.4128088329493026E-3</v>
      </c>
      <c r="AC69" s="191">
        <v>4.1602120241019593E-2</v>
      </c>
      <c r="AD69" s="191">
        <v>3.3342056143485766E-3</v>
      </c>
      <c r="AE69" s="191">
        <v>8.4625642649694939E-4</v>
      </c>
      <c r="AF69" s="191">
        <v>3.4278172862427336E-3</v>
      </c>
      <c r="AG69" s="191">
        <v>7.5365490447883328E-4</v>
      </c>
      <c r="AH69" s="191">
        <v>1.0624323723260466E-3</v>
      </c>
      <c r="AI69" s="191">
        <v>3.8163401120070968E-4</v>
      </c>
      <c r="AJ69" s="191">
        <v>1.1715768048545273E-2</v>
      </c>
      <c r="AK69" s="191">
        <v>2.0028663389401305E-2</v>
      </c>
      <c r="AL69" s="195">
        <f t="shared" ref="AL69:AL76" si="5">AVERAGE(O69:AD69,AJ69,AK69)</f>
        <v>1.2322736281491978E-2</v>
      </c>
      <c r="AM69" s="196">
        <f t="shared" ref="AM69:AM76" si="6">AVERAGE(AE69:AI69)</f>
        <v>1.2943590001490545E-3</v>
      </c>
      <c r="AN69" s="148">
        <f t="shared" ref="AN69:AN92" si="7">AVERAGE(O69:AK69)</f>
        <v>9.9252629594609072E-3</v>
      </c>
      <c r="AO69" s="174">
        <v>0</v>
      </c>
      <c r="AP69" s="175">
        <f t="shared" ref="AP69:AP92" si="8">AO69/49</f>
        <v>0</v>
      </c>
      <c r="AQ69" s="174">
        <v>0</v>
      </c>
      <c r="AR69" s="186">
        <v>1.0513683730653508E-2</v>
      </c>
      <c r="AS69" s="186">
        <v>6.1529383740271931E-3</v>
      </c>
      <c r="AT69" s="186">
        <v>2.6670706781387944E-3</v>
      </c>
      <c r="AU69" s="186">
        <v>-2.0723293310760454E-4</v>
      </c>
      <c r="AV69" s="186">
        <v>2.0723293310760454E-4</v>
      </c>
      <c r="AW69" s="313">
        <v>4.1602120241019593E-2</v>
      </c>
      <c r="AX69" s="189">
        <f t="shared" ref="AX69:AX92" si="9">MIN(O69:AK69)</f>
        <v>1.5689495722910141E-4</v>
      </c>
      <c r="AY69" s="361" t="s">
        <v>727</v>
      </c>
      <c r="AZ69" s="19" t="s">
        <v>733</v>
      </c>
      <c r="BA69" s="19" t="s">
        <v>1145</v>
      </c>
      <c r="BB69" s="19" t="s">
        <v>775</v>
      </c>
      <c r="BC69" s="19" t="s">
        <v>778</v>
      </c>
      <c r="BD69" s="19" t="s">
        <v>1147</v>
      </c>
      <c r="BE69" s="19"/>
      <c r="BF69" s="361">
        <v>0</v>
      </c>
      <c r="BG69" s="19"/>
      <c r="BH69" s="362"/>
      <c r="CH69"/>
      <c r="CM69"/>
    </row>
    <row r="70" spans="1:91" ht="15" x14ac:dyDescent="0.2">
      <c r="A70" s="142" t="s">
        <v>547</v>
      </c>
      <c r="B70" s="93" t="s">
        <v>1225</v>
      </c>
      <c r="C70" s="27">
        <v>97155225</v>
      </c>
      <c r="D70" s="42" t="s">
        <v>69</v>
      </c>
      <c r="E70" s="45" t="s">
        <v>26</v>
      </c>
      <c r="F70" s="45" t="s">
        <v>25</v>
      </c>
      <c r="G70" s="110" t="s">
        <v>509</v>
      </c>
      <c r="H70" s="49" t="s">
        <v>627</v>
      </c>
      <c r="I70" s="145"/>
      <c r="J70" s="90">
        <v>1.1324041811846691E-2</v>
      </c>
      <c r="K70" s="344" t="s">
        <v>1217</v>
      </c>
      <c r="L70" s="92" t="s">
        <v>634</v>
      </c>
      <c r="M70" s="101">
        <v>3.9004396258222325E-3</v>
      </c>
      <c r="N70" s="142" t="s">
        <v>547</v>
      </c>
      <c r="O70" s="190">
        <v>0</v>
      </c>
      <c r="P70" s="190">
        <v>0</v>
      </c>
      <c r="Q70" s="190">
        <v>0</v>
      </c>
      <c r="R70" s="190">
        <v>0</v>
      </c>
      <c r="S70" s="190">
        <v>0</v>
      </c>
      <c r="T70" s="190">
        <v>0</v>
      </c>
      <c r="U70" s="191">
        <v>3.5919526261590133E-4</v>
      </c>
      <c r="V70" s="190">
        <v>0</v>
      </c>
      <c r="W70" s="190">
        <v>0</v>
      </c>
      <c r="X70" s="190">
        <v>0</v>
      </c>
      <c r="Y70" s="190">
        <v>0</v>
      </c>
      <c r="Z70" s="190">
        <v>0</v>
      </c>
      <c r="AA70" s="190">
        <v>0</v>
      </c>
      <c r="AB70" s="190">
        <v>0</v>
      </c>
      <c r="AC70" s="191">
        <v>-4.2694648194989242E-5</v>
      </c>
      <c r="AD70" s="190">
        <v>0</v>
      </c>
      <c r="AE70" s="191">
        <v>3.6131268657966904E-2</v>
      </c>
      <c r="AF70" s="191">
        <v>2.0970185549276484E-2</v>
      </c>
      <c r="AG70" s="191">
        <v>2.6935543041312075E-2</v>
      </c>
      <c r="AH70" s="191">
        <v>5.3753774447300673E-2</v>
      </c>
      <c r="AI70" s="191">
        <v>4.708258864394934E-2</v>
      </c>
      <c r="AJ70" s="190">
        <v>0</v>
      </c>
      <c r="AK70" s="191">
        <v>2.8544795319707409E-4</v>
      </c>
      <c r="AL70" s="195">
        <f t="shared" si="5"/>
        <v>3.3441587089888118E-5</v>
      </c>
      <c r="AM70" s="196">
        <f t="shared" si="6"/>
        <v>3.6974672067961095E-2</v>
      </c>
      <c r="AN70" s="148">
        <f t="shared" si="7"/>
        <v>8.0641438655401493E-3</v>
      </c>
      <c r="AO70" s="174">
        <v>3</v>
      </c>
      <c r="AP70" s="175">
        <f t="shared" si="8"/>
        <v>6.1224489795918366E-2</v>
      </c>
      <c r="AQ70" s="174">
        <v>0</v>
      </c>
      <c r="AR70" s="82" t="s">
        <v>579</v>
      </c>
      <c r="AS70" s="82" t="s">
        <v>579</v>
      </c>
      <c r="AT70" s="82" t="s">
        <v>579</v>
      </c>
      <c r="AU70" s="82" t="s">
        <v>579</v>
      </c>
      <c r="AV70" s="186">
        <v>0</v>
      </c>
      <c r="AW70" s="313">
        <v>5.3753774447300673E-2</v>
      </c>
      <c r="AX70" s="189">
        <f t="shared" si="9"/>
        <v>-4.2694648194989242E-5</v>
      </c>
      <c r="AY70" s="361" t="s">
        <v>729</v>
      </c>
      <c r="AZ70" s="19" t="s">
        <v>733</v>
      </c>
      <c r="BA70" s="19" t="s">
        <v>1148</v>
      </c>
      <c r="BB70" s="19" t="s">
        <v>729</v>
      </c>
      <c r="BC70" s="19"/>
      <c r="BD70" s="19" t="s">
        <v>1149</v>
      </c>
      <c r="BE70" s="19"/>
      <c r="BF70" s="361">
        <v>-3.46</v>
      </c>
      <c r="BG70" s="19"/>
      <c r="BH70" s="362"/>
      <c r="CH70"/>
      <c r="CM70"/>
    </row>
    <row r="71" spans="1:91" ht="14.25" x14ac:dyDescent="0.2">
      <c r="A71" s="142" t="s">
        <v>548</v>
      </c>
      <c r="B71" s="93" t="s">
        <v>1226</v>
      </c>
      <c r="C71" s="27">
        <v>164195677</v>
      </c>
      <c r="D71" s="42" t="s">
        <v>69</v>
      </c>
      <c r="E71" s="45" t="s">
        <v>28</v>
      </c>
      <c r="F71" s="45" t="s">
        <v>30</v>
      </c>
      <c r="G71" s="110" t="s">
        <v>509</v>
      </c>
      <c r="H71" s="49" t="s">
        <v>627</v>
      </c>
      <c r="I71" s="145"/>
      <c r="J71" s="90">
        <v>1.2859304084720122E-2</v>
      </c>
      <c r="K71" s="77" t="s">
        <v>624</v>
      </c>
      <c r="L71" s="72"/>
      <c r="M71" s="101">
        <v>1.1807719619476868E-3</v>
      </c>
      <c r="N71" s="142" t="s">
        <v>548</v>
      </c>
      <c r="O71" s="190">
        <v>0</v>
      </c>
      <c r="P71" s="190">
        <v>0</v>
      </c>
      <c r="Q71" s="190">
        <v>0</v>
      </c>
      <c r="R71" s="190">
        <v>0</v>
      </c>
      <c r="S71" s="190">
        <v>0</v>
      </c>
      <c r="T71" s="190">
        <v>0</v>
      </c>
      <c r="U71" s="191">
        <v>-6.7042744163521182E-5</v>
      </c>
      <c r="V71" s="190">
        <v>0</v>
      </c>
      <c r="W71" s="190">
        <v>0</v>
      </c>
      <c r="X71" s="190">
        <v>0</v>
      </c>
      <c r="Y71" s="190">
        <v>0</v>
      </c>
      <c r="Z71" s="190">
        <v>5.6701274428475751E-5</v>
      </c>
      <c r="AA71" s="190">
        <v>0</v>
      </c>
      <c r="AB71" s="190">
        <v>2.5940943569677374E-5</v>
      </c>
      <c r="AC71" s="191">
        <v>1.529154021715981E-5</v>
      </c>
      <c r="AD71" s="190">
        <v>0</v>
      </c>
      <c r="AE71" s="191">
        <v>-8.9211158165888003E-5</v>
      </c>
      <c r="AF71" s="191">
        <v>7.2301416801416607E-5</v>
      </c>
      <c r="AG71" s="191">
        <v>2.9121320099596969E-2</v>
      </c>
      <c r="AH71" s="191">
        <v>1.1158779870968662E-2</v>
      </c>
      <c r="AI71" s="191">
        <v>8.3952281876773158E-3</v>
      </c>
      <c r="AJ71" s="190">
        <v>0</v>
      </c>
      <c r="AK71" s="191">
        <v>-7.425041330658892E-5</v>
      </c>
      <c r="AL71" s="195">
        <f t="shared" si="5"/>
        <v>-2.4088555141553981E-6</v>
      </c>
      <c r="AM71" s="196">
        <f t="shared" si="6"/>
        <v>9.731683683375696E-3</v>
      </c>
      <c r="AN71" s="148">
        <f t="shared" si="7"/>
        <v>2.1136982181575513E-3</v>
      </c>
      <c r="AO71" s="174">
        <v>0</v>
      </c>
      <c r="AP71" s="175">
        <f t="shared" si="8"/>
        <v>0</v>
      </c>
      <c r="AQ71" s="174">
        <v>0</v>
      </c>
      <c r="AR71" s="82" t="s">
        <v>579</v>
      </c>
      <c r="AS71" s="82" t="s">
        <v>579</v>
      </c>
      <c r="AT71" s="82" t="s">
        <v>579</v>
      </c>
      <c r="AU71" s="82" t="s">
        <v>579</v>
      </c>
      <c r="AV71" s="186">
        <v>0</v>
      </c>
      <c r="AW71" s="313">
        <v>2.9121320099596969E-2</v>
      </c>
      <c r="AX71" s="189">
        <f t="shared" si="9"/>
        <v>-8.9211158165888003E-5</v>
      </c>
      <c r="AY71" s="361" t="s">
        <v>728</v>
      </c>
      <c r="AZ71" s="19" t="s">
        <v>733</v>
      </c>
      <c r="BA71" s="19" t="s">
        <v>1150</v>
      </c>
      <c r="BB71" s="19" t="s">
        <v>775</v>
      </c>
      <c r="BC71" s="19" t="s">
        <v>778</v>
      </c>
      <c r="BD71" s="19" t="s">
        <v>1151</v>
      </c>
      <c r="BE71" s="19"/>
      <c r="BF71" s="361">
        <v>0</v>
      </c>
      <c r="BG71" s="19"/>
      <c r="BH71" s="362"/>
      <c r="CH71"/>
      <c r="CM71"/>
    </row>
    <row r="72" spans="1:91" ht="14.25" x14ac:dyDescent="0.2">
      <c r="A72" s="142" t="s">
        <v>549</v>
      </c>
      <c r="B72" s="93" t="s">
        <v>1226</v>
      </c>
      <c r="C72" s="27">
        <v>39711459</v>
      </c>
      <c r="D72" s="42" t="s">
        <v>69</v>
      </c>
      <c r="E72" s="45" t="s">
        <v>25</v>
      </c>
      <c r="F72" s="45" t="s">
        <v>26</v>
      </c>
      <c r="G72" s="110" t="s">
        <v>509</v>
      </c>
      <c r="H72" s="49" t="s">
        <v>627</v>
      </c>
      <c r="I72" s="145"/>
      <c r="J72" s="90">
        <v>1.3077593722755012E-2</v>
      </c>
      <c r="K72" s="77" t="s">
        <v>616</v>
      </c>
      <c r="L72" s="72"/>
      <c r="M72" s="101">
        <v>1.2273182152904968E-3</v>
      </c>
      <c r="N72" s="142" t="s">
        <v>549</v>
      </c>
      <c r="O72" s="190">
        <v>0</v>
      </c>
      <c r="P72" s="190">
        <v>0</v>
      </c>
      <c r="Q72" s="190">
        <v>0</v>
      </c>
      <c r="R72" s="190">
        <v>0</v>
      </c>
      <c r="S72" s="190">
        <v>0</v>
      </c>
      <c r="T72" s="190">
        <v>0</v>
      </c>
      <c r="U72" s="191">
        <v>6.2887634004111549E-6</v>
      </c>
      <c r="V72" s="190">
        <v>0</v>
      </c>
      <c r="W72" s="190">
        <v>3.2219589097805907E-5</v>
      </c>
      <c r="X72" s="190">
        <v>0</v>
      </c>
      <c r="Y72" s="190">
        <v>0</v>
      </c>
      <c r="Z72" s="190">
        <v>0</v>
      </c>
      <c r="AA72" s="190">
        <v>0</v>
      </c>
      <c r="AB72" s="190">
        <v>0</v>
      </c>
      <c r="AC72" s="191">
        <v>-1.6874380715315232E-6</v>
      </c>
      <c r="AD72" s="190">
        <v>0</v>
      </c>
      <c r="AE72" s="191">
        <v>3.3840079567074917E-2</v>
      </c>
      <c r="AF72" s="191">
        <v>7.5047668084107788E-2</v>
      </c>
      <c r="AG72" s="191">
        <v>3.6103622184235608E-2</v>
      </c>
      <c r="AH72" s="191">
        <v>7.9655606500602813E-2</v>
      </c>
      <c r="AI72" s="191">
        <v>4.6247511334780785E-2</v>
      </c>
      <c r="AJ72" s="190">
        <v>0</v>
      </c>
      <c r="AK72" s="191">
        <v>-1.0912968071650673E-4</v>
      </c>
      <c r="AL72" s="195">
        <f t="shared" si="5"/>
        <v>-4.0171536827678436E-6</v>
      </c>
      <c r="AM72" s="196">
        <f t="shared" si="6"/>
        <v>5.4178897534160372E-2</v>
      </c>
      <c r="AN72" s="148">
        <f t="shared" si="7"/>
        <v>1.1774877343674437E-2</v>
      </c>
      <c r="AO72" s="174">
        <v>4</v>
      </c>
      <c r="AP72" s="175">
        <f t="shared" si="8"/>
        <v>8.1632653061224483E-2</v>
      </c>
      <c r="AQ72" s="174">
        <v>0</v>
      </c>
      <c r="AR72" s="82" t="s">
        <v>579</v>
      </c>
      <c r="AS72" s="82" t="s">
        <v>579</v>
      </c>
      <c r="AT72" s="82" t="s">
        <v>579</v>
      </c>
      <c r="AU72" s="82" t="s">
        <v>579</v>
      </c>
      <c r="AV72" s="186">
        <v>0</v>
      </c>
      <c r="AW72" s="313">
        <v>7.9655606500602813E-2</v>
      </c>
      <c r="AX72" s="189">
        <f t="shared" si="9"/>
        <v>-1.0912968071650673E-4</v>
      </c>
      <c r="AY72" s="361" t="s">
        <v>729</v>
      </c>
      <c r="AZ72" s="19" t="s">
        <v>733</v>
      </c>
      <c r="BA72" s="19" t="s">
        <v>1152</v>
      </c>
      <c r="BB72" s="19" t="s">
        <v>729</v>
      </c>
      <c r="BC72" s="19"/>
      <c r="BD72" s="19" t="s">
        <v>1153</v>
      </c>
      <c r="BE72" s="19"/>
      <c r="BF72" s="361">
        <v>-1.1399999999999999</v>
      </c>
      <c r="BG72" s="19"/>
      <c r="BH72" s="362"/>
      <c r="CH72"/>
      <c r="CM72"/>
    </row>
    <row r="73" spans="1:91" ht="14.25" x14ac:dyDescent="0.2">
      <c r="A73" s="142" t="s">
        <v>550</v>
      </c>
      <c r="B73" s="45" t="s">
        <v>1230</v>
      </c>
      <c r="C73" s="27">
        <v>102121874</v>
      </c>
      <c r="D73" s="42" t="s">
        <v>69</v>
      </c>
      <c r="E73" s="45" t="s">
        <v>28</v>
      </c>
      <c r="F73" s="45" t="s">
        <v>30</v>
      </c>
      <c r="G73" s="110" t="s">
        <v>509</v>
      </c>
      <c r="H73" s="49" t="s">
        <v>627</v>
      </c>
      <c r="I73" s="145"/>
      <c r="J73" s="90">
        <v>1.3181019332161687E-2</v>
      </c>
      <c r="K73" s="77" t="s">
        <v>624</v>
      </c>
      <c r="L73" s="72"/>
      <c r="M73" s="101">
        <v>1.2864656248817586E-3</v>
      </c>
      <c r="N73" s="142" t="s">
        <v>550</v>
      </c>
      <c r="O73" s="190">
        <v>0</v>
      </c>
      <c r="P73" s="190">
        <v>0</v>
      </c>
      <c r="Q73" s="190">
        <v>0</v>
      </c>
      <c r="R73" s="190">
        <v>0</v>
      </c>
      <c r="S73" s="190">
        <v>0</v>
      </c>
      <c r="T73" s="190">
        <v>0</v>
      </c>
      <c r="U73" s="191">
        <v>-3.4538566550839636E-5</v>
      </c>
      <c r="V73" s="190">
        <v>0</v>
      </c>
      <c r="W73" s="190">
        <v>0</v>
      </c>
      <c r="X73" s="190">
        <v>0</v>
      </c>
      <c r="Y73" s="190">
        <v>0</v>
      </c>
      <c r="Z73" s="190">
        <v>0</v>
      </c>
      <c r="AA73" s="190">
        <v>0</v>
      </c>
      <c r="AB73" s="190">
        <v>0</v>
      </c>
      <c r="AC73" s="191">
        <v>-1.9435772422307911E-5</v>
      </c>
      <c r="AD73" s="190">
        <v>0</v>
      </c>
      <c r="AE73" s="191">
        <v>-1.4495238489189142E-4</v>
      </c>
      <c r="AF73" s="191">
        <v>-1.8122975137216824E-4</v>
      </c>
      <c r="AG73" s="191">
        <v>3.2153639571530897E-2</v>
      </c>
      <c r="AH73" s="191">
        <v>1.1402907256962741E-2</v>
      </c>
      <c r="AI73" s="191">
        <v>9.1054757977825709E-3</v>
      </c>
      <c r="AJ73" s="190">
        <v>0</v>
      </c>
      <c r="AK73" s="191">
        <v>1.1965538619484626E-4</v>
      </c>
      <c r="AL73" s="195">
        <f t="shared" si="5"/>
        <v>3.6489470678721509E-6</v>
      </c>
      <c r="AM73" s="196">
        <f t="shared" si="6"/>
        <v>1.046716809800243E-2</v>
      </c>
      <c r="AN73" s="148">
        <f t="shared" si="7"/>
        <v>2.2783270233579932E-3</v>
      </c>
      <c r="AO73" s="174">
        <v>0</v>
      </c>
      <c r="AP73" s="175">
        <f t="shared" si="8"/>
        <v>0</v>
      </c>
      <c r="AQ73" s="174">
        <v>0</v>
      </c>
      <c r="AR73" s="82" t="s">
        <v>579</v>
      </c>
      <c r="AS73" s="82" t="s">
        <v>579</v>
      </c>
      <c r="AT73" s="82" t="s">
        <v>579</v>
      </c>
      <c r="AU73" s="82" t="s">
        <v>579</v>
      </c>
      <c r="AV73" s="186">
        <v>0</v>
      </c>
      <c r="AW73" s="313">
        <v>3.2153639571530897E-2</v>
      </c>
      <c r="AX73" s="189">
        <f t="shared" si="9"/>
        <v>-1.8122975137216824E-4</v>
      </c>
      <c r="AY73" s="361" t="s">
        <v>730</v>
      </c>
      <c r="AZ73" s="19" t="s">
        <v>733</v>
      </c>
      <c r="BA73" s="19" t="s">
        <v>1154</v>
      </c>
      <c r="BB73" s="19" t="s">
        <v>775</v>
      </c>
      <c r="BC73" s="19" t="s">
        <v>796</v>
      </c>
      <c r="BD73" s="19" t="s">
        <v>1155</v>
      </c>
      <c r="BE73" s="19"/>
      <c r="BF73" s="361">
        <v>-1.76</v>
      </c>
      <c r="BG73" s="19"/>
      <c r="BH73" s="362"/>
      <c r="CH73"/>
      <c r="CM73"/>
    </row>
    <row r="74" spans="1:91" ht="14.25" x14ac:dyDescent="0.2">
      <c r="A74" s="142" t="s">
        <v>551</v>
      </c>
      <c r="B74" s="45" t="s">
        <v>1239</v>
      </c>
      <c r="C74" s="27">
        <v>101516067</v>
      </c>
      <c r="D74" s="42" t="s">
        <v>69</v>
      </c>
      <c r="E74" s="45" t="s">
        <v>28</v>
      </c>
      <c r="F74" s="45" t="s">
        <v>30</v>
      </c>
      <c r="G74" s="110" t="s">
        <v>509</v>
      </c>
      <c r="H74" s="49" t="s">
        <v>627</v>
      </c>
      <c r="I74" s="145"/>
      <c r="J74" s="90">
        <v>1.3435700575815739E-2</v>
      </c>
      <c r="K74" s="77" t="s">
        <v>624</v>
      </c>
      <c r="L74" s="72"/>
      <c r="M74" s="101">
        <v>1.3546489801026153E-3</v>
      </c>
      <c r="N74" s="142" t="s">
        <v>551</v>
      </c>
      <c r="O74" s="190">
        <v>0</v>
      </c>
      <c r="P74" s="190">
        <v>1.4561006551807448E-6</v>
      </c>
      <c r="Q74" s="190">
        <v>0</v>
      </c>
      <c r="R74" s="190">
        <v>0</v>
      </c>
      <c r="S74" s="190">
        <v>0</v>
      </c>
      <c r="T74" s="190">
        <v>0</v>
      </c>
      <c r="U74" s="191">
        <v>-4.7559272169771932E-6</v>
      </c>
      <c r="V74" s="190">
        <v>0</v>
      </c>
      <c r="W74" s="190">
        <v>4.0411877467940935E-5</v>
      </c>
      <c r="X74" s="190">
        <v>1.8185805721390421E-5</v>
      </c>
      <c r="Y74" s="190">
        <v>0</v>
      </c>
      <c r="Z74" s="190">
        <v>0</v>
      </c>
      <c r="AA74" s="190">
        <v>7.168317974781159E-6</v>
      </c>
      <c r="AB74" s="190">
        <v>4.7981122392013516E-5</v>
      </c>
      <c r="AC74" s="191">
        <v>1.2409267570593534E-4</v>
      </c>
      <c r="AD74" s="190">
        <v>0</v>
      </c>
      <c r="AE74" s="191">
        <v>1.5372570249807876E-4</v>
      </c>
      <c r="AF74" s="191">
        <v>-1.4510927525144277E-5</v>
      </c>
      <c r="AG74" s="191">
        <v>3.1466092722404887E-2</v>
      </c>
      <c r="AH74" s="191">
        <v>1.0649947310034632E-2</v>
      </c>
      <c r="AI74" s="191">
        <v>9.4164893288326695E-3</v>
      </c>
      <c r="AJ74" s="190">
        <v>0</v>
      </c>
      <c r="AK74" s="191">
        <v>3.6823821612516844E-4</v>
      </c>
      <c r="AL74" s="195">
        <f t="shared" si="5"/>
        <v>3.3487677156968519E-5</v>
      </c>
      <c r="AM74" s="196">
        <f t="shared" si="6"/>
        <v>1.0334348827249023E-2</v>
      </c>
      <c r="AN74" s="148">
        <f t="shared" si="7"/>
        <v>2.2728053184813283E-3</v>
      </c>
      <c r="AO74" s="174">
        <v>1</v>
      </c>
      <c r="AP74" s="175">
        <f t="shared" si="8"/>
        <v>2.0408163265306121E-2</v>
      </c>
      <c r="AQ74" s="174">
        <v>0</v>
      </c>
      <c r="AR74" s="82" t="s">
        <v>579</v>
      </c>
      <c r="AS74" s="82" t="s">
        <v>579</v>
      </c>
      <c r="AT74" s="82" t="s">
        <v>579</v>
      </c>
      <c r="AU74" s="82" t="s">
        <v>579</v>
      </c>
      <c r="AV74" s="186">
        <v>0</v>
      </c>
      <c r="AW74" s="313">
        <v>3.1466092722404887E-2</v>
      </c>
      <c r="AX74" s="189">
        <f t="shared" si="9"/>
        <v>-1.4510927525144277E-5</v>
      </c>
      <c r="AY74" s="361" t="s">
        <v>728</v>
      </c>
      <c r="AZ74" s="19" t="s">
        <v>733</v>
      </c>
      <c r="BA74" s="19" t="s">
        <v>1156</v>
      </c>
      <c r="BB74" s="19" t="s">
        <v>775</v>
      </c>
      <c r="BC74" s="19" t="s">
        <v>778</v>
      </c>
      <c r="BD74" s="19" t="s">
        <v>1157</v>
      </c>
      <c r="BE74" s="19"/>
      <c r="BF74" s="361">
        <v>-0.36199999999999999</v>
      </c>
      <c r="BG74" s="19"/>
      <c r="BH74" s="362"/>
      <c r="CH74"/>
      <c r="CM74"/>
    </row>
    <row r="75" spans="1:91" ht="14.25" x14ac:dyDescent="0.2">
      <c r="A75" s="142" t="s">
        <v>552</v>
      </c>
      <c r="B75" s="45" t="s">
        <v>1241</v>
      </c>
      <c r="C75" s="27">
        <v>92102208</v>
      </c>
      <c r="D75" s="42" t="s">
        <v>69</v>
      </c>
      <c r="E75" s="45" t="s">
        <v>28</v>
      </c>
      <c r="F75" s="45" t="s">
        <v>25</v>
      </c>
      <c r="G75" s="110" t="s">
        <v>509</v>
      </c>
      <c r="H75" s="49" t="s">
        <v>627</v>
      </c>
      <c r="I75" s="145"/>
      <c r="J75" s="90">
        <v>1.4827018121911038E-2</v>
      </c>
      <c r="K75" s="77" t="s">
        <v>613</v>
      </c>
      <c r="L75" s="72"/>
      <c r="M75" s="101">
        <v>2.5465247172055364E-4</v>
      </c>
      <c r="N75" s="142" t="s">
        <v>552</v>
      </c>
      <c r="O75" s="190">
        <v>0</v>
      </c>
      <c r="P75" s="190">
        <v>0</v>
      </c>
      <c r="Q75" s="190">
        <v>0</v>
      </c>
      <c r="R75" s="190">
        <v>0</v>
      </c>
      <c r="S75" s="190">
        <v>0</v>
      </c>
      <c r="T75" s="190">
        <v>0</v>
      </c>
      <c r="U75" s="191">
        <v>-5.6055195638982422E-5</v>
      </c>
      <c r="V75" s="190">
        <v>0</v>
      </c>
      <c r="W75" s="190">
        <v>0</v>
      </c>
      <c r="X75" s="190">
        <v>0</v>
      </c>
      <c r="Y75" s="190">
        <v>0</v>
      </c>
      <c r="Z75" s="190">
        <v>0</v>
      </c>
      <c r="AA75" s="190">
        <v>0</v>
      </c>
      <c r="AB75" s="190">
        <v>0</v>
      </c>
      <c r="AC75" s="191">
        <v>-6.1375211301580414E-6</v>
      </c>
      <c r="AD75" s="190">
        <v>0</v>
      </c>
      <c r="AE75" s="191">
        <v>9.4842007420937458E-2</v>
      </c>
      <c r="AF75" s="191">
        <v>0.11637784180134246</v>
      </c>
      <c r="AG75" s="191">
        <v>3.8350760875174403E-2</v>
      </c>
      <c r="AH75" s="191">
        <v>8.0508092027462785E-2</v>
      </c>
      <c r="AI75" s="191">
        <v>6.1911047259424208E-2</v>
      </c>
      <c r="AJ75" s="190">
        <v>0</v>
      </c>
      <c r="AK75" s="191">
        <v>-1.2557152803956229E-4</v>
      </c>
      <c r="AL75" s="195">
        <f t="shared" si="5"/>
        <v>-1.043134693381682E-5</v>
      </c>
      <c r="AM75" s="196">
        <f t="shared" si="6"/>
        <v>7.8397949876868267E-2</v>
      </c>
      <c r="AN75" s="148">
        <f t="shared" si="7"/>
        <v>1.7034868919110113E-2</v>
      </c>
      <c r="AO75" s="174">
        <v>7</v>
      </c>
      <c r="AP75" s="175">
        <f t="shared" si="8"/>
        <v>0.14285714285714285</v>
      </c>
      <c r="AQ75" s="174">
        <v>0</v>
      </c>
      <c r="AR75" s="82" t="s">
        <v>579</v>
      </c>
      <c r="AS75" s="82" t="s">
        <v>579</v>
      </c>
      <c r="AT75" s="82" t="s">
        <v>579</v>
      </c>
      <c r="AU75" s="82" t="s">
        <v>579</v>
      </c>
      <c r="AV75" s="186">
        <v>0</v>
      </c>
      <c r="AW75" s="313">
        <v>0.11637784180134246</v>
      </c>
      <c r="AX75" s="189">
        <f t="shared" si="9"/>
        <v>-1.2557152803956229E-4</v>
      </c>
      <c r="AY75" s="361" t="s">
        <v>729</v>
      </c>
      <c r="AZ75" s="19" t="s">
        <v>733</v>
      </c>
      <c r="BA75" s="19" t="s">
        <v>1158</v>
      </c>
      <c r="BB75" s="19" t="s">
        <v>729</v>
      </c>
      <c r="BC75" s="19"/>
      <c r="BD75" s="19" t="s">
        <v>1159</v>
      </c>
      <c r="BE75" s="19"/>
      <c r="BF75" s="361">
        <v>0</v>
      </c>
      <c r="BG75" s="19"/>
      <c r="BH75" s="362"/>
      <c r="CH75"/>
      <c r="CM75"/>
    </row>
    <row r="76" spans="1:91" ht="15" x14ac:dyDescent="0.2">
      <c r="A76" s="142" t="s">
        <v>553</v>
      </c>
      <c r="B76" s="93" t="s">
        <v>1224</v>
      </c>
      <c r="C76" s="27">
        <v>106329759</v>
      </c>
      <c r="D76" s="42" t="s">
        <v>69</v>
      </c>
      <c r="E76" s="45" t="s">
        <v>28</v>
      </c>
      <c r="F76" s="45" t="s">
        <v>30</v>
      </c>
      <c r="G76" s="110" t="s">
        <v>509</v>
      </c>
      <c r="H76" s="49" t="s">
        <v>627</v>
      </c>
      <c r="I76" s="145"/>
      <c r="J76" s="90">
        <v>1.5127388535031847E-2</v>
      </c>
      <c r="K76" s="344" t="s">
        <v>1217</v>
      </c>
      <c r="L76" s="92" t="s">
        <v>634</v>
      </c>
      <c r="M76" s="101">
        <v>1.044148627887508E-3</v>
      </c>
      <c r="N76" s="142" t="s">
        <v>553</v>
      </c>
      <c r="O76" s="190">
        <v>0</v>
      </c>
      <c r="P76" s="190">
        <v>0</v>
      </c>
      <c r="Q76" s="190">
        <v>0</v>
      </c>
      <c r="R76" s="190">
        <v>0</v>
      </c>
      <c r="S76" s="190">
        <v>0</v>
      </c>
      <c r="T76" s="190">
        <v>0</v>
      </c>
      <c r="U76" s="191">
        <v>-2.2282282061794774E-4</v>
      </c>
      <c r="V76" s="190">
        <v>0</v>
      </c>
      <c r="W76" s="190">
        <v>0</v>
      </c>
      <c r="X76" s="190">
        <v>0</v>
      </c>
      <c r="Y76" s="190">
        <v>0</v>
      </c>
      <c r="Z76" s="190">
        <v>0</v>
      </c>
      <c r="AA76" s="190">
        <v>0</v>
      </c>
      <c r="AB76" s="190">
        <v>0</v>
      </c>
      <c r="AC76" s="191">
        <v>2.8830277456144736E-5</v>
      </c>
      <c r="AD76" s="190">
        <v>0</v>
      </c>
      <c r="AE76" s="191">
        <v>3.8482560455855387E-2</v>
      </c>
      <c r="AF76" s="191">
        <v>2.0719215160958898E-2</v>
      </c>
      <c r="AG76" s="191">
        <v>2.0719215160958898E-2</v>
      </c>
      <c r="AH76" s="191">
        <v>5.01214491053599E-2</v>
      </c>
      <c r="AI76" s="191">
        <v>4.685030796404379E-2</v>
      </c>
      <c r="AJ76" s="190">
        <v>0</v>
      </c>
      <c r="AK76" s="191">
        <v>-7.1917966163013861E-5</v>
      </c>
      <c r="AL76" s="195">
        <f t="shared" si="5"/>
        <v>-1.4772806073600937E-5</v>
      </c>
      <c r="AM76" s="196">
        <f t="shared" si="6"/>
        <v>3.5378549569435376E-2</v>
      </c>
      <c r="AN76" s="148">
        <f t="shared" si="7"/>
        <v>7.6794277103413942E-3</v>
      </c>
      <c r="AO76" s="174">
        <v>1</v>
      </c>
      <c r="AP76" s="175">
        <f t="shared" si="8"/>
        <v>2.0408163265306121E-2</v>
      </c>
      <c r="AQ76" s="174">
        <v>0</v>
      </c>
      <c r="AR76" s="82" t="s">
        <v>579</v>
      </c>
      <c r="AS76" s="82" t="s">
        <v>579</v>
      </c>
      <c r="AT76" s="82" t="s">
        <v>579</v>
      </c>
      <c r="AU76" s="82" t="s">
        <v>579</v>
      </c>
      <c r="AV76" s="186">
        <v>0</v>
      </c>
      <c r="AW76" s="313">
        <v>5.01214491053599E-2</v>
      </c>
      <c r="AX76" s="189">
        <f t="shared" si="9"/>
        <v>-2.2282282061794774E-4</v>
      </c>
      <c r="AY76" s="361" t="s">
        <v>727</v>
      </c>
      <c r="AZ76" s="19" t="s">
        <v>733</v>
      </c>
      <c r="BA76" s="19" t="s">
        <v>1160</v>
      </c>
      <c r="BB76" s="19" t="s">
        <v>775</v>
      </c>
      <c r="BC76" s="19" t="s">
        <v>778</v>
      </c>
      <c r="BD76" s="19" t="s">
        <v>1161</v>
      </c>
      <c r="BE76" s="19"/>
      <c r="BF76" s="361">
        <v>0</v>
      </c>
      <c r="BG76" s="19"/>
      <c r="BH76" s="362"/>
      <c r="CH76"/>
      <c r="CM76"/>
    </row>
    <row r="77" spans="1:91" ht="14.25" x14ac:dyDescent="0.2">
      <c r="A77" s="142" t="s">
        <v>554</v>
      </c>
      <c r="B77" s="45" t="s">
        <v>1239</v>
      </c>
      <c r="C77" s="27">
        <v>26325272</v>
      </c>
      <c r="D77" s="42" t="s">
        <v>69</v>
      </c>
      <c r="E77" s="45" t="s">
        <v>25</v>
      </c>
      <c r="F77" s="45" t="s">
        <v>26</v>
      </c>
      <c r="G77" s="110" t="s">
        <v>509</v>
      </c>
      <c r="H77" s="49" t="s">
        <v>627</v>
      </c>
      <c r="I77" s="145"/>
      <c r="J77" s="90">
        <v>1.45413870246085E-2</v>
      </c>
      <c r="K77" s="77" t="s">
        <v>1215</v>
      </c>
      <c r="L77" s="92" t="s">
        <v>634</v>
      </c>
      <c r="M77" s="101">
        <v>8.1458902669749838E-4</v>
      </c>
      <c r="N77" s="142" t="s">
        <v>554</v>
      </c>
      <c r="O77" s="190">
        <v>0</v>
      </c>
      <c r="P77" s="190">
        <v>7.5423221317651949E-6</v>
      </c>
      <c r="Q77" s="190">
        <v>0</v>
      </c>
      <c r="R77" s="190">
        <v>0</v>
      </c>
      <c r="S77" s="190">
        <v>3.8169953159116312E-5</v>
      </c>
      <c r="T77" s="190">
        <v>0</v>
      </c>
      <c r="U77" s="191">
        <v>1.5438437446535806E-5</v>
      </c>
      <c r="V77" s="190">
        <v>0</v>
      </c>
      <c r="W77" s="190">
        <v>9.4586487129844185E-5</v>
      </c>
      <c r="X77" s="190">
        <v>1.1354595636899273E-6</v>
      </c>
      <c r="Y77" s="190">
        <v>4.7441937846580298E-5</v>
      </c>
      <c r="Z77" s="190">
        <v>3.2354757408831572E-5</v>
      </c>
      <c r="AA77" s="190">
        <v>0</v>
      </c>
      <c r="AB77" s="190">
        <v>1.2239850285850236E-6</v>
      </c>
      <c r="AC77" s="191">
        <v>1.079177399009154E-5</v>
      </c>
      <c r="AD77" s="190">
        <v>0</v>
      </c>
      <c r="AE77" s="191">
        <v>-2.9902797940813087E-5</v>
      </c>
      <c r="AF77" s="191">
        <v>-2.8665785200751191E-5</v>
      </c>
      <c r="AG77" s="191">
        <v>2.6590346447640006E-2</v>
      </c>
      <c r="AH77" s="191">
        <v>1.7964299243757212E-2</v>
      </c>
      <c r="AI77" s="191">
        <v>6.7944428322570328E-3</v>
      </c>
      <c r="AJ77" s="190">
        <v>0</v>
      </c>
      <c r="AK77" s="191">
        <v>2.402446566180088E-5</v>
      </c>
      <c r="AL77" s="195">
        <f t="shared" ref="AL77:AL80" si="10">AVERAGE(O77:AD77,AJ77,AK77)</f>
        <v>1.5150532187046707E-5</v>
      </c>
      <c r="AM77" s="196">
        <f t="shared" ref="AM77:AM80" si="11">AVERAGE(AE77:AI77)</f>
        <v>1.0258103988102537E-2</v>
      </c>
      <c r="AN77" s="148">
        <f t="shared" si="7"/>
        <v>2.2418795443425879E-3</v>
      </c>
      <c r="AO77" s="174">
        <v>1</v>
      </c>
      <c r="AP77" s="175">
        <f t="shared" si="8"/>
        <v>2.0408163265306121E-2</v>
      </c>
      <c r="AQ77" s="174">
        <v>0</v>
      </c>
      <c r="AR77" s="82" t="s">
        <v>579</v>
      </c>
      <c r="AS77" s="82" t="s">
        <v>579</v>
      </c>
      <c r="AT77" s="82" t="s">
        <v>579</v>
      </c>
      <c r="AU77" s="82" t="s">
        <v>579</v>
      </c>
      <c r="AV77" s="186">
        <v>0</v>
      </c>
      <c r="AW77" s="313">
        <v>2.6590346447640006E-2</v>
      </c>
      <c r="AX77" s="189">
        <f t="shared" si="9"/>
        <v>-2.9902797940813087E-5</v>
      </c>
      <c r="AY77" s="361" t="s">
        <v>727</v>
      </c>
      <c r="AZ77" s="19" t="s">
        <v>733</v>
      </c>
      <c r="BA77" s="19" t="s">
        <v>1162</v>
      </c>
      <c r="BB77" s="19" t="s">
        <v>775</v>
      </c>
      <c r="BC77" s="19" t="s">
        <v>778</v>
      </c>
      <c r="BD77" s="19" t="s">
        <v>1163</v>
      </c>
      <c r="BE77" s="19"/>
      <c r="BF77" s="361">
        <v>0</v>
      </c>
      <c r="BG77" s="19"/>
      <c r="BH77" s="362"/>
      <c r="CH77"/>
      <c r="CM77"/>
    </row>
    <row r="78" spans="1:91" ht="15" x14ac:dyDescent="0.2">
      <c r="A78" s="142" t="s">
        <v>555</v>
      </c>
      <c r="B78" s="45" t="s">
        <v>1237</v>
      </c>
      <c r="C78" s="27">
        <v>87737181</v>
      </c>
      <c r="D78" s="42" t="s">
        <v>69</v>
      </c>
      <c r="E78" s="45" t="s">
        <v>30</v>
      </c>
      <c r="F78" s="45" t="s">
        <v>25</v>
      </c>
      <c r="G78" s="110" t="s">
        <v>509</v>
      </c>
      <c r="H78" s="49" t="s">
        <v>627</v>
      </c>
      <c r="I78" s="145"/>
      <c r="J78" s="90">
        <v>1.5252621544327931E-2</v>
      </c>
      <c r="K78" s="344" t="s">
        <v>1219</v>
      </c>
      <c r="L78" s="92" t="s">
        <v>634</v>
      </c>
      <c r="M78" s="101">
        <v>8.1935312071119848E-5</v>
      </c>
      <c r="N78" s="142" t="s">
        <v>555</v>
      </c>
      <c r="O78" s="192">
        <v>8.8967428247506959E-5</v>
      </c>
      <c r="P78" s="190">
        <v>5.9104432929021187E-5</v>
      </c>
      <c r="Q78" s="190">
        <v>6.5075318635113096E-5</v>
      </c>
      <c r="R78" s="190">
        <v>5.6658865061796744E-5</v>
      </c>
      <c r="S78" s="190">
        <v>7.3536461473136866E-5</v>
      </c>
      <c r="T78" s="190">
        <v>5.906697921611357E-5</v>
      </c>
      <c r="U78" s="191">
        <v>2.3899869985746214E-5</v>
      </c>
      <c r="V78" s="190">
        <v>9.7037099928145185E-5</v>
      </c>
      <c r="W78" s="190">
        <v>8.6667637526141798E-5</v>
      </c>
      <c r="X78" s="190">
        <v>5.3537006008030471E-5</v>
      </c>
      <c r="Y78" s="190">
        <v>5.8677533139085011E-5</v>
      </c>
      <c r="Z78" s="190">
        <v>1.006632501190781E-4</v>
      </c>
      <c r="AA78" s="190">
        <v>6.1571899818583113E-5</v>
      </c>
      <c r="AB78" s="190">
        <v>7.8114519660273273E-5</v>
      </c>
      <c r="AC78" s="191">
        <v>7.1636650538148622E-5</v>
      </c>
      <c r="AD78" s="190">
        <v>7.0910653454209089E-5</v>
      </c>
      <c r="AE78" s="191">
        <v>6.9393287510731341E-3</v>
      </c>
      <c r="AF78" s="191">
        <v>4.5348405601187552E-3</v>
      </c>
      <c r="AG78" s="191">
        <v>2.0159254673582604E-2</v>
      </c>
      <c r="AH78" s="191">
        <v>3.4722640361153911E-2</v>
      </c>
      <c r="AI78" s="191">
        <v>3.1301480308331263E-2</v>
      </c>
      <c r="AJ78" s="190">
        <v>2.927509404545249E-5</v>
      </c>
      <c r="AK78" s="191">
        <v>8.8647170245162809E-5</v>
      </c>
      <c r="AL78" s="195">
        <f t="shared" si="10"/>
        <v>6.7947103890596923E-5</v>
      </c>
      <c r="AM78" s="196">
        <f t="shared" si="11"/>
        <v>1.9531508930851933E-2</v>
      </c>
      <c r="AN78" s="148">
        <f t="shared" si="7"/>
        <v>4.2991561967082783E-3</v>
      </c>
      <c r="AO78" s="174">
        <v>1</v>
      </c>
      <c r="AP78" s="175">
        <f t="shared" si="8"/>
        <v>2.0408163265306121E-2</v>
      </c>
      <c r="AQ78" s="174">
        <v>0</v>
      </c>
      <c r="AR78" s="82" t="s">
        <v>579</v>
      </c>
      <c r="AS78" s="82" t="s">
        <v>579</v>
      </c>
      <c r="AT78" s="82" t="s">
        <v>579</v>
      </c>
      <c r="AU78" s="82" t="s">
        <v>579</v>
      </c>
      <c r="AV78" s="186">
        <v>0</v>
      </c>
      <c r="AW78" s="313">
        <v>3.4722640361153911E-2</v>
      </c>
      <c r="AX78" s="189">
        <f t="shared" si="9"/>
        <v>2.3899869985746214E-5</v>
      </c>
      <c r="AY78" s="361" t="s">
        <v>729</v>
      </c>
      <c r="AZ78" s="19" t="s">
        <v>733</v>
      </c>
      <c r="BA78" s="19" t="s">
        <v>1164</v>
      </c>
      <c r="BB78" s="19" t="s">
        <v>729</v>
      </c>
      <c r="BC78" s="19"/>
      <c r="BD78" s="19" t="s">
        <v>1165</v>
      </c>
      <c r="BE78" s="19"/>
      <c r="BF78" s="361">
        <v>-1.7</v>
      </c>
      <c r="BG78" s="19"/>
      <c r="BH78" s="362"/>
      <c r="CH78"/>
      <c r="CM78"/>
    </row>
    <row r="79" spans="1:91" ht="14.25" x14ac:dyDescent="0.2">
      <c r="A79" s="142" t="s">
        <v>556</v>
      </c>
      <c r="B79" s="45" t="s">
        <v>1237</v>
      </c>
      <c r="C79" s="27">
        <v>180795369</v>
      </c>
      <c r="D79" s="42" t="s">
        <v>69</v>
      </c>
      <c r="E79" s="45" t="s">
        <v>26</v>
      </c>
      <c r="F79" s="45" t="s">
        <v>28</v>
      </c>
      <c r="G79" s="110" t="s">
        <v>509</v>
      </c>
      <c r="H79" s="49" t="s">
        <v>627</v>
      </c>
      <c r="I79" s="145"/>
      <c r="J79" s="90">
        <v>1.6824395373291272E-2</v>
      </c>
      <c r="K79" s="77" t="s">
        <v>623</v>
      </c>
      <c r="L79" s="71" t="s">
        <v>633</v>
      </c>
      <c r="M79" s="101">
        <v>3.4445611663867573E-2</v>
      </c>
      <c r="N79" s="142" t="s">
        <v>556</v>
      </c>
      <c r="O79" s="192">
        <v>4.7179295267350124E-4</v>
      </c>
      <c r="P79" s="190">
        <v>6.6525387290655713E-4</v>
      </c>
      <c r="Q79" s="190">
        <v>6.8341451808760084E-4</v>
      </c>
      <c r="R79" s="190">
        <v>2.6857397129480959E-4</v>
      </c>
      <c r="S79" s="190">
        <v>2.0696760023152308E-3</v>
      </c>
      <c r="T79" s="190">
        <v>1.999647061535291E-3</v>
      </c>
      <c r="U79" s="191">
        <v>7.1503685664209976E-4</v>
      </c>
      <c r="V79" s="190">
        <v>1.1553218250472466E-3</v>
      </c>
      <c r="W79" s="190">
        <v>6.9538162416082211E-4</v>
      </c>
      <c r="X79" s="190">
        <v>1.0165059141629615E-3</v>
      </c>
      <c r="Y79" s="190">
        <v>1.5456631785948638E-3</v>
      </c>
      <c r="Z79" s="190">
        <v>1.9074472965458777E-3</v>
      </c>
      <c r="AA79" s="190">
        <v>1.2771673407188031E-3</v>
      </c>
      <c r="AB79" s="190">
        <v>1.0683106462046135E-3</v>
      </c>
      <c r="AC79" s="191">
        <v>2.7547803939952098E-4</v>
      </c>
      <c r="AD79" s="190">
        <v>1.8798328319142091E-3</v>
      </c>
      <c r="AE79" s="191">
        <v>2.2994481315929828E-2</v>
      </c>
      <c r="AF79" s="191">
        <v>5.2833816103579762E-3</v>
      </c>
      <c r="AG79" s="191">
        <v>2.611123896082139E-2</v>
      </c>
      <c r="AH79" s="191">
        <v>3.5190519953419291E-3</v>
      </c>
      <c r="AI79" s="191">
        <v>1.6822022253497756E-2</v>
      </c>
      <c r="AJ79" s="190">
        <v>1.5110888988232526E-3</v>
      </c>
      <c r="AK79" s="191">
        <v>-9.7798099992364718E-4</v>
      </c>
      <c r="AL79" s="195">
        <f t="shared" si="10"/>
        <v>1.0126451017279786E-3</v>
      </c>
      <c r="AM79" s="196">
        <f t="shared" si="11"/>
        <v>1.4946035227189774E-2</v>
      </c>
      <c r="AN79" s="148">
        <f t="shared" si="7"/>
        <v>4.0416429550892393E-3</v>
      </c>
      <c r="AO79" s="174">
        <v>0</v>
      </c>
      <c r="AP79" s="175">
        <f t="shared" si="8"/>
        <v>0</v>
      </c>
      <c r="AQ79" s="174">
        <v>0</v>
      </c>
      <c r="AR79" s="82" t="s">
        <v>579</v>
      </c>
      <c r="AS79" s="82" t="s">
        <v>579</v>
      </c>
      <c r="AT79" s="82" t="s">
        <v>579</v>
      </c>
      <c r="AU79" s="82" t="s">
        <v>579</v>
      </c>
      <c r="AV79" s="186">
        <v>0</v>
      </c>
      <c r="AW79" s="313">
        <v>2.611123896082139E-2</v>
      </c>
      <c r="AX79" s="189">
        <f t="shared" si="9"/>
        <v>-9.7798099992364718E-4</v>
      </c>
      <c r="AY79" s="361" t="s">
        <v>729</v>
      </c>
      <c r="AZ79" s="19" t="s">
        <v>733</v>
      </c>
      <c r="BA79" s="19" t="s">
        <v>1166</v>
      </c>
      <c r="BB79" s="19" t="s">
        <v>729</v>
      </c>
      <c r="BC79" s="19"/>
      <c r="BD79" s="19" t="s">
        <v>1167</v>
      </c>
      <c r="BE79" s="19"/>
      <c r="BF79" s="361">
        <v>0</v>
      </c>
      <c r="BG79" s="19"/>
      <c r="BH79" s="362"/>
      <c r="CH79"/>
      <c r="CM79"/>
    </row>
    <row r="80" spans="1:91" ht="14.25" x14ac:dyDescent="0.2">
      <c r="A80" s="142" t="s">
        <v>557</v>
      </c>
      <c r="B80" s="45" t="s">
        <v>1238</v>
      </c>
      <c r="C80" s="27">
        <v>119108078</v>
      </c>
      <c r="D80" s="42" t="s">
        <v>69</v>
      </c>
      <c r="E80" s="45" t="s">
        <v>28</v>
      </c>
      <c r="F80" s="45" t="s">
        <v>30</v>
      </c>
      <c r="G80" s="110" t="s">
        <v>509</v>
      </c>
      <c r="H80" s="49" t="s">
        <v>627</v>
      </c>
      <c r="I80" s="145"/>
      <c r="J80" s="90">
        <v>1.9691780821917807E-2</v>
      </c>
      <c r="K80" s="77" t="s">
        <v>617</v>
      </c>
      <c r="L80" s="72"/>
      <c r="M80" s="101">
        <v>4.1102411573696006E-3</v>
      </c>
      <c r="N80" s="142" t="s">
        <v>557</v>
      </c>
      <c r="O80" s="192">
        <v>0</v>
      </c>
      <c r="P80" s="190">
        <v>0</v>
      </c>
      <c r="Q80" s="190">
        <v>0</v>
      </c>
      <c r="R80" s="190">
        <v>0</v>
      </c>
      <c r="S80" s="190">
        <v>0</v>
      </c>
      <c r="T80" s="190">
        <v>0</v>
      </c>
      <c r="U80" s="191">
        <v>-1.8286804784356427E-4</v>
      </c>
      <c r="V80" s="190">
        <v>0</v>
      </c>
      <c r="W80" s="190">
        <v>0</v>
      </c>
      <c r="X80" s="190">
        <v>0</v>
      </c>
      <c r="Y80" s="190">
        <v>0</v>
      </c>
      <c r="Z80" s="190">
        <v>0</v>
      </c>
      <c r="AA80" s="190">
        <v>0</v>
      </c>
      <c r="AB80" s="190">
        <v>0</v>
      </c>
      <c r="AC80" s="191">
        <v>-9.1060334603812118E-5</v>
      </c>
      <c r="AD80" s="190">
        <v>0</v>
      </c>
      <c r="AE80" s="191">
        <v>2.876730130177774E-4</v>
      </c>
      <c r="AF80" s="191">
        <v>-8.5265918978425642E-5</v>
      </c>
      <c r="AG80" s="191">
        <v>4.975660180988957E-2</v>
      </c>
      <c r="AH80" s="191">
        <v>6.1511012892156033E-2</v>
      </c>
      <c r="AI80" s="191">
        <v>2.0797767338756285E-2</v>
      </c>
      <c r="AJ80" s="190">
        <v>0</v>
      </c>
      <c r="AK80" s="191">
        <v>-1.1381029688022591E-4</v>
      </c>
      <c r="AL80" s="195">
        <f t="shared" si="10"/>
        <v>-2.1541037740422349E-5</v>
      </c>
      <c r="AM80" s="196">
        <f t="shared" si="11"/>
        <v>2.645355782696825E-2</v>
      </c>
      <c r="AN80" s="148">
        <f t="shared" si="7"/>
        <v>5.7339152371962444E-3</v>
      </c>
      <c r="AO80" s="174">
        <v>0</v>
      </c>
      <c r="AP80" s="175">
        <f t="shared" si="8"/>
        <v>0</v>
      </c>
      <c r="AQ80" s="174">
        <v>0</v>
      </c>
      <c r="AR80" s="82" t="s">
        <v>579</v>
      </c>
      <c r="AS80" s="82" t="s">
        <v>579</v>
      </c>
      <c r="AT80" s="82" t="s">
        <v>579</v>
      </c>
      <c r="AU80" s="82" t="s">
        <v>579</v>
      </c>
      <c r="AV80" s="186">
        <v>0</v>
      </c>
      <c r="AW80" s="313">
        <v>6.1511012892156033E-2</v>
      </c>
      <c r="AX80" s="189">
        <f t="shared" si="9"/>
        <v>-1.8286804784356427E-4</v>
      </c>
      <c r="AY80" s="361" t="s">
        <v>727</v>
      </c>
      <c r="AZ80" s="19" t="s">
        <v>733</v>
      </c>
      <c r="BA80" s="19" t="s">
        <v>1168</v>
      </c>
      <c r="BB80" s="19" t="s">
        <v>775</v>
      </c>
      <c r="BC80" s="19" t="s">
        <v>796</v>
      </c>
      <c r="BD80" s="19" t="s">
        <v>1169</v>
      </c>
      <c r="BE80" s="19"/>
      <c r="BF80" s="361">
        <v>1.03</v>
      </c>
      <c r="BG80" s="19"/>
      <c r="BH80" s="362"/>
      <c r="CH80"/>
      <c r="CM80"/>
    </row>
    <row r="81" spans="1:91" ht="14.25" x14ac:dyDescent="0.2">
      <c r="A81" s="142" t="s">
        <v>558</v>
      </c>
      <c r="B81" s="45" t="s">
        <v>1235</v>
      </c>
      <c r="C81" s="27">
        <v>81938367</v>
      </c>
      <c r="D81" s="42" t="s">
        <v>69</v>
      </c>
      <c r="E81" s="45" t="s">
        <v>25</v>
      </c>
      <c r="F81" s="45" t="s">
        <v>30</v>
      </c>
      <c r="G81" s="110" t="s">
        <v>511</v>
      </c>
      <c r="H81" s="49" t="s">
        <v>627</v>
      </c>
      <c r="I81" s="145"/>
      <c r="J81" s="90">
        <v>1.5023474178403756E-2</v>
      </c>
      <c r="K81" s="77" t="s">
        <v>623</v>
      </c>
      <c r="L81" s="72"/>
      <c r="M81" s="101">
        <v>1.3900179797416375E-3</v>
      </c>
      <c r="N81" s="142" t="s">
        <v>558</v>
      </c>
      <c r="O81" s="192">
        <v>7.0037037655678062E-5</v>
      </c>
      <c r="P81" s="190">
        <v>0</v>
      </c>
      <c r="Q81" s="190">
        <v>1.723910767742812E-4</v>
      </c>
      <c r="R81" s="190">
        <v>0</v>
      </c>
      <c r="S81" s="190">
        <v>6.7735182353668598E-5</v>
      </c>
      <c r="T81" s="190">
        <v>1.0734421534715037E-4</v>
      </c>
      <c r="U81" s="191">
        <v>-1.2270934853883704E-4</v>
      </c>
      <c r="V81" s="190">
        <v>0</v>
      </c>
      <c r="W81" s="190">
        <v>1.0458790374392058E-4</v>
      </c>
      <c r="X81" s="190">
        <v>9.8421368916132681E-5</v>
      </c>
      <c r="Y81" s="190">
        <v>1.7892431094132175E-4</v>
      </c>
      <c r="Z81" s="190">
        <v>1.0154513676805584E-4</v>
      </c>
      <c r="AA81" s="190">
        <v>4.3225470460560517E-5</v>
      </c>
      <c r="AB81" s="190">
        <v>1.3858339484642168E-4</v>
      </c>
      <c r="AC81" s="191">
        <v>-3.7142905102596595E-6</v>
      </c>
      <c r="AD81" s="190">
        <v>2.5967582821033041E-4</v>
      </c>
      <c r="AE81" s="191">
        <v>2.0572498536643182E-3</v>
      </c>
      <c r="AF81" s="191">
        <v>6.4028935408612288E-4</v>
      </c>
      <c r="AG81" s="191">
        <v>2.0517765997801477E-2</v>
      </c>
      <c r="AH81" s="191">
        <v>-1.2688048462980656E-4</v>
      </c>
      <c r="AI81" s="191">
        <v>1.0346131186327859E-2</v>
      </c>
      <c r="AJ81" s="190">
        <v>8.9229207575404913E-6</v>
      </c>
      <c r="AK81" s="191">
        <v>7.529598264429966E-5</v>
      </c>
      <c r="AL81" s="191">
        <v>-2.8404253558220579E-6</v>
      </c>
      <c r="AM81" s="186">
        <v>6.6869111814499933E-3</v>
      </c>
      <c r="AN81" s="148">
        <f t="shared" si="7"/>
        <v>1.5102096564182711E-3</v>
      </c>
      <c r="AO81" s="174">
        <v>0</v>
      </c>
      <c r="AP81" s="175">
        <f t="shared" si="8"/>
        <v>0</v>
      </c>
      <c r="AQ81" s="174">
        <v>0</v>
      </c>
      <c r="AR81" s="82" t="s">
        <v>579</v>
      </c>
      <c r="AS81" s="82" t="s">
        <v>579</v>
      </c>
      <c r="AT81" s="82" t="s">
        <v>579</v>
      </c>
      <c r="AU81" s="82" t="s">
        <v>579</v>
      </c>
      <c r="AV81" s="186">
        <v>0</v>
      </c>
      <c r="AW81" s="313">
        <v>2.0517765997801477E-2</v>
      </c>
      <c r="AX81" s="189">
        <f t="shared" si="9"/>
        <v>-1.2688048462980656E-4</v>
      </c>
      <c r="AY81" s="361" t="s">
        <v>729</v>
      </c>
      <c r="AZ81" s="19" t="s">
        <v>733</v>
      </c>
      <c r="BA81" s="19" t="s">
        <v>1170</v>
      </c>
      <c r="BB81" s="19" t="s">
        <v>729</v>
      </c>
      <c r="BC81" s="19"/>
      <c r="BD81" s="19" t="s">
        <v>1171</v>
      </c>
      <c r="BE81" s="19"/>
      <c r="BF81" s="361">
        <v>0</v>
      </c>
      <c r="BG81" s="19"/>
      <c r="BH81" s="362"/>
      <c r="CH81"/>
      <c r="CM81"/>
    </row>
    <row r="82" spans="1:91" s="54" customFormat="1" ht="15" x14ac:dyDescent="0.2">
      <c r="A82" s="144" t="s">
        <v>578</v>
      </c>
      <c r="B82" s="45" t="s">
        <v>1230</v>
      </c>
      <c r="C82" s="64">
        <v>144622373</v>
      </c>
      <c r="D82" s="42" t="s">
        <v>69</v>
      </c>
      <c r="E82" s="45" t="s">
        <v>28</v>
      </c>
      <c r="F82" s="45" t="s">
        <v>30</v>
      </c>
      <c r="G82" s="110" t="s">
        <v>511</v>
      </c>
      <c r="H82" s="49" t="s">
        <v>627</v>
      </c>
      <c r="I82" s="145"/>
      <c r="J82" s="89">
        <v>1.8320610687022901E-2</v>
      </c>
      <c r="K82" s="344" t="s">
        <v>1217</v>
      </c>
      <c r="L82" s="92" t="s">
        <v>634</v>
      </c>
      <c r="M82" s="103">
        <v>2.5465350738015837E-4</v>
      </c>
      <c r="N82" s="144" t="s">
        <v>578</v>
      </c>
      <c r="O82" s="194">
        <v>-5.0321672480280969E-5</v>
      </c>
      <c r="P82" s="195">
        <v>1.2036993158477693E-4</v>
      </c>
      <c r="Q82" s="195">
        <v>1.3239917279814948E-3</v>
      </c>
      <c r="R82" s="195">
        <v>6.1388456932912451E-4</v>
      </c>
      <c r="S82" s="195">
        <v>1.073304756788682E-3</v>
      </c>
      <c r="T82" s="195">
        <v>6.7314676252537467E-4</v>
      </c>
      <c r="U82" s="195">
        <v>-1.9211661516086798E-5</v>
      </c>
      <c r="V82" s="195">
        <v>2.4507164378669987E-4</v>
      </c>
      <c r="W82" s="195">
        <v>1.0547325724098825E-4</v>
      </c>
      <c r="X82" s="195">
        <v>1.4420747578996174E-3</v>
      </c>
      <c r="Y82" s="195">
        <v>1.2884953075606876E-3</v>
      </c>
      <c r="Z82" s="195">
        <v>1.6047225686476635E-3</v>
      </c>
      <c r="AA82" s="195">
        <v>4.227120099736017E-5</v>
      </c>
      <c r="AB82" s="195">
        <v>3.5769553157204441E-4</v>
      </c>
      <c r="AC82" s="195">
        <v>9.712122603182786E-4</v>
      </c>
      <c r="AD82" s="195">
        <v>7.5205790201581489E-4</v>
      </c>
      <c r="AE82" s="195">
        <v>4.009680813999221E-2</v>
      </c>
      <c r="AF82" s="195">
        <v>1.9697186877896757E-2</v>
      </c>
      <c r="AG82" s="195">
        <v>2.6799933663200767E-2</v>
      </c>
      <c r="AH82" s="195">
        <v>5.4965745463018814E-2</v>
      </c>
      <c r="AI82" s="195">
        <v>5.3182708482903955E-2</v>
      </c>
      <c r="AJ82" s="195">
        <v>2.7594962512087731E-3</v>
      </c>
      <c r="AK82" s="195">
        <v>8.9058760677583984E-4</v>
      </c>
      <c r="AL82" s="195">
        <f>AVERAGE(O82:AD82,AJ82,AK82)</f>
        <v>7.8857348345760282E-4</v>
      </c>
      <c r="AM82" s="196">
        <f>AVERAGE(AE82:AI82)</f>
        <v>3.8948476525402502E-2</v>
      </c>
      <c r="AN82" s="148">
        <f t="shared" si="7"/>
        <v>9.0842045795325819E-3</v>
      </c>
      <c r="AO82" s="197">
        <v>1</v>
      </c>
      <c r="AP82" s="175">
        <f t="shared" si="8"/>
        <v>2.0408163265306121E-2</v>
      </c>
      <c r="AQ82" s="197">
        <v>0</v>
      </c>
      <c r="AR82" s="196">
        <v>2.1084940201302534E-4</v>
      </c>
      <c r="AS82" s="196">
        <v>1.0450324018584423E-3</v>
      </c>
      <c r="AT82" s="196">
        <v>1.0701014542273494E-4</v>
      </c>
      <c r="AU82" s="196">
        <v>4.4853343616818239E-7</v>
      </c>
      <c r="AV82" s="196">
        <v>-4.4853343616818239E-7</v>
      </c>
      <c r="AW82" s="268">
        <v>5.4965745463018814E-2</v>
      </c>
      <c r="AX82" s="189">
        <f t="shared" si="9"/>
        <v>-5.0321672480280969E-5</v>
      </c>
      <c r="AY82" s="361" t="s">
        <v>728</v>
      </c>
      <c r="AZ82" s="19" t="s">
        <v>733</v>
      </c>
      <c r="BA82" s="19" t="s">
        <v>1172</v>
      </c>
      <c r="BB82" s="19" t="s">
        <v>775</v>
      </c>
      <c r="BC82" s="19" t="s">
        <v>776</v>
      </c>
      <c r="BD82" s="19" t="s">
        <v>1173</v>
      </c>
      <c r="BE82" s="19"/>
      <c r="BF82" s="361">
        <v>0</v>
      </c>
      <c r="BG82" s="19"/>
      <c r="BH82" s="362"/>
    </row>
    <row r="83" spans="1:91" s="54" customFormat="1" ht="14.25" x14ac:dyDescent="0.2">
      <c r="A83" s="142" t="s">
        <v>1203</v>
      </c>
      <c r="B83" s="93" t="s">
        <v>1223</v>
      </c>
      <c r="C83" s="64">
        <v>147500843</v>
      </c>
      <c r="D83" s="42" t="s">
        <v>69</v>
      </c>
      <c r="E83" s="45" t="s">
        <v>25</v>
      </c>
      <c r="F83" s="45" t="s">
        <v>26</v>
      </c>
      <c r="G83" s="110" t="s">
        <v>511</v>
      </c>
      <c r="H83" s="49" t="s">
        <v>1204</v>
      </c>
      <c r="I83" s="145"/>
      <c r="J83" s="89">
        <v>3.3266129032258063E-2</v>
      </c>
      <c r="K83" s="77" t="s">
        <v>618</v>
      </c>
      <c r="L83" s="72" t="s">
        <v>1221</v>
      </c>
      <c r="M83" s="103">
        <v>3.870895862940867E-4</v>
      </c>
      <c r="N83" s="142" t="s">
        <v>1203</v>
      </c>
      <c r="O83" s="194">
        <v>4.8423859554246364E-2</v>
      </c>
      <c r="P83" s="195">
        <v>4.7870052875600019E-2</v>
      </c>
      <c r="Q83" s="195">
        <v>1.4204780793438928E-2</v>
      </c>
      <c r="R83" s="195">
        <v>9.5527299900770909E-3</v>
      </c>
      <c r="S83" s="195">
        <v>1.1074332567991781E-2</v>
      </c>
      <c r="T83" s="195">
        <v>1.0479918786994936E-2</v>
      </c>
      <c r="U83" s="195">
        <v>6.219083861975388E-3</v>
      </c>
      <c r="V83" s="195">
        <v>1.5213731947002053E-3</v>
      </c>
      <c r="W83" s="195">
        <v>5.754287485599965E-3</v>
      </c>
      <c r="X83" s="195">
        <v>2.0225801736520093E-2</v>
      </c>
      <c r="Y83" s="195">
        <v>2.064793382673949E-2</v>
      </c>
      <c r="Z83" s="195">
        <v>1.0395538481771121E-2</v>
      </c>
      <c r="AA83" s="195">
        <v>1.1417110967548822E-2</v>
      </c>
      <c r="AB83" s="195">
        <v>6.0439644786453054E-3</v>
      </c>
      <c r="AC83" s="195">
        <v>1.5732368771904003E-2</v>
      </c>
      <c r="AD83" s="195">
        <v>6.9286116077637849E-3</v>
      </c>
      <c r="AE83" s="195">
        <v>0.14124151340929797</v>
      </c>
      <c r="AF83" s="195">
        <v>0.17333949556010739</v>
      </c>
      <c r="AG83" s="195">
        <v>0.16311685170659973</v>
      </c>
      <c r="AH83" s="195">
        <v>0.15016760530612022</v>
      </c>
      <c r="AI83" s="195">
        <v>0.21721846839625417</v>
      </c>
      <c r="AJ83" s="195">
        <v>2.4230254237590936E-2</v>
      </c>
      <c r="AK83" s="195">
        <v>2.4199185412964778E-2</v>
      </c>
      <c r="AL83" s="195">
        <v>1.6384510479559616E-2</v>
      </c>
      <c r="AM83" s="196">
        <v>0.16901678687567587</v>
      </c>
      <c r="AN83" s="148">
        <v>4.9565440130889246E-2</v>
      </c>
      <c r="AO83" s="197">
        <v>6</v>
      </c>
      <c r="AP83" s="175">
        <v>0.12244897959183673</v>
      </c>
      <c r="AQ83" s="197">
        <v>0</v>
      </c>
      <c r="AR83" s="196">
        <v>1.0744925462307084E-2</v>
      </c>
      <c r="AS83" s="196">
        <v>5.7611583309129001E-3</v>
      </c>
      <c r="AT83" s="196">
        <v>2.1239294302184157E-3</v>
      </c>
      <c r="AU83" s="196">
        <v>-1.3176712950373909E-4</v>
      </c>
      <c r="AV83" s="196">
        <v>1.3176712950373898E-4</v>
      </c>
      <c r="AW83" s="268">
        <v>0.21721846839625417</v>
      </c>
      <c r="AX83" s="189">
        <v>1.5213731947002053E-3</v>
      </c>
      <c r="AY83" s="361" t="s">
        <v>727</v>
      </c>
      <c r="AZ83" s="19" t="s">
        <v>733</v>
      </c>
      <c r="BA83" s="19" t="s">
        <v>1174</v>
      </c>
      <c r="BB83" s="19" t="s">
        <v>775</v>
      </c>
      <c r="BC83" s="19" t="s">
        <v>778</v>
      </c>
      <c r="BD83" s="19" t="s">
        <v>1175</v>
      </c>
      <c r="BE83" s="19"/>
      <c r="BF83" s="361">
        <v>0</v>
      </c>
      <c r="BG83" s="19"/>
      <c r="BH83" s="362"/>
    </row>
    <row r="84" spans="1:91" s="54" customFormat="1" ht="14.25" x14ac:dyDescent="0.2">
      <c r="A84" s="142" t="s">
        <v>568</v>
      </c>
      <c r="B84" s="45" t="s">
        <v>1237</v>
      </c>
      <c r="C84" s="66">
        <v>58092006</v>
      </c>
      <c r="D84" s="42" t="s">
        <v>69</v>
      </c>
      <c r="E84" s="65" t="s">
        <v>28</v>
      </c>
      <c r="F84" s="65" t="s">
        <v>30</v>
      </c>
      <c r="G84" s="110" t="s">
        <v>509</v>
      </c>
      <c r="H84" s="49" t="s">
        <v>627</v>
      </c>
      <c r="I84" s="145"/>
      <c r="J84" s="89">
        <v>1.2705530642750373E-2</v>
      </c>
      <c r="K84" s="77" t="s">
        <v>623</v>
      </c>
      <c r="L84" s="72"/>
      <c r="M84" s="103">
        <v>1.1590504238308732E-3</v>
      </c>
      <c r="N84" s="142" t="s">
        <v>568</v>
      </c>
      <c r="O84" s="194">
        <v>9.6369702164950891E-3</v>
      </c>
      <c r="P84" s="195">
        <v>2.2581529164833393E-2</v>
      </c>
      <c r="Q84" s="195">
        <v>4.23064799955198E-3</v>
      </c>
      <c r="R84" s="195">
        <v>6.0487973401736426E-3</v>
      </c>
      <c r="S84" s="195">
        <v>2.8263255519275013E-3</v>
      </c>
      <c r="T84" s="195">
        <v>2.4382482821601409E-2</v>
      </c>
      <c r="U84" s="195">
        <v>4.6380294060616285E-2</v>
      </c>
      <c r="V84" s="195">
        <v>8.0747494434637614E-4</v>
      </c>
      <c r="W84" s="195">
        <v>3.3060434034786063E-3</v>
      </c>
      <c r="X84" s="195">
        <v>5.8046669667973405E-4</v>
      </c>
      <c r="Y84" s="195">
        <v>4.5114561050926772E-4</v>
      </c>
      <c r="Z84" s="195">
        <v>7.0569654055034313E-3</v>
      </c>
      <c r="AA84" s="195">
        <v>2.7616588749053206E-2</v>
      </c>
      <c r="AB84" s="195">
        <v>1.2244113962332184E-2</v>
      </c>
      <c r="AC84" s="195">
        <v>3.7851795203990707E-3</v>
      </c>
      <c r="AD84" s="195">
        <v>4.479094344428702E-3</v>
      </c>
      <c r="AE84" s="195">
        <v>3.8288992289035005E-4</v>
      </c>
      <c r="AF84" s="195">
        <v>1.5782394848098966E-3</v>
      </c>
      <c r="AG84" s="195">
        <v>2.6564112641430655E-3</v>
      </c>
      <c r="AH84" s="195">
        <v>8.7476930646369433E-4</v>
      </c>
      <c r="AI84" s="195">
        <v>1.8257961551263347E-4</v>
      </c>
      <c r="AJ84" s="195">
        <v>1.0503373492946633E-2</v>
      </c>
      <c r="AK84" s="195">
        <v>1.0054189014905908E-2</v>
      </c>
      <c r="AL84" s="195">
        <f t="shared" ref="AL84:AL92" si="12">AVERAGE(O84:AD84,AJ84,AK84)</f>
        <v>1.09428712388768E-2</v>
      </c>
      <c r="AM84" s="196">
        <f t="shared" ref="AM84:AM92" si="13">AVERAGE(AE84:AI84)</f>
        <v>1.1349779187639279E-3</v>
      </c>
      <c r="AN84" s="148">
        <f t="shared" si="7"/>
        <v>8.8107205171131311E-3</v>
      </c>
      <c r="AO84" s="197">
        <v>0</v>
      </c>
      <c r="AP84" s="175">
        <f t="shared" si="8"/>
        <v>0</v>
      </c>
      <c r="AQ84" s="197">
        <v>0</v>
      </c>
      <c r="AR84" s="196">
        <v>3.7893144642930513E-3</v>
      </c>
      <c r="AS84" s="196">
        <v>1.329858463823717E-3</v>
      </c>
      <c r="AT84" s="196">
        <v>8.9342919960753173E-4</v>
      </c>
      <c r="AU84" s="196">
        <v>1.6160867719954811E-4</v>
      </c>
      <c r="AV84" s="196">
        <v>-1.6160867719954789E-4</v>
      </c>
      <c r="AW84" s="268">
        <v>4.6380294060616285E-2</v>
      </c>
      <c r="AX84" s="189">
        <f t="shared" si="9"/>
        <v>1.8257961551263347E-4</v>
      </c>
      <c r="AY84" s="361" t="s">
        <v>727</v>
      </c>
      <c r="AZ84" s="19" t="s">
        <v>733</v>
      </c>
      <c r="BA84" s="19" t="s">
        <v>1176</v>
      </c>
      <c r="BB84" s="19" t="s">
        <v>775</v>
      </c>
      <c r="BC84" s="19" t="s">
        <v>778</v>
      </c>
      <c r="BD84" s="19" t="s">
        <v>1177</v>
      </c>
      <c r="BE84" s="19"/>
      <c r="BF84" s="361">
        <v>0</v>
      </c>
      <c r="BG84" s="19"/>
      <c r="BH84" s="362"/>
    </row>
    <row r="85" spans="1:91" s="54" customFormat="1" ht="14.25" x14ac:dyDescent="0.2">
      <c r="A85" s="142" t="s">
        <v>569</v>
      </c>
      <c r="B85" s="93" t="s">
        <v>1223</v>
      </c>
      <c r="C85" s="66">
        <v>116050665</v>
      </c>
      <c r="D85" s="42" t="s">
        <v>69</v>
      </c>
      <c r="E85" s="65" t="s">
        <v>28</v>
      </c>
      <c r="F85" s="65" t="s">
        <v>26</v>
      </c>
      <c r="G85" s="110" t="s">
        <v>509</v>
      </c>
      <c r="H85" s="49" t="s">
        <v>627</v>
      </c>
      <c r="I85" s="145"/>
      <c r="J85" s="89">
        <v>0.11281489594742607</v>
      </c>
      <c r="K85" s="77" t="s">
        <v>597</v>
      </c>
      <c r="L85" s="72"/>
      <c r="M85" s="103">
        <v>1.6514117713708094E-3</v>
      </c>
      <c r="N85" s="142" t="s">
        <v>569</v>
      </c>
      <c r="O85" s="194">
        <v>8.8361364706635401E-2</v>
      </c>
      <c r="P85" s="195">
        <v>4.8473470944597002E-2</v>
      </c>
      <c r="Q85" s="195">
        <v>5.3562041479220682E-2</v>
      </c>
      <c r="R85" s="195">
        <v>0.10566589482373873</v>
      </c>
      <c r="S85" s="195">
        <v>8.4243594315009565E-2</v>
      </c>
      <c r="T85" s="195">
        <v>5.9830050001434473E-2</v>
      </c>
      <c r="U85" s="195">
        <v>5.2333993085919281E-2</v>
      </c>
      <c r="V85" s="195">
        <v>3.1823861458153455E-2</v>
      </c>
      <c r="W85" s="195">
        <v>0.10768539507153053</v>
      </c>
      <c r="X85" s="195">
        <v>5.5835376919977253E-2</v>
      </c>
      <c r="Y85" s="195">
        <v>1.6012667621682297E-2</v>
      </c>
      <c r="Z85" s="195">
        <v>9.493421744987024E-2</v>
      </c>
      <c r="AA85" s="195">
        <v>8.8200998287251586E-2</v>
      </c>
      <c r="AB85" s="195">
        <v>7.4452611210450756E-2</v>
      </c>
      <c r="AC85" s="195">
        <v>7.5133663496420311E-2</v>
      </c>
      <c r="AD85" s="195">
        <v>5.2009298984134908E-2</v>
      </c>
      <c r="AE85" s="195">
        <v>0.13652847215911448</v>
      </c>
      <c r="AF85" s="195">
        <v>6.5759421283654862E-2</v>
      </c>
      <c r="AG85" s="195">
        <v>0.16032133685602354</v>
      </c>
      <c r="AH85" s="195">
        <v>0.14826341571693663</v>
      </c>
      <c r="AI85" s="195">
        <v>0.15648121305569496</v>
      </c>
      <c r="AJ85" s="195">
        <v>5.7038554204460301E-2</v>
      </c>
      <c r="AK85" s="195">
        <v>5.924674344205888E-2</v>
      </c>
      <c r="AL85" s="195">
        <f t="shared" si="12"/>
        <v>6.6935766527919202E-2</v>
      </c>
      <c r="AM85" s="196">
        <f t="shared" si="13"/>
        <v>0.13347077181428491</v>
      </c>
      <c r="AN85" s="148">
        <f t="shared" si="7"/>
        <v>8.1399898111911742E-2</v>
      </c>
      <c r="AO85" s="197">
        <v>5</v>
      </c>
      <c r="AP85" s="175">
        <f t="shared" si="8"/>
        <v>0.10204081632653061</v>
      </c>
      <c r="AQ85" s="197">
        <v>2</v>
      </c>
      <c r="AR85" s="196">
        <v>3.0511543034132348E-2</v>
      </c>
      <c r="AS85" s="196">
        <v>1.7089591288273091E-2</v>
      </c>
      <c r="AT85" s="196">
        <v>7.8475859446790041E-3</v>
      </c>
      <c r="AU85" s="196">
        <v>4.7161148921567777E-5</v>
      </c>
      <c r="AV85" s="196">
        <v>-4.7161148921567994E-5</v>
      </c>
      <c r="AW85" s="268">
        <v>0.16032133685602354</v>
      </c>
      <c r="AX85" s="189">
        <f t="shared" si="9"/>
        <v>1.6012667621682297E-2</v>
      </c>
      <c r="AY85" s="361" t="s">
        <v>920</v>
      </c>
      <c r="AZ85" s="19" t="s">
        <v>733</v>
      </c>
      <c r="BA85" s="19" t="s">
        <v>1178</v>
      </c>
      <c r="BB85" s="19" t="s">
        <v>775</v>
      </c>
      <c r="BC85" s="19" t="s">
        <v>778</v>
      </c>
      <c r="BD85" s="19" t="s">
        <v>1179</v>
      </c>
      <c r="BE85" s="19"/>
      <c r="BF85" s="361">
        <v>1.07</v>
      </c>
      <c r="BG85" s="19"/>
      <c r="BH85" s="362"/>
    </row>
    <row r="86" spans="1:91" s="54" customFormat="1" ht="14.25" x14ac:dyDescent="0.2">
      <c r="A86" s="142" t="s">
        <v>570</v>
      </c>
      <c r="B86" s="93" t="s">
        <v>1233</v>
      </c>
      <c r="C86" s="66">
        <v>67765158</v>
      </c>
      <c r="D86" s="42" t="s">
        <v>69</v>
      </c>
      <c r="E86" s="65" t="s">
        <v>25</v>
      </c>
      <c r="F86" s="65" t="s">
        <v>26</v>
      </c>
      <c r="G86" s="110" t="s">
        <v>509</v>
      </c>
      <c r="H86" s="49" t="s">
        <v>627</v>
      </c>
      <c r="I86" s="145"/>
      <c r="J86" s="89">
        <v>1.2176560121765601E-2</v>
      </c>
      <c r="K86" s="77" t="s">
        <v>623</v>
      </c>
      <c r="L86" s="72"/>
      <c r="M86" s="103">
        <v>8.2184749585218733E-4</v>
      </c>
      <c r="N86" s="142" t="s">
        <v>570</v>
      </c>
      <c r="O86" s="198">
        <v>2.432399888267261E-3</v>
      </c>
      <c r="P86" s="196">
        <v>2.169665251975152E-3</v>
      </c>
      <c r="Q86" s="196">
        <v>1.9943907383575561E-3</v>
      </c>
      <c r="R86" s="196">
        <v>4.8539329239555363E-3</v>
      </c>
      <c r="S86" s="196">
        <v>1.7048729217040464E-2</v>
      </c>
      <c r="T86" s="196">
        <v>7.9191504169288615E-4</v>
      </c>
      <c r="U86" s="196">
        <v>6.7166994652378053E-3</v>
      </c>
      <c r="V86" s="196">
        <v>6.2508621046850131E-4</v>
      </c>
      <c r="W86" s="196">
        <v>6.6225722237683096E-3</v>
      </c>
      <c r="X86" s="196">
        <v>1.6485179767111854E-4</v>
      </c>
      <c r="Y86" s="196">
        <v>1.9659166726804225E-3</v>
      </c>
      <c r="Z86" s="196">
        <v>1.837572990820666E-2</v>
      </c>
      <c r="AA86" s="196">
        <v>3.8234206919507789E-3</v>
      </c>
      <c r="AB86" s="196">
        <v>-4.9355707862983999E-6</v>
      </c>
      <c r="AC86" s="196">
        <v>7.8476823620543326E-3</v>
      </c>
      <c r="AD86" s="196">
        <v>6.6360913081842015E-3</v>
      </c>
      <c r="AE86" s="196">
        <v>3.4239444293662855E-4</v>
      </c>
      <c r="AF86" s="196">
        <v>2.6890622641149962E-3</v>
      </c>
      <c r="AG86" s="196">
        <v>1.514088909177623E-3</v>
      </c>
      <c r="AH86" s="196">
        <v>3.9146658511873883E-3</v>
      </c>
      <c r="AI86" s="196">
        <v>1.3445460801244117E-4</v>
      </c>
      <c r="AJ86" s="196">
        <v>1.2603409213031325E-2</v>
      </c>
      <c r="AK86" s="196">
        <v>1.45055802568822E-2</v>
      </c>
      <c r="AL86" s="196">
        <f t="shared" si="12"/>
        <v>6.0651743111465664E-3</v>
      </c>
      <c r="AM86" s="196">
        <f t="shared" si="13"/>
        <v>1.7189332150858154E-3</v>
      </c>
      <c r="AN86" s="148">
        <f t="shared" si="7"/>
        <v>5.1203392902637937E-3</v>
      </c>
      <c r="AO86" s="197">
        <v>0</v>
      </c>
      <c r="AP86" s="175">
        <f t="shared" si="8"/>
        <v>0</v>
      </c>
      <c r="AQ86" s="197">
        <v>0</v>
      </c>
      <c r="AR86" s="196">
        <v>7.1807091763280229E-3</v>
      </c>
      <c r="AS86" s="196">
        <v>3.4679314492123787E-3</v>
      </c>
      <c r="AT86" s="196">
        <v>2.1035805361769777E-3</v>
      </c>
      <c r="AU86" s="196">
        <v>-3.7940182927017263E-5</v>
      </c>
      <c r="AV86" s="196">
        <v>3.7940182927017154E-5</v>
      </c>
      <c r="AW86" s="268">
        <v>1.837572990820666E-2</v>
      </c>
      <c r="AX86" s="189">
        <f t="shared" si="9"/>
        <v>-4.9355707862983999E-6</v>
      </c>
      <c r="AY86" s="361" t="s">
        <v>728</v>
      </c>
      <c r="AZ86" s="19" t="s">
        <v>733</v>
      </c>
      <c r="BA86" s="19" t="s">
        <v>1180</v>
      </c>
      <c r="BB86" s="19" t="s">
        <v>775</v>
      </c>
      <c r="BC86" s="19" t="s">
        <v>990</v>
      </c>
      <c r="BD86" s="19" t="s">
        <v>1181</v>
      </c>
      <c r="BE86" s="19"/>
      <c r="BF86" s="361">
        <v>0</v>
      </c>
      <c r="BG86" s="19"/>
      <c r="BH86" s="362"/>
    </row>
    <row r="87" spans="1:91" s="54" customFormat="1" ht="14.25" x14ac:dyDescent="0.2">
      <c r="A87" s="142" t="s">
        <v>571</v>
      </c>
      <c r="B87" s="93" t="s">
        <v>1224</v>
      </c>
      <c r="C87" s="66">
        <v>63544839</v>
      </c>
      <c r="D87" s="42" t="s">
        <v>69</v>
      </c>
      <c r="E87" s="65" t="s">
        <v>28</v>
      </c>
      <c r="F87" s="65" t="s">
        <v>30</v>
      </c>
      <c r="G87" s="110" t="s">
        <v>509</v>
      </c>
      <c r="H87" s="49" t="s">
        <v>627</v>
      </c>
      <c r="I87" s="145"/>
      <c r="J87" s="89">
        <v>1.1403508771929825E-2</v>
      </c>
      <c r="K87" s="77" t="s">
        <v>1215</v>
      </c>
      <c r="L87" s="92" t="s">
        <v>634</v>
      </c>
      <c r="M87" s="103">
        <v>1.1234466521807883E-3</v>
      </c>
      <c r="N87" s="142" t="s">
        <v>571</v>
      </c>
      <c r="O87" s="198">
        <v>-6.8282679699464702E-5</v>
      </c>
      <c r="P87" s="196">
        <v>-7.1574140321149261E-5</v>
      </c>
      <c r="Q87" s="196">
        <v>-8.6165363396810499E-5</v>
      </c>
      <c r="R87" s="196">
        <v>-1.4624109924781859E-4</v>
      </c>
      <c r="S87" s="196">
        <v>-8.3612339906679028E-6</v>
      </c>
      <c r="T87" s="196">
        <v>-6.2392466655207621E-5</v>
      </c>
      <c r="U87" s="196">
        <v>9.4446599920151733E-5</v>
      </c>
      <c r="V87" s="196">
        <v>-1.0168822267374485E-4</v>
      </c>
      <c r="W87" s="196">
        <v>-4.8203774803278095E-5</v>
      </c>
      <c r="X87" s="196">
        <v>-4.5047317639330736E-5</v>
      </c>
      <c r="Y87" s="196">
        <v>-1.2080300946441629E-6</v>
      </c>
      <c r="Z87" s="196">
        <v>-1.4548143106896398E-4</v>
      </c>
      <c r="AA87" s="196">
        <v>-9.200810965150877E-5</v>
      </c>
      <c r="AB87" s="196">
        <v>1.0023760823933648E-5</v>
      </c>
      <c r="AC87" s="196">
        <v>1.191368026806697E-4</v>
      </c>
      <c r="AD87" s="196">
        <v>1.3291096830001393E-5</v>
      </c>
      <c r="AE87" s="196">
        <v>-5.0491895106378288E-5</v>
      </c>
      <c r="AF87" s="196">
        <v>3.1878106791093487E-5</v>
      </c>
      <c r="AG87" s="196">
        <v>2.1317996631970617E-2</v>
      </c>
      <c r="AH87" s="196">
        <v>1.2977871261643875E-2</v>
      </c>
      <c r="AI87" s="196">
        <v>6.9264715210264893E-3</v>
      </c>
      <c r="AJ87" s="196">
        <v>-9.8532725716301639E-5</v>
      </c>
      <c r="AK87" s="196">
        <v>-9.2652486864742891E-5</v>
      </c>
      <c r="AL87" s="196">
        <f t="shared" si="12"/>
        <v>-4.6163378976048736E-5</v>
      </c>
      <c r="AM87" s="196">
        <f t="shared" si="13"/>
        <v>8.2407451252651392E-3</v>
      </c>
      <c r="AN87" s="148">
        <f t="shared" si="7"/>
        <v>1.7553384697720357E-3</v>
      </c>
      <c r="AO87" s="197">
        <v>1</v>
      </c>
      <c r="AP87" s="175">
        <f t="shared" si="8"/>
        <v>2.0408163265306121E-2</v>
      </c>
      <c r="AQ87" s="197">
        <v>0</v>
      </c>
      <c r="AR87" s="196">
        <v>1.7585529152770512E-5</v>
      </c>
      <c r="AS87" s="196">
        <v>-6.1995803914590732E-5</v>
      </c>
      <c r="AT87" s="196">
        <v>-1.926278785489762E-4</v>
      </c>
      <c r="AU87" s="196">
        <v>-2.9609679196619838E-5</v>
      </c>
      <c r="AV87" s="196">
        <v>2.9609679196619838E-5</v>
      </c>
      <c r="AW87" s="268">
        <v>2.1317996631970617E-2</v>
      </c>
      <c r="AX87" s="189">
        <f t="shared" si="9"/>
        <v>-1.4624109924781859E-4</v>
      </c>
      <c r="AY87" s="361" t="s">
        <v>727</v>
      </c>
      <c r="AZ87" s="19" t="s">
        <v>733</v>
      </c>
      <c r="BA87" s="19" t="s">
        <v>1182</v>
      </c>
      <c r="BB87" s="19" t="s">
        <v>775</v>
      </c>
      <c r="BC87" s="19" t="s">
        <v>778</v>
      </c>
      <c r="BD87" s="19" t="s">
        <v>1183</v>
      </c>
      <c r="BE87" s="19"/>
      <c r="BF87" s="361">
        <v>0</v>
      </c>
      <c r="BG87" s="19"/>
      <c r="BH87" s="362"/>
    </row>
    <row r="88" spans="1:91" s="54" customFormat="1" ht="14.25" x14ac:dyDescent="0.2">
      <c r="A88" s="142" t="s">
        <v>572</v>
      </c>
      <c r="B88" s="97" t="s">
        <v>1231</v>
      </c>
      <c r="C88" s="66">
        <v>81745263</v>
      </c>
      <c r="D88" s="99" t="s">
        <v>61</v>
      </c>
      <c r="E88" s="65" t="s">
        <v>25</v>
      </c>
      <c r="F88" s="65" t="s">
        <v>573</v>
      </c>
      <c r="G88" s="110" t="s">
        <v>509</v>
      </c>
      <c r="H88" s="49" t="s">
        <v>627</v>
      </c>
      <c r="I88" s="145"/>
      <c r="J88" s="89">
        <v>3.9711191335740074E-2</v>
      </c>
      <c r="K88" s="77" t="s">
        <v>619</v>
      </c>
      <c r="L88" s="72" t="s">
        <v>581</v>
      </c>
      <c r="M88" s="103">
        <v>1.9461527200147688E-4</v>
      </c>
      <c r="N88" s="142" t="s">
        <v>572</v>
      </c>
      <c r="O88" s="198">
        <v>2.3290087199234477E-2</v>
      </c>
      <c r="P88" s="196">
        <v>5.5944673326239116E-3</v>
      </c>
      <c r="Q88" s="196">
        <v>3.8917083367546353E-2</v>
      </c>
      <c r="R88" s="196">
        <v>2.8817029632451079E-2</v>
      </c>
      <c r="S88" s="196">
        <v>3.2681396658122086E-2</v>
      </c>
      <c r="T88" s="196">
        <v>5.4961557261464067E-2</v>
      </c>
      <c r="U88" s="196">
        <v>2.6716258796673935E-2</v>
      </c>
      <c r="V88" s="196">
        <v>1.8114471013582795E-2</v>
      </c>
      <c r="W88" s="196">
        <v>5.642192281475427E-2</v>
      </c>
      <c r="X88" s="196">
        <v>3.2014911602797361E-2</v>
      </c>
      <c r="Y88" s="196">
        <v>3.4381809854459176E-2</v>
      </c>
      <c r="Z88" s="196">
        <v>2.8564465831491557E-2</v>
      </c>
      <c r="AA88" s="196">
        <v>3.7905508308570722E-2</v>
      </c>
      <c r="AB88" s="196">
        <v>4.2680658834863425E-2</v>
      </c>
      <c r="AC88" s="196">
        <v>3.7731981220099221E-2</v>
      </c>
      <c r="AD88" s="196">
        <v>3.8314917796282572E-2</v>
      </c>
      <c r="AE88" s="196">
        <v>9.4875611667625148E-2</v>
      </c>
      <c r="AF88" s="196">
        <v>0.11190518754015481</v>
      </c>
      <c r="AG88" s="196">
        <v>4.4370947221384065E-2</v>
      </c>
      <c r="AH88" s="196">
        <v>7.60471032584141E-2</v>
      </c>
      <c r="AI88" s="196">
        <v>6.2639315552913619E-2</v>
      </c>
      <c r="AJ88" s="196">
        <v>3.4964295574005259E-2</v>
      </c>
      <c r="AK88" s="196">
        <v>3.3347181429300293E-2</v>
      </c>
      <c r="AL88" s="196">
        <f t="shared" si="12"/>
        <v>3.3634444696017923E-2</v>
      </c>
      <c r="AM88" s="196">
        <f t="shared" si="13"/>
        <v>7.7967633048098367E-2</v>
      </c>
      <c r="AN88" s="148">
        <f t="shared" si="7"/>
        <v>4.3272094337774528E-2</v>
      </c>
      <c r="AO88" s="197">
        <v>6</v>
      </c>
      <c r="AP88" s="175">
        <f t="shared" si="8"/>
        <v>0.12244897959183673</v>
      </c>
      <c r="AQ88" s="197">
        <v>1</v>
      </c>
      <c r="AR88" s="196">
        <v>1.7859342690980853E-2</v>
      </c>
      <c r="AS88" s="196">
        <v>8.6210152502472579E-3</v>
      </c>
      <c r="AT88" s="196">
        <v>4.2128517195929218E-3</v>
      </c>
      <c r="AU88" s="196">
        <v>-7.3621834673031868E-6</v>
      </c>
      <c r="AV88" s="196">
        <v>7.3621834673031868E-6</v>
      </c>
      <c r="AW88" s="268">
        <v>0.11190518754015481</v>
      </c>
      <c r="AX88" s="189">
        <f t="shared" si="9"/>
        <v>5.5944673326239116E-3</v>
      </c>
      <c r="AY88" s="361" t="s">
        <v>729</v>
      </c>
      <c r="AZ88" s="19" t="s">
        <v>733</v>
      </c>
      <c r="BA88" s="19" t="s">
        <v>1184</v>
      </c>
      <c r="BB88" s="19" t="s">
        <v>729</v>
      </c>
      <c r="BC88" s="19"/>
      <c r="BD88" s="19" t="s">
        <v>1185</v>
      </c>
      <c r="BE88" s="19"/>
      <c r="BF88" s="361">
        <v>0</v>
      </c>
      <c r="BG88" s="19">
        <v>0</v>
      </c>
      <c r="BH88" s="362"/>
    </row>
    <row r="89" spans="1:91" s="54" customFormat="1" ht="14.25" x14ac:dyDescent="0.2">
      <c r="A89" s="145" t="s">
        <v>574</v>
      </c>
      <c r="B89" s="97" t="s">
        <v>1231</v>
      </c>
      <c r="C89" s="66">
        <v>112439672</v>
      </c>
      <c r="D89" s="42" t="s">
        <v>69</v>
      </c>
      <c r="E89" s="65" t="s">
        <v>26</v>
      </c>
      <c r="F89" s="65" t="s">
        <v>28</v>
      </c>
      <c r="G89" s="110" t="s">
        <v>509</v>
      </c>
      <c r="H89" s="49" t="s">
        <v>627</v>
      </c>
      <c r="I89" s="145"/>
      <c r="J89" s="89">
        <v>1.0058675607711651E-2</v>
      </c>
      <c r="K89" s="77" t="s">
        <v>620</v>
      </c>
      <c r="L89" s="72"/>
      <c r="M89" s="103">
        <v>1.2101585821204918E-3</v>
      </c>
      <c r="N89" s="145" t="s">
        <v>574</v>
      </c>
      <c r="O89" s="198">
        <v>1.4446711265966262E-2</v>
      </c>
      <c r="P89" s="196">
        <v>6.7242573399137751E-3</v>
      </c>
      <c r="Q89" s="196">
        <v>7.4181244588022218E-3</v>
      </c>
      <c r="R89" s="196">
        <v>1.5114161175772701E-2</v>
      </c>
      <c r="S89" s="196">
        <v>5.3437121228648951E-2</v>
      </c>
      <c r="T89" s="196">
        <v>2.4949268362502525E-2</v>
      </c>
      <c r="U89" s="196">
        <v>1.8689444575131537E-3</v>
      </c>
      <c r="V89" s="196">
        <v>4.0279665116236187E-2</v>
      </c>
      <c r="W89" s="196">
        <v>2.2084421445254826E-2</v>
      </c>
      <c r="X89" s="196">
        <v>1.418007227134231E-2</v>
      </c>
      <c r="Y89" s="196">
        <v>4.7229523922967965E-3</v>
      </c>
      <c r="Z89" s="196">
        <v>1.8137302639960329E-2</v>
      </c>
      <c r="AA89" s="196">
        <v>5.0588889589943856E-2</v>
      </c>
      <c r="AB89" s="196">
        <v>8.9377902465031522E-3</v>
      </c>
      <c r="AC89" s="196">
        <v>7.3963195460852241E-3</v>
      </c>
      <c r="AD89" s="196">
        <v>1.8116950606083995E-2</v>
      </c>
      <c r="AE89" s="196">
        <v>3.3421105249163948E-3</v>
      </c>
      <c r="AF89" s="196">
        <v>7.841854897581978E-3</v>
      </c>
      <c r="AG89" s="196">
        <v>2.1083579893402655E-3</v>
      </c>
      <c r="AH89" s="196">
        <v>4.8930348726169059E-3</v>
      </c>
      <c r="AI89" s="196">
        <v>5.6656920133821113E-6</v>
      </c>
      <c r="AJ89" s="196">
        <v>1.5919830262617597E-2</v>
      </c>
      <c r="AK89" s="196">
        <v>1.5105994656426111E-2</v>
      </c>
      <c r="AL89" s="196">
        <f t="shared" si="12"/>
        <v>1.8857154281214997E-2</v>
      </c>
      <c r="AM89" s="196">
        <f t="shared" si="13"/>
        <v>3.6382047952937856E-3</v>
      </c>
      <c r="AN89" s="148">
        <f t="shared" si="7"/>
        <v>1.5548687001666908E-2</v>
      </c>
      <c r="AO89" s="197">
        <v>0</v>
      </c>
      <c r="AP89" s="175">
        <f t="shared" si="8"/>
        <v>0</v>
      </c>
      <c r="AQ89" s="197">
        <v>1</v>
      </c>
      <c r="AR89" s="196">
        <v>8.9772290143290065E-3</v>
      </c>
      <c r="AS89" s="196">
        <v>3.0898789493791594E-3</v>
      </c>
      <c r="AT89" s="196">
        <v>2.4627715335703176E-3</v>
      </c>
      <c r="AU89" s="196">
        <v>1.4993567860000162E-5</v>
      </c>
      <c r="AV89" s="196">
        <v>-1.4993567860000162E-5</v>
      </c>
      <c r="AW89" s="268">
        <v>5.3437121228648951E-2</v>
      </c>
      <c r="AX89" s="189">
        <f t="shared" si="9"/>
        <v>5.6656920133821113E-6</v>
      </c>
      <c r="AY89" s="361" t="s">
        <v>729</v>
      </c>
      <c r="AZ89" s="19" t="s">
        <v>733</v>
      </c>
      <c r="BA89" s="19" t="s">
        <v>1186</v>
      </c>
      <c r="BB89" s="19" t="s">
        <v>729</v>
      </c>
      <c r="BC89" s="19"/>
      <c r="BD89" s="19" t="s">
        <v>1187</v>
      </c>
      <c r="BE89" s="19"/>
      <c r="BF89" s="361">
        <v>0</v>
      </c>
      <c r="BG89" s="19"/>
      <c r="BH89" s="362"/>
    </row>
    <row r="90" spans="1:91" s="54" customFormat="1" ht="14.25" x14ac:dyDescent="0.2">
      <c r="A90" s="145" t="s">
        <v>575</v>
      </c>
      <c r="B90" s="93" t="s">
        <v>1225</v>
      </c>
      <c r="C90" s="66">
        <v>71603052</v>
      </c>
      <c r="D90" s="42" t="s">
        <v>69</v>
      </c>
      <c r="E90" s="65" t="s">
        <v>28</v>
      </c>
      <c r="F90" s="65" t="s">
        <v>30</v>
      </c>
      <c r="G90" s="110" t="s">
        <v>509</v>
      </c>
      <c r="H90" s="49" t="s">
        <v>627</v>
      </c>
      <c r="I90" s="145"/>
      <c r="J90" s="89">
        <v>1.0731707317073172E-2</v>
      </c>
      <c r="K90" s="77" t="s">
        <v>621</v>
      </c>
      <c r="L90" s="72"/>
      <c r="M90" s="103">
        <v>2.3562791944281955E-3</v>
      </c>
      <c r="N90" s="145" t="s">
        <v>575</v>
      </c>
      <c r="O90" s="198">
        <v>4.9788568781267053E-3</v>
      </c>
      <c r="P90" s="196">
        <v>4.70230240010589E-2</v>
      </c>
      <c r="Q90" s="196">
        <v>1.1008284046133944E-2</v>
      </c>
      <c r="R90" s="196">
        <v>1.9695685285743988E-3</v>
      </c>
      <c r="S90" s="196">
        <v>4.2540275693410692E-2</v>
      </c>
      <c r="T90" s="196">
        <v>3.9264011244911697E-2</v>
      </c>
      <c r="U90" s="196">
        <v>1.8390358782979014E-2</v>
      </c>
      <c r="V90" s="196">
        <v>9.3571072168055547E-2</v>
      </c>
      <c r="W90" s="196">
        <v>5.3214918304141656E-3</v>
      </c>
      <c r="X90" s="196">
        <v>2.376912449608086E-2</v>
      </c>
      <c r="Y90" s="196">
        <v>6.8324027746781996E-3</v>
      </c>
      <c r="Z90" s="196">
        <v>2.3214789715147719E-3</v>
      </c>
      <c r="AA90" s="196">
        <v>8.6822208133453972E-3</v>
      </c>
      <c r="AB90" s="196">
        <v>2.460201384480968E-2</v>
      </c>
      <c r="AC90" s="196">
        <v>8.1523519019964224E-3</v>
      </c>
      <c r="AD90" s="196">
        <v>2.4864272459937712E-3</v>
      </c>
      <c r="AE90" s="196">
        <v>2.3646386382179417E-4</v>
      </c>
      <c r="AF90" s="196">
        <v>6.2695873744210819E-4</v>
      </c>
      <c r="AG90" s="196">
        <v>2.6811082168238382E-4</v>
      </c>
      <c r="AH90" s="196">
        <v>2.341754484445928E-3</v>
      </c>
      <c r="AI90" s="196">
        <v>4.9302061219016983E-3</v>
      </c>
      <c r="AJ90" s="196">
        <v>1.2849070517135103E-2</v>
      </c>
      <c r="AK90" s="196">
        <v>2.2078573982466092E-2</v>
      </c>
      <c r="AL90" s="196">
        <f t="shared" si="12"/>
        <v>2.0880033762315856E-2</v>
      </c>
      <c r="AM90" s="196">
        <f t="shared" si="13"/>
        <v>1.6806988058587825E-3</v>
      </c>
      <c r="AN90" s="148">
        <f t="shared" si="7"/>
        <v>1.6706265293520844E-2</v>
      </c>
      <c r="AO90" s="197">
        <v>0</v>
      </c>
      <c r="AP90" s="175">
        <f t="shared" si="8"/>
        <v>0</v>
      </c>
      <c r="AQ90" s="197">
        <v>1</v>
      </c>
      <c r="AR90" s="196">
        <v>1.4321653720888464E-2</v>
      </c>
      <c r="AS90" s="196">
        <v>6.2735836951248337E-3</v>
      </c>
      <c r="AT90" s="196">
        <v>3.2798777239544216E-3</v>
      </c>
      <c r="AU90" s="196">
        <v>3.4025793803835191E-5</v>
      </c>
      <c r="AV90" s="196">
        <v>-3.4025793803835191E-5</v>
      </c>
      <c r="AW90" s="268">
        <v>9.3571072168055547E-2</v>
      </c>
      <c r="AX90" s="189">
        <f t="shared" si="9"/>
        <v>2.3646386382179417E-4</v>
      </c>
      <c r="AY90" s="361" t="s">
        <v>729</v>
      </c>
      <c r="AZ90" s="19" t="s">
        <v>733</v>
      </c>
      <c r="BA90" s="19" t="s">
        <v>1188</v>
      </c>
      <c r="BB90" s="19" t="s">
        <v>729</v>
      </c>
      <c r="BC90" s="19"/>
      <c r="BD90" s="19" t="s">
        <v>1189</v>
      </c>
      <c r="BE90" s="19"/>
      <c r="BF90" s="361">
        <v>0</v>
      </c>
      <c r="BG90" s="19"/>
      <c r="BH90" s="362"/>
    </row>
    <row r="91" spans="1:91" s="54" customFormat="1" ht="14.25" x14ac:dyDescent="0.2">
      <c r="A91" s="145" t="s">
        <v>576</v>
      </c>
      <c r="B91" s="93" t="s">
        <v>1229</v>
      </c>
      <c r="C91" s="66">
        <v>32333391</v>
      </c>
      <c r="D91" s="42" t="s">
        <v>69</v>
      </c>
      <c r="E91" s="65" t="s">
        <v>25</v>
      </c>
      <c r="F91" s="65" t="s">
        <v>26</v>
      </c>
      <c r="G91" s="110" t="s">
        <v>509</v>
      </c>
      <c r="H91" s="49" t="s">
        <v>627</v>
      </c>
      <c r="I91" s="145"/>
      <c r="J91" s="89">
        <v>1.3643659711075442E-2</v>
      </c>
      <c r="K91" s="77" t="s">
        <v>622</v>
      </c>
      <c r="L91" s="72"/>
      <c r="M91" s="91">
        <v>6.8127486487778565E-4</v>
      </c>
      <c r="N91" s="145" t="s">
        <v>576</v>
      </c>
      <c r="O91" s="198">
        <v>1.4529704341908652E-2</v>
      </c>
      <c r="P91" s="196">
        <v>3.3188639604230755E-2</v>
      </c>
      <c r="Q91" s="196">
        <v>4.0022950893138995E-2</v>
      </c>
      <c r="R91" s="196">
        <v>1.748879120808975E-2</v>
      </c>
      <c r="S91" s="196">
        <v>2.9927724498997534E-2</v>
      </c>
      <c r="T91" s="196">
        <v>2.1041626324896111E-2</v>
      </c>
      <c r="U91" s="196">
        <v>5.1926078068427715E-2</v>
      </c>
      <c r="V91" s="196">
        <v>3.1839792684438352E-2</v>
      </c>
      <c r="W91" s="196">
        <v>2.3387397111115541E-2</v>
      </c>
      <c r="X91" s="196">
        <v>0.1092194533141178</v>
      </c>
      <c r="Y91" s="196">
        <v>3.9380198018841489E-2</v>
      </c>
      <c r="Z91" s="196">
        <v>2.5332843075664715E-2</v>
      </c>
      <c r="AA91" s="196">
        <v>1.9222919566509941E-2</v>
      </c>
      <c r="AB91" s="196">
        <v>7.0747643831977139E-2</v>
      </c>
      <c r="AC91" s="196">
        <v>3.5842267788679723E-2</v>
      </c>
      <c r="AD91" s="196">
        <v>1.5545934878937986E-2</v>
      </c>
      <c r="AE91" s="196">
        <v>3.9521209544551468E-3</v>
      </c>
      <c r="AF91" s="196">
        <v>5.548601102487994E-3</v>
      </c>
      <c r="AG91" s="196">
        <v>3.3124581590114003E-3</v>
      </c>
      <c r="AH91" s="196">
        <v>4.0744072062531816E-3</v>
      </c>
      <c r="AI91" s="196">
        <v>1.5975000981319344E-3</v>
      </c>
      <c r="AJ91" s="196">
        <v>3.267705976569267E-2</v>
      </c>
      <c r="AK91" s="196">
        <v>1.5607768275590145E-2</v>
      </c>
      <c r="AL91" s="196">
        <f t="shared" si="12"/>
        <v>3.48293774028475E-2</v>
      </c>
      <c r="AM91" s="196">
        <f t="shared" si="13"/>
        <v>3.6970175040679314E-3</v>
      </c>
      <c r="AN91" s="148">
        <f t="shared" si="7"/>
        <v>2.8061473077025861E-2</v>
      </c>
      <c r="AO91" s="197">
        <v>0</v>
      </c>
      <c r="AP91" s="175">
        <f t="shared" si="8"/>
        <v>0</v>
      </c>
      <c r="AQ91" s="197">
        <v>1</v>
      </c>
      <c r="AR91" s="196">
        <v>8.5368628473819659E-3</v>
      </c>
      <c r="AS91" s="196">
        <v>3.8753711474619184E-3</v>
      </c>
      <c r="AT91" s="196">
        <v>1.9172209815614435E-3</v>
      </c>
      <c r="AU91" s="196">
        <v>-1.1749214850771987E-4</v>
      </c>
      <c r="AV91" s="196">
        <v>1.1749214850771976E-4</v>
      </c>
      <c r="AW91" s="268">
        <v>0.1092194533141178</v>
      </c>
      <c r="AX91" s="189">
        <f t="shared" si="9"/>
        <v>1.5975000981319344E-3</v>
      </c>
      <c r="AY91" s="361" t="s">
        <v>727</v>
      </c>
      <c r="AZ91" s="19" t="s">
        <v>733</v>
      </c>
      <c r="BA91" s="19" t="s">
        <v>1190</v>
      </c>
      <c r="BB91" s="19" t="s">
        <v>775</v>
      </c>
      <c r="BC91" s="19" t="s">
        <v>778</v>
      </c>
      <c r="BD91" s="19" t="s">
        <v>1191</v>
      </c>
      <c r="BE91" s="19"/>
      <c r="BF91" s="361">
        <v>8.8700000000000001E-2</v>
      </c>
      <c r="BG91" s="19"/>
      <c r="BH91" s="362"/>
    </row>
    <row r="92" spans="1:91" s="54" customFormat="1" ht="14.25" x14ac:dyDescent="0.2">
      <c r="A92" s="145" t="s">
        <v>577</v>
      </c>
      <c r="B92" s="93" t="s">
        <v>1242</v>
      </c>
      <c r="C92" s="66">
        <v>19705504</v>
      </c>
      <c r="D92" s="42" t="s">
        <v>69</v>
      </c>
      <c r="E92" s="65" t="s">
        <v>28</v>
      </c>
      <c r="F92" s="65" t="s">
        <v>30</v>
      </c>
      <c r="G92" s="110" t="s">
        <v>509</v>
      </c>
      <c r="H92" s="49" t="s">
        <v>627</v>
      </c>
      <c r="I92" s="349"/>
      <c r="J92" s="89">
        <v>1.3731825525040387E-2</v>
      </c>
      <c r="K92" s="77" t="s">
        <v>1216</v>
      </c>
      <c r="L92" s="92" t="s">
        <v>634</v>
      </c>
      <c r="M92" s="91">
        <v>1.424116107835628E-3</v>
      </c>
      <c r="N92" s="145" t="s">
        <v>577</v>
      </c>
      <c r="O92" s="199">
        <v>1.2064436657258232E-2</v>
      </c>
      <c r="P92" s="200">
        <v>1.4036893772168473E-2</v>
      </c>
      <c r="Q92" s="200">
        <v>1.5862261178541656E-2</v>
      </c>
      <c r="R92" s="200">
        <v>9.2116014011896438E-3</v>
      </c>
      <c r="S92" s="200">
        <v>4.1518376296960464E-3</v>
      </c>
      <c r="T92" s="200">
        <v>1.4445109920360289E-2</v>
      </c>
      <c r="U92" s="200">
        <v>3.3195447185733591E-2</v>
      </c>
      <c r="V92" s="200">
        <v>4.0807019894586231E-2</v>
      </c>
      <c r="W92" s="200">
        <v>1.3092671400194968E-2</v>
      </c>
      <c r="X92" s="200">
        <v>1.9494355890637273E-3</v>
      </c>
      <c r="Y92" s="200">
        <v>5.6358610126088894E-3</v>
      </c>
      <c r="Z92" s="200">
        <v>2.3828976086322982E-2</v>
      </c>
      <c r="AA92" s="200">
        <v>1.3277595152446114E-2</v>
      </c>
      <c r="AB92" s="200">
        <v>2.3534768300989807E-2</v>
      </c>
      <c r="AC92" s="200">
        <v>1.7426803338376009E-2</v>
      </c>
      <c r="AD92" s="200">
        <v>3.1377003272163966E-2</v>
      </c>
      <c r="AE92" s="200">
        <v>3.2843040506801658E-3</v>
      </c>
      <c r="AF92" s="200">
        <v>8.0300749253027735E-3</v>
      </c>
      <c r="AG92" s="200">
        <v>3.4651098820452867E-3</v>
      </c>
      <c r="AH92" s="200">
        <v>4.4871877310534089E-3</v>
      </c>
      <c r="AI92" s="200">
        <v>4.1008291436713559E-4</v>
      </c>
      <c r="AJ92" s="200">
        <v>1.8703719460531336E-2</v>
      </c>
      <c r="AK92" s="200">
        <v>1.7704459683674092E-2</v>
      </c>
      <c r="AL92" s="200">
        <f t="shared" si="12"/>
        <v>1.7239216718661445E-2</v>
      </c>
      <c r="AM92" s="200">
        <f t="shared" si="13"/>
        <v>3.9353519006897538E-3</v>
      </c>
      <c r="AN92" s="150">
        <f t="shared" si="7"/>
        <v>1.4347072193015422E-2</v>
      </c>
      <c r="AO92" s="201">
        <v>0</v>
      </c>
      <c r="AP92" s="315">
        <f t="shared" si="8"/>
        <v>0</v>
      </c>
      <c r="AQ92" s="201">
        <v>0</v>
      </c>
      <c r="AR92" s="200">
        <v>1.1218890295655811E-2</v>
      </c>
      <c r="AS92" s="200">
        <v>4.733342057994909E-3</v>
      </c>
      <c r="AT92" s="200">
        <v>3.0499913816724048E-3</v>
      </c>
      <c r="AU92" s="200">
        <v>1.0568357036008259E-4</v>
      </c>
      <c r="AV92" s="200">
        <v>-1.0568357036008281E-4</v>
      </c>
      <c r="AW92" s="270">
        <v>4.0807019894586231E-2</v>
      </c>
      <c r="AX92" s="314">
        <f t="shared" si="9"/>
        <v>4.1008291436713559E-4</v>
      </c>
      <c r="AY92" s="363" t="s">
        <v>729</v>
      </c>
      <c r="AZ92" s="303" t="s">
        <v>733</v>
      </c>
      <c r="BA92" s="303" t="s">
        <v>1192</v>
      </c>
      <c r="BB92" s="303" t="s">
        <v>729</v>
      </c>
      <c r="BC92" s="303"/>
      <c r="BD92" s="303" t="s">
        <v>1193</v>
      </c>
      <c r="BE92" s="303"/>
      <c r="BF92" s="363">
        <v>0.30499999999999999</v>
      </c>
      <c r="BG92" s="303"/>
      <c r="BH92" s="364"/>
    </row>
    <row r="93" spans="1:91" s="54" customFormat="1" ht="14.25" x14ac:dyDescent="0.2">
      <c r="A93" s="61"/>
      <c r="B93" s="59"/>
      <c r="C93" s="53"/>
      <c r="D93" s="19"/>
      <c r="E93" s="59"/>
      <c r="F93" s="59"/>
      <c r="G93" s="82"/>
      <c r="H93" s="58"/>
      <c r="I93" s="63"/>
      <c r="J93" s="63"/>
      <c r="K93" s="58"/>
      <c r="L93" s="60"/>
      <c r="M93" s="82"/>
      <c r="N93" s="62"/>
      <c r="O93" s="55">
        <v>1</v>
      </c>
      <c r="P93" s="57"/>
      <c r="Q93" s="350"/>
      <c r="R93" s="57"/>
      <c r="S93" s="350"/>
      <c r="T93" s="350"/>
      <c r="U93" s="186"/>
      <c r="V93" s="57"/>
      <c r="W93" s="350"/>
      <c r="X93" s="350"/>
      <c r="Y93" s="350"/>
      <c r="Z93" s="350"/>
      <c r="AA93" s="350"/>
      <c r="AB93" s="350"/>
      <c r="AC93" s="186"/>
      <c r="AD93" s="350"/>
      <c r="AE93" s="186"/>
      <c r="AF93" s="186"/>
      <c r="AG93" s="186"/>
      <c r="AH93" s="186"/>
      <c r="AI93" s="186"/>
      <c r="AJ93" s="351"/>
      <c r="AK93" s="186"/>
      <c r="AL93" s="186"/>
      <c r="AM93" s="186"/>
      <c r="AN93" s="148"/>
      <c r="AO93" s="174"/>
      <c r="AP93" s="174"/>
      <c r="AQ93" s="174"/>
      <c r="AR93" s="186"/>
      <c r="AS93" s="186"/>
      <c r="AT93" s="186"/>
      <c r="AU93" s="186"/>
      <c r="AV93" s="186"/>
      <c r="AW93" s="183"/>
      <c r="AX93" s="183"/>
      <c r="AY93" s="51"/>
      <c r="AZ93" s="51"/>
      <c r="BA93" s="51"/>
      <c r="BB93" s="51"/>
      <c r="BC93" s="51"/>
      <c r="BD93" s="51"/>
      <c r="BE93" s="51"/>
      <c r="BF93" s="51"/>
      <c r="BG93" s="51"/>
      <c r="BH93" s="51"/>
    </row>
    <row r="94" spans="1:91" x14ac:dyDescent="0.15">
      <c r="AL94" s="50"/>
      <c r="AW94" s="68"/>
    </row>
    <row r="95" spans="1:91" s="38" customFormat="1" x14ac:dyDescent="0.15">
      <c r="F95" s="34"/>
      <c r="J95" s="47"/>
      <c r="AK95" s="50"/>
      <c r="CG95" s="68"/>
      <c r="CL95" s="68"/>
    </row>
    <row r="96" spans="1:91" s="38" customFormat="1" ht="23.25" x14ac:dyDescent="0.15">
      <c r="A96" s="147" t="s">
        <v>708</v>
      </c>
      <c r="F96" s="34"/>
      <c r="J96" s="47"/>
      <c r="AH96" s="51" t="s">
        <v>559</v>
      </c>
      <c r="AI96" s="51" t="s">
        <v>559</v>
      </c>
      <c r="AJ96" s="51" t="s">
        <v>559</v>
      </c>
      <c r="BJ96" s="51" t="s">
        <v>559</v>
      </c>
      <c r="CE96" s="68"/>
      <c r="CJ96" s="68"/>
    </row>
    <row r="97" spans="1:94" s="38" customFormat="1" ht="28.5" x14ac:dyDescent="0.15">
      <c r="A97" s="42"/>
      <c r="B97" s="42"/>
      <c r="C97" s="42"/>
      <c r="D97" s="42"/>
      <c r="E97" s="42"/>
      <c r="F97" s="32"/>
      <c r="G97" s="42"/>
      <c r="H97" s="42"/>
      <c r="I97" s="74"/>
      <c r="J97" s="74"/>
      <c r="K97" s="73"/>
      <c r="L97" s="42"/>
      <c r="M97" s="258"/>
      <c r="N97" s="78"/>
      <c r="O97" s="279" t="s">
        <v>703</v>
      </c>
      <c r="P97" s="279" t="s">
        <v>704</v>
      </c>
      <c r="Q97" s="279" t="s">
        <v>705</v>
      </c>
      <c r="R97" s="177" t="s">
        <v>715</v>
      </c>
      <c r="S97" s="176" t="s">
        <v>715</v>
      </c>
      <c r="T97" s="176" t="s">
        <v>715</v>
      </c>
      <c r="U97" s="176" t="s">
        <v>715</v>
      </c>
      <c r="V97" s="176" t="s">
        <v>715</v>
      </c>
      <c r="W97" s="176" t="s">
        <v>715</v>
      </c>
      <c r="X97" s="176" t="s">
        <v>715</v>
      </c>
      <c r="Y97" s="176" t="s">
        <v>715</v>
      </c>
      <c r="Z97" s="176" t="s">
        <v>716</v>
      </c>
      <c r="AA97" s="176" t="s">
        <v>716</v>
      </c>
      <c r="AB97" s="176" t="s">
        <v>716</v>
      </c>
      <c r="AC97" s="176" t="s">
        <v>716</v>
      </c>
      <c r="AD97" s="176" t="s">
        <v>716</v>
      </c>
      <c r="AE97" s="176" t="s">
        <v>716</v>
      </c>
      <c r="AF97" s="176" t="s">
        <v>716</v>
      </c>
      <c r="AG97" s="176" t="s">
        <v>716</v>
      </c>
      <c r="AH97" s="176" t="s">
        <v>714</v>
      </c>
      <c r="AI97" s="176" t="s">
        <v>714</v>
      </c>
      <c r="AJ97" s="176" t="s">
        <v>714</v>
      </c>
      <c r="AK97" s="176" t="s">
        <v>714</v>
      </c>
      <c r="AL97" s="176" t="s">
        <v>714</v>
      </c>
      <c r="AM97" s="176" t="s">
        <v>714</v>
      </c>
      <c r="AN97" s="176" t="s">
        <v>714</v>
      </c>
      <c r="AO97" s="176" t="s">
        <v>714</v>
      </c>
      <c r="AP97" s="176" t="s">
        <v>714</v>
      </c>
      <c r="AQ97" s="176" t="s">
        <v>714</v>
      </c>
      <c r="AR97" s="176" t="s">
        <v>714</v>
      </c>
      <c r="AS97" s="176" t="s">
        <v>714</v>
      </c>
      <c r="AT97" s="176" t="s">
        <v>714</v>
      </c>
      <c r="AU97" s="176" t="s">
        <v>714</v>
      </c>
      <c r="AV97" s="176" t="s">
        <v>714</v>
      </c>
      <c r="AW97" s="176" t="s">
        <v>714</v>
      </c>
      <c r="AX97" s="176" t="s">
        <v>714</v>
      </c>
      <c r="AY97" s="176" t="s">
        <v>714</v>
      </c>
      <c r="AZ97" s="176" t="s">
        <v>714</v>
      </c>
      <c r="BA97" s="176" t="s">
        <v>714</v>
      </c>
      <c r="BB97" s="176" t="s">
        <v>714</v>
      </c>
      <c r="BC97" s="176" t="s">
        <v>714</v>
      </c>
      <c r="BD97" s="176" t="s">
        <v>714</v>
      </c>
      <c r="BE97" s="176" t="s">
        <v>714</v>
      </c>
      <c r="BF97" s="176" t="s">
        <v>714</v>
      </c>
      <c r="BG97" s="176" t="s">
        <v>714</v>
      </c>
      <c r="BH97" s="176" t="s">
        <v>714</v>
      </c>
      <c r="BI97" s="176" t="s">
        <v>714</v>
      </c>
      <c r="BJ97" s="176" t="s">
        <v>714</v>
      </c>
      <c r="BK97" s="176" t="s">
        <v>714</v>
      </c>
      <c r="BL97" s="176" t="s">
        <v>714</v>
      </c>
      <c r="BM97" s="176" t="s">
        <v>714</v>
      </c>
      <c r="BN97" s="42" t="s">
        <v>714</v>
      </c>
      <c r="BO97" s="42"/>
      <c r="BP97" s="42"/>
      <c r="CK97" s="68"/>
      <c r="CP97" s="68"/>
    </row>
    <row r="98" spans="1:94" s="5" customFormat="1" ht="42.75" x14ac:dyDescent="0.15">
      <c r="A98" s="73"/>
      <c r="B98" s="137" t="s">
        <v>0</v>
      </c>
      <c r="C98" s="137" t="s">
        <v>1</v>
      </c>
      <c r="D98" s="137"/>
      <c r="E98" s="137" t="s">
        <v>2</v>
      </c>
      <c r="F98" s="137" t="s">
        <v>3</v>
      </c>
      <c r="G98" s="129"/>
      <c r="H98" s="127" t="s">
        <v>586</v>
      </c>
      <c r="I98" s="138" t="s">
        <v>685</v>
      </c>
      <c r="J98" s="138" t="s">
        <v>686</v>
      </c>
      <c r="K98" s="127" t="s">
        <v>630</v>
      </c>
      <c r="L98" s="127" t="s">
        <v>631</v>
      </c>
      <c r="M98" s="173" t="s">
        <v>629</v>
      </c>
      <c r="N98" s="72"/>
      <c r="O98" s="173" t="s">
        <v>486</v>
      </c>
      <c r="P98" s="173" t="s">
        <v>487</v>
      </c>
      <c r="Q98" s="173" t="s">
        <v>488</v>
      </c>
      <c r="R98" s="319" t="s">
        <v>437</v>
      </c>
      <c r="S98" s="259" t="s">
        <v>438</v>
      </c>
      <c r="T98" s="259" t="s">
        <v>439</v>
      </c>
      <c r="U98" s="259" t="s">
        <v>440</v>
      </c>
      <c r="V98" s="259" t="s">
        <v>441</v>
      </c>
      <c r="W98" s="259" t="s">
        <v>442</v>
      </c>
      <c r="X98" s="259" t="s">
        <v>443</v>
      </c>
      <c r="Y98" s="259" t="s">
        <v>444</v>
      </c>
      <c r="Z98" s="259" t="s">
        <v>445</v>
      </c>
      <c r="AA98" s="259" t="s">
        <v>446</v>
      </c>
      <c r="AB98" s="259" t="s">
        <v>447</v>
      </c>
      <c r="AC98" s="259" t="s">
        <v>448</v>
      </c>
      <c r="AD98" s="259" t="s">
        <v>449</v>
      </c>
      <c r="AE98" s="259" t="s">
        <v>450</v>
      </c>
      <c r="AF98" s="259" t="s">
        <v>451</v>
      </c>
      <c r="AG98" s="259" t="s">
        <v>452</v>
      </c>
      <c r="AH98" s="173" t="s">
        <v>453</v>
      </c>
      <c r="AI98" s="173" t="s">
        <v>454</v>
      </c>
      <c r="AJ98" s="173" t="s">
        <v>455</v>
      </c>
      <c r="AK98" s="173" t="s">
        <v>456</v>
      </c>
      <c r="AL98" s="173" t="s">
        <v>457</v>
      </c>
      <c r="AM98" s="173" t="s">
        <v>458</v>
      </c>
      <c r="AN98" s="173" t="s">
        <v>459</v>
      </c>
      <c r="AO98" s="173" t="s">
        <v>460</v>
      </c>
      <c r="AP98" s="173" t="s">
        <v>461</v>
      </c>
      <c r="AQ98" s="173" t="s">
        <v>462</v>
      </c>
      <c r="AR98" s="173" t="s">
        <v>463</v>
      </c>
      <c r="AS98" s="173" t="s">
        <v>464</v>
      </c>
      <c r="AT98" s="173" t="s">
        <v>465</v>
      </c>
      <c r="AU98" s="173" t="s">
        <v>466</v>
      </c>
      <c r="AV98" s="173" t="s">
        <v>467</v>
      </c>
      <c r="AW98" s="173" t="s">
        <v>468</v>
      </c>
      <c r="AX98" s="173" t="s">
        <v>469</v>
      </c>
      <c r="AY98" s="173" t="s">
        <v>470</v>
      </c>
      <c r="AZ98" s="173" t="s">
        <v>471</v>
      </c>
      <c r="BA98" s="173" t="s">
        <v>472</v>
      </c>
      <c r="BB98" s="173" t="s">
        <v>473</v>
      </c>
      <c r="BC98" s="173" t="s">
        <v>474</v>
      </c>
      <c r="BD98" s="173" t="s">
        <v>475</v>
      </c>
      <c r="BE98" s="259" t="s">
        <v>476</v>
      </c>
      <c r="BF98" s="259" t="s">
        <v>477</v>
      </c>
      <c r="BG98" s="259" t="s">
        <v>478</v>
      </c>
      <c r="BH98" s="259" t="s">
        <v>479</v>
      </c>
      <c r="BI98" s="259" t="s">
        <v>480</v>
      </c>
      <c r="BJ98" s="259" t="s">
        <v>481</v>
      </c>
      <c r="BK98" s="259" t="s">
        <v>482</v>
      </c>
      <c r="BL98" s="259" t="s">
        <v>483</v>
      </c>
      <c r="BM98" s="259" t="s">
        <v>484</v>
      </c>
      <c r="BN98" s="260" t="s">
        <v>485</v>
      </c>
      <c r="BO98" s="146" t="s">
        <v>706</v>
      </c>
      <c r="BP98" s="261" t="s">
        <v>717</v>
      </c>
    </row>
    <row r="99" spans="1:94" s="38" customFormat="1" ht="14.25" x14ac:dyDescent="0.15">
      <c r="A99" s="92" t="s">
        <v>213</v>
      </c>
      <c r="B99" s="93" t="s">
        <v>1226</v>
      </c>
      <c r="C99" s="32">
        <v>30001023</v>
      </c>
      <c r="D99" s="42" t="s">
        <v>69</v>
      </c>
      <c r="E99" s="42" t="s">
        <v>26</v>
      </c>
      <c r="F99" s="42" t="s">
        <v>25</v>
      </c>
      <c r="G99" s="79" t="s">
        <v>509</v>
      </c>
      <c r="H99" s="49" t="s">
        <v>625</v>
      </c>
      <c r="I99" s="119">
        <v>8.1632653061224497E-2</v>
      </c>
      <c r="J99" s="262">
        <v>2.8792134831460675E-2</v>
      </c>
      <c r="K99" s="74" t="s">
        <v>587</v>
      </c>
      <c r="L99" s="72"/>
      <c r="M99" s="263">
        <v>3.5037098103874692E-3</v>
      </c>
      <c r="N99" s="96" t="s">
        <v>213</v>
      </c>
      <c r="O99" s="217">
        <v>2.2414345180915788E-3</v>
      </c>
      <c r="P99" s="148">
        <v>5.2231718898385565E-3</v>
      </c>
      <c r="Q99" s="149">
        <v>3.073376872839032E-3</v>
      </c>
      <c r="R99" s="148">
        <v>3.2200781342488459E-3</v>
      </c>
      <c r="S99" s="148">
        <v>3.4560873605947954E-3</v>
      </c>
      <c r="T99" s="148">
        <v>3.4978624174115819E-3</v>
      </c>
      <c r="U99" s="148">
        <v>3.6429188417771434E-3</v>
      </c>
      <c r="V99" s="148">
        <v>3.4531559581092554E-3</v>
      </c>
      <c r="W99" s="148">
        <v>3.3245164891164553E-3</v>
      </c>
      <c r="X99" s="148">
        <v>2.9041320748761008E-3</v>
      </c>
      <c r="Y99" s="148">
        <v>3.6376975514321522E-3</v>
      </c>
      <c r="Z99" s="148">
        <v>3.3730798152325704E-3</v>
      </c>
      <c r="AA99" s="148">
        <v>3.5931706870508538E-3</v>
      </c>
      <c r="AB99" s="148">
        <v>3.4060804844203356E-3</v>
      </c>
      <c r="AC99" s="148">
        <v>3.8089584724592517E-3</v>
      </c>
      <c r="AD99" s="148">
        <v>3.8280581693755345E-3</v>
      </c>
      <c r="AE99" s="148">
        <v>3.7378359218921183E-3</v>
      </c>
      <c r="AF99" s="148">
        <v>3.7051953282319773E-3</v>
      </c>
      <c r="AG99" s="148">
        <v>3.3221735771310841E-3</v>
      </c>
      <c r="AH99" s="148">
        <v>3.7288879140162318E-3</v>
      </c>
      <c r="AI99" s="148">
        <v>3.4958923265163435E-3</v>
      </c>
      <c r="AJ99" s="148">
        <v>3.4148216829869515E-3</v>
      </c>
      <c r="AK99" s="148">
        <v>1.7316017316017316E-3</v>
      </c>
      <c r="AL99" s="148">
        <v>3.0080213903743314E-3</v>
      </c>
      <c r="AM99" s="148">
        <v>1.4038371548900327E-3</v>
      </c>
      <c r="AN99" s="148">
        <v>4.329004329004329E-3</v>
      </c>
      <c r="AO99" s="148">
        <v>4.4458558272467454E-3</v>
      </c>
      <c r="AP99" s="148">
        <v>2.7388922702373708E-3</v>
      </c>
      <c r="AQ99" s="148">
        <v>4.250386398763524E-3</v>
      </c>
      <c r="AR99" s="148">
        <v>5.280259951259139E-3</v>
      </c>
      <c r="AS99" s="148">
        <v>4.5916693998032145E-3</v>
      </c>
      <c r="AT99" s="148">
        <v>2.5343953656770456E-3</v>
      </c>
      <c r="AU99" s="148">
        <v>5.2047189451769607E-3</v>
      </c>
      <c r="AV99" s="148">
        <v>2.8272547356516823E-3</v>
      </c>
      <c r="AW99" s="148">
        <v>3.3407572383073497E-3</v>
      </c>
      <c r="AX99" s="148">
        <v>3.7499999999999999E-3</v>
      </c>
      <c r="AY99" s="148">
        <v>2.1536252692031586E-3</v>
      </c>
      <c r="AZ99" s="148">
        <v>1.9809825673534074E-3</v>
      </c>
      <c r="BA99" s="148">
        <v>1.7706949977866313E-3</v>
      </c>
      <c r="BB99" s="148">
        <v>2.16076058772688E-3</v>
      </c>
      <c r="BC99" s="148">
        <v>1.9704433497536944E-3</v>
      </c>
      <c r="BD99" s="148">
        <v>3.1424581005586594E-3</v>
      </c>
      <c r="BE99" s="148">
        <v>1.5527950310559005E-3</v>
      </c>
      <c r="BF99" s="148">
        <v>4.0635389730328776E-3</v>
      </c>
      <c r="BG99" s="148">
        <v>1.8981335020563112E-3</v>
      </c>
      <c r="BH99" s="148">
        <v>3.7979491074819596E-3</v>
      </c>
      <c r="BI99" s="148">
        <v>4.120879120879121E-3</v>
      </c>
      <c r="BJ99" s="148">
        <v>4.4926004228329807E-3</v>
      </c>
      <c r="BK99" s="148">
        <v>3.2808398950131233E-3</v>
      </c>
      <c r="BL99" s="148">
        <v>3.1250000000000002E-3</v>
      </c>
      <c r="BM99" s="148">
        <v>3.4129692832764505E-3</v>
      </c>
      <c r="BN99" s="148">
        <v>2.775464890369137E-3</v>
      </c>
      <c r="BO99" s="217">
        <f t="shared" ref="BO99:BO129" si="14">MAX(R99:BN99)</f>
        <v>5.280259951259139E-3</v>
      </c>
      <c r="BP99" s="242">
        <f t="shared" ref="BP99:BP129" si="15">COUNTIF(R99:BN99,"&gt;0.25")</f>
        <v>0</v>
      </c>
      <c r="CE99" s="68"/>
      <c r="CJ99" s="68"/>
    </row>
    <row r="100" spans="1:94" s="38" customFormat="1" ht="14.25" x14ac:dyDescent="0.15">
      <c r="A100" s="92" t="s">
        <v>214</v>
      </c>
      <c r="B100" s="93" t="s">
        <v>1230</v>
      </c>
      <c r="C100" s="32">
        <v>43180517</v>
      </c>
      <c r="D100" s="42" t="s">
        <v>69</v>
      </c>
      <c r="E100" s="42" t="s">
        <v>28</v>
      </c>
      <c r="F100" s="42" t="s">
        <v>30</v>
      </c>
      <c r="G100" s="79" t="s">
        <v>509</v>
      </c>
      <c r="H100" s="49" t="s">
        <v>625</v>
      </c>
      <c r="I100" s="119">
        <v>5.31914893617021E-2</v>
      </c>
      <c r="J100" s="262">
        <v>0.16017699115044248</v>
      </c>
      <c r="K100" s="74" t="s">
        <v>588</v>
      </c>
      <c r="L100" s="72"/>
      <c r="M100" s="109">
        <v>3.8412291933418694E-4</v>
      </c>
      <c r="N100" s="92" t="s">
        <v>214</v>
      </c>
      <c r="O100" s="217">
        <v>2.8563267637817767E-3</v>
      </c>
      <c r="P100" s="148">
        <v>8.3333333333333339E-4</v>
      </c>
      <c r="Q100" s="149">
        <v>3.5536602700781805E-4</v>
      </c>
      <c r="R100" s="148">
        <v>7.7920772169716467E-4</v>
      </c>
      <c r="S100" s="148">
        <v>1.2590285600689152E-3</v>
      </c>
      <c r="T100" s="148">
        <v>8.5036273285323276E-4</v>
      </c>
      <c r="U100" s="148">
        <v>4.7153129788989745E-4</v>
      </c>
      <c r="V100" s="148">
        <v>5.3237112182425838E-4</v>
      </c>
      <c r="W100" s="148">
        <v>0.49506658211794546</v>
      </c>
      <c r="X100" s="148">
        <v>0.50034161490683227</v>
      </c>
      <c r="Y100" s="148">
        <v>1.1615592224385911E-3</v>
      </c>
      <c r="Z100" s="148">
        <v>5.966587112171838E-4</v>
      </c>
      <c r="AA100" s="148">
        <v>7.4047594729853951E-4</v>
      </c>
      <c r="AB100" s="148">
        <v>0.48508281232861689</v>
      </c>
      <c r="AC100" s="148">
        <v>0.49684923593971536</v>
      </c>
      <c r="AD100" s="148">
        <v>7.8752924281379568E-4</v>
      </c>
      <c r="AE100" s="148">
        <v>7.5859453122306122E-4</v>
      </c>
      <c r="AF100" s="148">
        <v>7.3977629164940519E-4</v>
      </c>
      <c r="AG100" s="148">
        <v>6.0854171276831159E-4</v>
      </c>
      <c r="AH100" s="148">
        <v>0.49666587596531458</v>
      </c>
      <c r="AI100" s="148">
        <v>0.48983622350674372</v>
      </c>
      <c r="AJ100" s="148">
        <v>0.5034273567555948</v>
      </c>
      <c r="AK100" s="148">
        <v>3.0111412225233364E-4</v>
      </c>
      <c r="AL100" s="148">
        <v>1.1911852293031567E-3</v>
      </c>
      <c r="AM100" s="148">
        <v>3.9619651347068147E-4</v>
      </c>
      <c r="AN100" s="148">
        <v>0</v>
      </c>
      <c r="AO100" s="148">
        <v>5.8105752469494478E-4</v>
      </c>
      <c r="AP100" s="148">
        <v>3.4094783498124785E-4</v>
      </c>
      <c r="AQ100" s="148">
        <v>0.50431778929188253</v>
      </c>
      <c r="AR100" s="148">
        <v>0.49982499124956248</v>
      </c>
      <c r="AS100" s="148">
        <v>5.87026709715292E-4</v>
      </c>
      <c r="AT100" s="148">
        <v>0</v>
      </c>
      <c r="AU100" s="148">
        <v>3.0627871362940275E-4</v>
      </c>
      <c r="AV100" s="148">
        <v>8.0818965517241378E-4</v>
      </c>
      <c r="AW100" s="148">
        <v>1.043115438108484E-3</v>
      </c>
      <c r="AX100" s="148">
        <v>3.834355828220859E-4</v>
      </c>
      <c r="AY100" s="148">
        <v>3.5932446999640676E-4</v>
      </c>
      <c r="AZ100" s="148">
        <v>2.4501225061253061E-3</v>
      </c>
      <c r="BA100" s="148">
        <v>1.1723329425556857E-3</v>
      </c>
      <c r="BB100" s="148">
        <v>4.0064102564102563E-4</v>
      </c>
      <c r="BC100" s="148">
        <v>6.1900340451872485E-4</v>
      </c>
      <c r="BD100" s="148">
        <v>3.8197097020626432E-4</v>
      </c>
      <c r="BE100" s="148">
        <v>1.0567101091933778E-3</v>
      </c>
      <c r="BF100" s="148">
        <v>1.7699115044247787E-3</v>
      </c>
      <c r="BG100" s="148">
        <v>0.5068994649394537</v>
      </c>
      <c r="BH100" s="148">
        <v>0</v>
      </c>
      <c r="BI100" s="148">
        <v>1.3333333333333333E-3</v>
      </c>
      <c r="BJ100" s="148">
        <v>0.50514541387024603</v>
      </c>
      <c r="BK100" s="148">
        <v>2.4172105390379503E-4</v>
      </c>
      <c r="BL100" s="148">
        <v>0.49451926088318199</v>
      </c>
      <c r="BM100" s="148">
        <v>1.8995929443690637E-3</v>
      </c>
      <c r="BN100" s="148">
        <v>0.49206762028608581</v>
      </c>
      <c r="BO100" s="217">
        <f>MAX(R100:BN100)</f>
        <v>0.5068994649394537</v>
      </c>
      <c r="BP100" s="242">
        <f>COUNTIF(R100:BN100,"&gt;0.25")</f>
        <v>13</v>
      </c>
      <c r="CE100" s="68"/>
      <c r="CJ100" s="68"/>
    </row>
    <row r="101" spans="1:94" s="38" customFormat="1" ht="14.25" x14ac:dyDescent="0.15">
      <c r="A101" s="92" t="s">
        <v>215</v>
      </c>
      <c r="B101" s="93" t="s">
        <v>1230</v>
      </c>
      <c r="C101" s="32">
        <v>44980310</v>
      </c>
      <c r="D101" s="42" t="s">
        <v>69</v>
      </c>
      <c r="E101" s="42" t="s">
        <v>26</v>
      </c>
      <c r="F101" s="42" t="s">
        <v>28</v>
      </c>
      <c r="G101" s="79" t="s">
        <v>509</v>
      </c>
      <c r="H101" s="49" t="s">
        <v>625</v>
      </c>
      <c r="I101" s="119">
        <v>6.9767441860465101E-2</v>
      </c>
      <c r="J101" s="262">
        <v>3.140096618357488E-2</v>
      </c>
      <c r="K101" s="74" t="s">
        <v>589</v>
      </c>
      <c r="L101" s="72"/>
      <c r="M101" s="109">
        <v>8.6095566078346966E-4</v>
      </c>
      <c r="N101" s="92" t="s">
        <v>215</v>
      </c>
      <c r="O101" s="217">
        <v>8.9206066012488853E-4</v>
      </c>
      <c r="P101" s="148">
        <v>1.1668611435239206E-3</v>
      </c>
      <c r="Q101" s="149">
        <v>0</v>
      </c>
      <c r="R101" s="148">
        <v>2.5679874682211552E-4</v>
      </c>
      <c r="S101" s="148">
        <v>5.4943279144177625E-4</v>
      </c>
      <c r="T101" s="148">
        <v>3.5762427443536627E-4</v>
      </c>
      <c r="U101" s="148">
        <v>4.5041356154287116E-4</v>
      </c>
      <c r="V101" s="148">
        <v>7.1251548946716238E-4</v>
      </c>
      <c r="W101" s="148">
        <v>2.1277161626639005E-4</v>
      </c>
      <c r="X101" s="148">
        <v>4.1382822945183674E-4</v>
      </c>
      <c r="Y101" s="148">
        <v>3.0898104916231804E-4</v>
      </c>
      <c r="Z101" s="148">
        <v>3.8409832917226809E-4</v>
      </c>
      <c r="AA101" s="148">
        <v>2.7831191174982288E-4</v>
      </c>
      <c r="AB101" s="148">
        <v>2.8571428571428574E-4</v>
      </c>
      <c r="AC101" s="148">
        <v>8.1504020865029347E-5</v>
      </c>
      <c r="AD101" s="148">
        <v>3.0933967876264131E-4</v>
      </c>
      <c r="AE101" s="148">
        <v>4.4515339243981155E-4</v>
      </c>
      <c r="AF101" s="148">
        <v>1.8517375470649959E-4</v>
      </c>
      <c r="AG101" s="148">
        <v>3.205034818332799E-4</v>
      </c>
      <c r="AH101" s="148">
        <v>1.606812886639351E-4</v>
      </c>
      <c r="AI101" s="148">
        <v>1.4716703458425313E-4</v>
      </c>
      <c r="AJ101" s="148">
        <v>4.5219313671305834E-4</v>
      </c>
      <c r="AK101" s="148">
        <v>8.0321285140562252E-4</v>
      </c>
      <c r="AL101" s="148">
        <v>8.2815734989648033E-4</v>
      </c>
      <c r="AM101" s="148">
        <v>1.6438356164383563E-3</v>
      </c>
      <c r="AN101" s="148">
        <v>2.2038567493112946E-3</v>
      </c>
      <c r="AO101" s="148">
        <v>1.1578541103820917E-3</v>
      </c>
      <c r="AP101" s="148">
        <v>4.5745654162854531E-4</v>
      </c>
      <c r="AQ101" s="148">
        <v>9.7323600973236014E-4</v>
      </c>
      <c r="AR101" s="148">
        <v>1.9694731659281144E-3</v>
      </c>
      <c r="AS101" s="148">
        <v>3.9588281868566902E-4</v>
      </c>
      <c r="AT101" s="148">
        <v>4.5703839122486289E-4</v>
      </c>
      <c r="AU101" s="148">
        <v>1.6722408026755853E-3</v>
      </c>
      <c r="AV101" s="148">
        <v>7.415647015202076E-4</v>
      </c>
      <c r="AW101" s="148">
        <v>1.4005602240896359E-3</v>
      </c>
      <c r="AX101" s="148">
        <v>5.4764512595837896E-4</v>
      </c>
      <c r="AY101" s="148">
        <v>1.0035122930255895E-3</v>
      </c>
      <c r="AZ101" s="148">
        <v>2.5278058645096056E-3</v>
      </c>
      <c r="BA101" s="148">
        <v>1.1210762331838565E-3</v>
      </c>
      <c r="BB101" s="148">
        <v>1.1415525114155251E-3</v>
      </c>
      <c r="BC101" s="148">
        <v>0</v>
      </c>
      <c r="BD101" s="148">
        <v>1.6042780748663102E-3</v>
      </c>
      <c r="BE101" s="148">
        <v>0</v>
      </c>
      <c r="BF101" s="148">
        <v>9.9502487562189048E-4</v>
      </c>
      <c r="BG101" s="148">
        <v>4.1736227045075126E-4</v>
      </c>
      <c r="BH101" s="148">
        <v>1.4077897700610043E-3</v>
      </c>
      <c r="BI101" s="148">
        <v>3.2258064516129032E-3</v>
      </c>
      <c r="BJ101" s="148">
        <v>1.112759643916914E-3</v>
      </c>
      <c r="BK101" s="148">
        <v>3.1796502384737679E-4</v>
      </c>
      <c r="BL101" s="148">
        <v>4.5934772622875517E-4</v>
      </c>
      <c r="BM101" s="148">
        <v>1.1507479861910242E-3</v>
      </c>
      <c r="BN101" s="148">
        <v>3.6927621861152144E-4</v>
      </c>
      <c r="BO101" s="217">
        <f t="shared" si="14"/>
        <v>3.2258064516129032E-3</v>
      </c>
      <c r="BP101" s="242">
        <f t="shared" si="15"/>
        <v>0</v>
      </c>
      <c r="CE101" s="68"/>
      <c r="CJ101" s="68"/>
    </row>
    <row r="102" spans="1:94" s="38" customFormat="1" ht="14.25" x14ac:dyDescent="0.15">
      <c r="A102" s="92" t="s">
        <v>216</v>
      </c>
      <c r="B102" s="93" t="s">
        <v>1230</v>
      </c>
      <c r="C102" s="32">
        <v>150529800</v>
      </c>
      <c r="D102" s="42" t="s">
        <v>69</v>
      </c>
      <c r="E102" s="42" t="s">
        <v>25</v>
      </c>
      <c r="F102" s="42" t="s">
        <v>30</v>
      </c>
      <c r="G102" s="79" t="s">
        <v>509</v>
      </c>
      <c r="H102" s="49" t="s">
        <v>625</v>
      </c>
      <c r="I102" s="119">
        <v>0.122137404580153</v>
      </c>
      <c r="J102" s="262">
        <v>0.13388182498130141</v>
      </c>
      <c r="K102" s="74" t="s">
        <v>590</v>
      </c>
      <c r="L102" s="72"/>
      <c r="M102" s="109">
        <v>3.5778175313059033E-4</v>
      </c>
      <c r="N102" s="92" t="s">
        <v>216</v>
      </c>
      <c r="O102" s="217">
        <v>7.7639751552795026E-4</v>
      </c>
      <c r="P102" s="148">
        <v>1.1312217194570137E-3</v>
      </c>
      <c r="Q102" s="149">
        <v>9.0009000900090005E-4</v>
      </c>
      <c r="R102" s="148">
        <v>1.275797373358349E-3</v>
      </c>
      <c r="S102" s="148">
        <v>1.9137792103142628E-3</v>
      </c>
      <c r="T102" s="148">
        <v>1.6297821238634414E-3</v>
      </c>
      <c r="U102" s="148">
        <v>1.7243856875987929E-3</v>
      </c>
      <c r="V102" s="148">
        <v>0.49149447381066796</v>
      </c>
      <c r="W102" s="148">
        <v>1.9446172993154947E-3</v>
      </c>
      <c r="X102" s="148">
        <v>2.0982689281342894E-3</v>
      </c>
      <c r="Y102" s="148">
        <v>0.506505059490715</v>
      </c>
      <c r="Z102" s="148">
        <v>2.2146759190905065E-3</v>
      </c>
      <c r="AA102" s="148">
        <v>1.8347221160461738E-3</v>
      </c>
      <c r="AB102" s="148">
        <v>2.0642613534374438E-3</v>
      </c>
      <c r="AC102" s="148">
        <v>1.7316806416332483E-3</v>
      </c>
      <c r="AD102" s="148">
        <v>1.2500976638799906E-3</v>
      </c>
      <c r="AE102" s="148">
        <v>0.49577336074937173</v>
      </c>
      <c r="AF102" s="148">
        <v>1.6550202280250091E-3</v>
      </c>
      <c r="AG102" s="148">
        <v>2.3771790808240888E-3</v>
      </c>
      <c r="AH102" s="148">
        <v>1.4460009037505649E-3</v>
      </c>
      <c r="AI102" s="148">
        <v>1.3728498748283937E-3</v>
      </c>
      <c r="AJ102" s="148">
        <v>1.5016201691298507E-3</v>
      </c>
      <c r="AK102" s="148">
        <v>0</v>
      </c>
      <c r="AL102" s="148">
        <v>1.9710906701708277E-3</v>
      </c>
      <c r="AM102" s="148">
        <v>0</v>
      </c>
      <c r="AN102" s="148">
        <v>0.50291036088474972</v>
      </c>
      <c r="AO102" s="148">
        <v>6.5146579804560263E-4</v>
      </c>
      <c r="AP102" s="148">
        <v>0</v>
      </c>
      <c r="AQ102" s="148">
        <v>0</v>
      </c>
      <c r="AR102" s="148">
        <v>6.3572790845518119E-4</v>
      </c>
      <c r="AS102" s="148">
        <v>7.0671378091872788E-4</v>
      </c>
      <c r="AT102" s="148">
        <v>0.50249169435215946</v>
      </c>
      <c r="AU102" s="148">
        <v>0</v>
      </c>
      <c r="AV102" s="148">
        <v>0.48561759729272419</v>
      </c>
      <c r="AW102" s="148">
        <v>0</v>
      </c>
      <c r="AX102" s="148">
        <v>1.7513134851138354E-3</v>
      </c>
      <c r="AY102" s="148">
        <v>8.1366965012205042E-4</v>
      </c>
      <c r="AZ102" s="148">
        <v>8.9126559714795004E-4</v>
      </c>
      <c r="BA102" s="148">
        <v>1.148105625717566E-3</v>
      </c>
      <c r="BB102" s="148">
        <v>0</v>
      </c>
      <c r="BC102" s="148">
        <v>3.3726812816188868E-3</v>
      </c>
      <c r="BD102" s="148">
        <v>0</v>
      </c>
      <c r="BE102" s="148">
        <v>5.2137643378519292E-4</v>
      </c>
      <c r="BF102" s="148">
        <v>0</v>
      </c>
      <c r="BG102" s="148">
        <v>0</v>
      </c>
      <c r="BH102" s="148">
        <v>0.46011560693641618</v>
      </c>
      <c r="BI102" s="148">
        <v>0</v>
      </c>
      <c r="BJ102" s="148">
        <v>0</v>
      </c>
      <c r="BK102" s="148">
        <v>4.3497172683775554E-4</v>
      </c>
      <c r="BL102" s="148">
        <v>0</v>
      </c>
      <c r="BM102" s="148">
        <v>1.2911555842479018E-3</v>
      </c>
      <c r="BN102" s="148">
        <v>0</v>
      </c>
      <c r="BO102" s="217">
        <f t="shared" si="14"/>
        <v>0.506505059490715</v>
      </c>
      <c r="BP102" s="242">
        <f t="shared" si="15"/>
        <v>7</v>
      </c>
      <c r="CE102" s="68"/>
      <c r="CJ102" s="68"/>
    </row>
    <row r="103" spans="1:94" s="38" customFormat="1" ht="14.25" x14ac:dyDescent="0.15">
      <c r="A103" s="92" t="s">
        <v>217</v>
      </c>
      <c r="B103" s="93" t="s">
        <v>1230</v>
      </c>
      <c r="C103" s="32">
        <v>157542251</v>
      </c>
      <c r="D103" s="42" t="s">
        <v>69</v>
      </c>
      <c r="E103" s="42" t="s">
        <v>28</v>
      </c>
      <c r="F103" s="42" t="s">
        <v>30</v>
      </c>
      <c r="G103" s="79" t="s">
        <v>509</v>
      </c>
      <c r="H103" s="49" t="s">
        <v>625</v>
      </c>
      <c r="I103" s="119">
        <v>8.0645161290322606E-2</v>
      </c>
      <c r="J103" s="262">
        <v>4.2692939244663386E-2</v>
      </c>
      <c r="K103" s="74" t="s">
        <v>591</v>
      </c>
      <c r="L103" s="72"/>
      <c r="M103" s="109">
        <v>9.4402487783207462E-4</v>
      </c>
      <c r="N103" s="92" t="s">
        <v>217</v>
      </c>
      <c r="O103" s="217">
        <v>3.0970406056434964E-3</v>
      </c>
      <c r="P103" s="148">
        <v>4.5495905368516835E-4</v>
      </c>
      <c r="Q103" s="149">
        <v>1.4908684308609765E-3</v>
      </c>
      <c r="R103" s="148">
        <v>5.3622178132875758E-4</v>
      </c>
      <c r="S103" s="148">
        <v>9.2108293035955127E-4</v>
      </c>
      <c r="T103" s="148">
        <v>8.0049096779358003E-4</v>
      </c>
      <c r="U103" s="148">
        <v>9.223982354120714E-4</v>
      </c>
      <c r="V103" s="148">
        <v>1.1143235754728345E-3</v>
      </c>
      <c r="W103" s="148">
        <v>8.8751990393902218E-4</v>
      </c>
      <c r="X103" s="148">
        <v>8.3162743091095192E-4</v>
      </c>
      <c r="Y103" s="148">
        <v>6.6066274905247056E-4</v>
      </c>
      <c r="Z103" s="148">
        <v>6.4706969865039753E-4</v>
      </c>
      <c r="AA103" s="148">
        <v>9.6365298608880432E-4</v>
      </c>
      <c r="AB103" s="148">
        <v>7.1003331694794911E-4</v>
      </c>
      <c r="AC103" s="148">
        <v>1.1114639568116863E-3</v>
      </c>
      <c r="AD103" s="148">
        <v>9.535327224522071E-4</v>
      </c>
      <c r="AE103" s="148">
        <v>8.0290441946519588E-4</v>
      </c>
      <c r="AF103" s="148">
        <v>8.414622744413625E-4</v>
      </c>
      <c r="AG103" s="148">
        <v>7.5903544111636601E-4</v>
      </c>
      <c r="AH103" s="148">
        <v>5.7993936997495716E-4</v>
      </c>
      <c r="AI103" s="148">
        <v>9.9460073884626325E-4</v>
      </c>
      <c r="AJ103" s="148">
        <v>9.7847358121330719E-4</v>
      </c>
      <c r="AK103" s="148">
        <v>1.366120218579235E-3</v>
      </c>
      <c r="AL103" s="148">
        <v>1.0893246187363835E-3</v>
      </c>
      <c r="AM103" s="148">
        <v>1.9474196689386564E-3</v>
      </c>
      <c r="AN103" s="148">
        <v>4.6168051708217911E-4</v>
      </c>
      <c r="AO103" s="148">
        <v>0</v>
      </c>
      <c r="AP103" s="148">
        <v>3.9510075069142629E-4</v>
      </c>
      <c r="AQ103" s="148">
        <v>1.266891891891892E-3</v>
      </c>
      <c r="AR103" s="148">
        <v>7.6190476190476193E-4</v>
      </c>
      <c r="AS103" s="148">
        <v>1.0413051023950017E-3</v>
      </c>
      <c r="AT103" s="148">
        <v>7.7399380804953565E-4</v>
      </c>
      <c r="AU103" s="148">
        <v>0.49006861682918024</v>
      </c>
      <c r="AV103" s="148">
        <v>2.2194039315155357E-3</v>
      </c>
      <c r="AW103" s="148">
        <v>1.2067578439259854E-3</v>
      </c>
      <c r="AX103" s="148">
        <v>0</v>
      </c>
      <c r="AY103" s="148">
        <v>3.9888312724371757E-4</v>
      </c>
      <c r="AZ103" s="148">
        <v>3.7622272385252068E-4</v>
      </c>
      <c r="BA103" s="148">
        <v>2.101723413198823E-3</v>
      </c>
      <c r="BB103" s="148">
        <v>0</v>
      </c>
      <c r="BC103" s="148">
        <v>1.2472715933894605E-3</v>
      </c>
      <c r="BD103" s="148">
        <v>4.2408821034775233E-4</v>
      </c>
      <c r="BE103" s="148">
        <v>3.7160906726124119E-4</v>
      </c>
      <c r="BF103" s="148">
        <v>1.0865628395508873E-3</v>
      </c>
      <c r="BG103" s="148">
        <v>1.2849341471249599E-3</v>
      </c>
      <c r="BH103" s="148">
        <v>1.0323468685478321E-3</v>
      </c>
      <c r="BI103" s="148">
        <v>1.1181513231457323E-3</v>
      </c>
      <c r="BJ103" s="148">
        <v>8.7183958151700091E-4</v>
      </c>
      <c r="BK103" s="148">
        <v>2.338877338877339E-3</v>
      </c>
      <c r="BL103" s="148">
        <v>3.114294612270321E-4</v>
      </c>
      <c r="BM103" s="148">
        <v>0.48345003182686186</v>
      </c>
      <c r="BN103" s="148">
        <v>1.4148273910582908E-3</v>
      </c>
      <c r="BO103" s="217">
        <f t="shared" si="14"/>
        <v>0.49006861682918024</v>
      </c>
      <c r="BP103" s="242">
        <f t="shared" si="15"/>
        <v>2</v>
      </c>
      <c r="CE103" s="68"/>
      <c r="CJ103" s="68"/>
    </row>
    <row r="104" spans="1:94" s="38" customFormat="1" ht="14.25" x14ac:dyDescent="0.15">
      <c r="A104" s="92" t="s">
        <v>218</v>
      </c>
      <c r="B104" s="93" t="s">
        <v>1223</v>
      </c>
      <c r="C104" s="32">
        <v>28411309</v>
      </c>
      <c r="D104" s="42" t="s">
        <v>69</v>
      </c>
      <c r="E104" s="42" t="s">
        <v>26</v>
      </c>
      <c r="F104" s="42" t="s">
        <v>28</v>
      </c>
      <c r="G104" s="79" t="s">
        <v>509</v>
      </c>
      <c r="H104" s="49" t="s">
        <v>625</v>
      </c>
      <c r="I104" s="119">
        <v>5.3846153846153801E-2</v>
      </c>
      <c r="J104" s="262">
        <v>4.0201005025125629E-2</v>
      </c>
      <c r="K104" s="76" t="s">
        <v>591</v>
      </c>
      <c r="L104" s="72"/>
      <c r="M104" s="109">
        <v>1.0023555355084449E-4</v>
      </c>
      <c r="N104" s="92" t="s">
        <v>218</v>
      </c>
      <c r="O104" s="217">
        <v>8.7393489185055709E-4</v>
      </c>
      <c r="P104" s="148">
        <v>3.2414910858995135E-4</v>
      </c>
      <c r="Q104" s="149">
        <v>2.6469031233456857E-4</v>
      </c>
      <c r="R104" s="148">
        <v>1.079974990052862E-3</v>
      </c>
      <c r="S104" s="148">
        <v>1.151142570231943E-3</v>
      </c>
      <c r="T104" s="148">
        <v>1.2278978388998035E-3</v>
      </c>
      <c r="U104" s="148">
        <v>1.6252332510684404E-3</v>
      </c>
      <c r="V104" s="148">
        <v>1.2190166598943519E-3</v>
      </c>
      <c r="W104" s="148">
        <v>1.5729144137944593E-3</v>
      </c>
      <c r="X104" s="148">
        <v>1.3739048176760738E-3</v>
      </c>
      <c r="Y104" s="148">
        <v>1.4550467146576811E-3</v>
      </c>
      <c r="Z104" s="148">
        <v>1.3429308122045551E-3</v>
      </c>
      <c r="AA104" s="148">
        <v>0.50105067868163489</v>
      </c>
      <c r="AB104" s="148">
        <v>1.3366784568561323E-3</v>
      </c>
      <c r="AC104" s="148">
        <v>1.8742273796706144E-3</v>
      </c>
      <c r="AD104" s="148">
        <v>1.5049308617057064E-3</v>
      </c>
      <c r="AE104" s="148">
        <v>1.677443792105192E-3</v>
      </c>
      <c r="AF104" s="148">
        <v>1.5970847579629295E-3</v>
      </c>
      <c r="AG104" s="148">
        <v>1.7579651011372516E-3</v>
      </c>
      <c r="AH104" s="148">
        <v>1.4100730854782332E-3</v>
      </c>
      <c r="AI104" s="148">
        <v>1.3688129653964083E-3</v>
      </c>
      <c r="AJ104" s="148">
        <v>1.2918466024434356E-3</v>
      </c>
      <c r="AK104" s="148">
        <v>0</v>
      </c>
      <c r="AL104" s="148">
        <v>0</v>
      </c>
      <c r="AM104" s="148">
        <v>0</v>
      </c>
      <c r="AN104" s="148">
        <v>3.0921459492888067E-4</v>
      </c>
      <c r="AO104" s="148">
        <v>0</v>
      </c>
      <c r="AP104" s="148">
        <v>2.6041666666666666E-4</v>
      </c>
      <c r="AQ104" s="148">
        <v>2.6295030239284776E-4</v>
      </c>
      <c r="AR104" s="148">
        <v>0</v>
      </c>
      <c r="AS104" s="148">
        <v>0</v>
      </c>
      <c r="AT104" s="148">
        <v>0</v>
      </c>
      <c r="AU104" s="148">
        <v>6.7370312149112955E-4</v>
      </c>
      <c r="AV104" s="148">
        <v>0</v>
      </c>
      <c r="AW104" s="148">
        <v>0</v>
      </c>
      <c r="AX104" s="148">
        <v>0</v>
      </c>
      <c r="AY104" s="148">
        <v>0</v>
      </c>
      <c r="AZ104" s="148">
        <v>0</v>
      </c>
      <c r="BA104" s="148">
        <v>0</v>
      </c>
      <c r="BB104" s="148">
        <v>3.1635558367605187E-4</v>
      </c>
      <c r="BC104" s="148">
        <v>4.6029919447640965E-4</v>
      </c>
      <c r="BD104" s="148">
        <v>5.9826503140891416E-4</v>
      </c>
      <c r="BE104" s="148">
        <v>2.7367268746579092E-4</v>
      </c>
      <c r="BF104" s="148">
        <v>0</v>
      </c>
      <c r="BG104" s="148">
        <v>6.7264573991031393E-4</v>
      </c>
      <c r="BH104" s="148">
        <v>0</v>
      </c>
      <c r="BI104" s="148">
        <v>2.4372410431391665E-4</v>
      </c>
      <c r="BJ104" s="148">
        <v>0</v>
      </c>
      <c r="BK104" s="148">
        <v>3.6212203512583739E-4</v>
      </c>
      <c r="BL104" s="148">
        <v>0</v>
      </c>
      <c r="BM104" s="148">
        <v>2.1910604732690623E-4</v>
      </c>
      <c r="BN104" s="148">
        <v>0</v>
      </c>
      <c r="BO104" s="217">
        <f t="shared" si="14"/>
        <v>0.50105067868163489</v>
      </c>
      <c r="BP104" s="242">
        <f t="shared" si="15"/>
        <v>1</v>
      </c>
      <c r="CE104" s="68"/>
      <c r="CJ104" s="68"/>
    </row>
    <row r="105" spans="1:94" s="38" customFormat="1" ht="14.25" x14ac:dyDescent="0.15">
      <c r="A105" s="92" t="s">
        <v>219</v>
      </c>
      <c r="B105" s="93" t="s">
        <v>1233</v>
      </c>
      <c r="C105" s="32">
        <v>25452510</v>
      </c>
      <c r="D105" s="42" t="s">
        <v>69</v>
      </c>
      <c r="E105" s="42" t="s">
        <v>30</v>
      </c>
      <c r="F105" s="42" t="s">
        <v>28</v>
      </c>
      <c r="G105" s="79" t="s">
        <v>509</v>
      </c>
      <c r="H105" s="75" t="s">
        <v>625</v>
      </c>
      <c r="I105" s="119">
        <v>0.240740740740741</v>
      </c>
      <c r="J105" s="262">
        <v>0.13464837049742709</v>
      </c>
      <c r="K105" s="77" t="s">
        <v>590</v>
      </c>
      <c r="L105" s="72"/>
      <c r="M105" s="109">
        <v>2.3595433964670618E-3</v>
      </c>
      <c r="N105" s="92" t="s">
        <v>219</v>
      </c>
      <c r="O105" s="217">
        <v>1.4302059496567505E-3</v>
      </c>
      <c r="P105" s="148">
        <v>2.2900763358778627E-3</v>
      </c>
      <c r="Q105" s="149">
        <v>4.2153047989623863E-3</v>
      </c>
      <c r="R105" s="148">
        <v>2.4551644768389756E-3</v>
      </c>
      <c r="S105" s="148">
        <v>2.2897635517848103E-3</v>
      </c>
      <c r="T105" s="148">
        <v>2.2586224437887883E-3</v>
      </c>
      <c r="U105" s="148">
        <v>2.9092601751374626E-3</v>
      </c>
      <c r="V105" s="148">
        <v>0.49868526606649433</v>
      </c>
      <c r="W105" s="148">
        <v>2.41731030010023E-3</v>
      </c>
      <c r="X105" s="148">
        <v>2.5541067347761796E-3</v>
      </c>
      <c r="Y105" s="148">
        <v>0.49992425772571197</v>
      </c>
      <c r="Z105" s="148">
        <v>2.5407470141901585E-3</v>
      </c>
      <c r="AA105" s="148">
        <v>2.1002984634658608E-3</v>
      </c>
      <c r="AB105" s="148">
        <v>2.4219481418162577E-3</v>
      </c>
      <c r="AC105" s="148">
        <v>2.5834658187599362E-3</v>
      </c>
      <c r="AD105" s="148">
        <v>0.49263982634060305</v>
      </c>
      <c r="AE105" s="148">
        <v>0.5022215373552148</v>
      </c>
      <c r="AF105" s="148">
        <v>2.7232864066466652E-3</v>
      </c>
      <c r="AG105" s="148">
        <v>2.4962978633382696E-3</v>
      </c>
      <c r="AH105" s="148">
        <v>2.2338486861442595E-3</v>
      </c>
      <c r="AI105" s="148">
        <v>2.355013842447776E-3</v>
      </c>
      <c r="AJ105" s="148">
        <v>2.2608921257945554E-3</v>
      </c>
      <c r="AK105" s="148">
        <v>2.3028209556706968E-3</v>
      </c>
      <c r="AL105" s="148">
        <v>8.7873462214411243E-4</v>
      </c>
      <c r="AM105" s="148">
        <v>3.234937323089365E-3</v>
      </c>
      <c r="AN105" s="148">
        <v>3.8095238095238095E-3</v>
      </c>
      <c r="AO105" s="148">
        <v>2.2618037885213456E-3</v>
      </c>
      <c r="AP105" s="148">
        <v>4.4699872286079181E-3</v>
      </c>
      <c r="AQ105" s="148">
        <v>3.8354253835425384E-3</v>
      </c>
      <c r="AR105" s="148">
        <v>2.3809523809523812E-3</v>
      </c>
      <c r="AS105" s="148">
        <v>1.4017381553125877E-3</v>
      </c>
      <c r="AT105" s="148">
        <v>1.9286403085824494E-3</v>
      </c>
      <c r="AU105" s="148">
        <v>2.1347971942665446E-3</v>
      </c>
      <c r="AV105" s="148">
        <v>2.0554984583761563E-3</v>
      </c>
      <c r="AW105" s="148">
        <v>1.6852039096730705E-3</v>
      </c>
      <c r="AX105" s="148">
        <v>0.5138160195872683</v>
      </c>
      <c r="AY105" s="148">
        <v>2.4840312278211498E-3</v>
      </c>
      <c r="AZ105" s="148">
        <v>1.6339869281045752E-3</v>
      </c>
      <c r="BA105" s="148">
        <v>4.9347902714134652E-3</v>
      </c>
      <c r="BB105" s="148">
        <v>3.041825095057034E-3</v>
      </c>
      <c r="BC105" s="148">
        <v>3.6806342015855038E-3</v>
      </c>
      <c r="BD105" s="148">
        <v>2.5270758122743681E-3</v>
      </c>
      <c r="BE105" s="148">
        <v>3.1712473572938688E-3</v>
      </c>
      <c r="BF105" s="148">
        <v>1.6772895001677288E-3</v>
      </c>
      <c r="BG105" s="148">
        <v>3.1223389156968492E-3</v>
      </c>
      <c r="BH105" s="148">
        <v>3.2881216605014385E-3</v>
      </c>
      <c r="BI105" s="148">
        <v>1.577784790154623E-3</v>
      </c>
      <c r="BJ105" s="148">
        <v>1.8185951352580132E-3</v>
      </c>
      <c r="BK105" s="148">
        <v>2.2123893805309734E-3</v>
      </c>
      <c r="BL105" s="148">
        <v>3.8377192982456138E-3</v>
      </c>
      <c r="BM105" s="148">
        <v>1.8676627534685165E-3</v>
      </c>
      <c r="BN105" s="148">
        <v>2.8394424367578731E-3</v>
      </c>
      <c r="BO105" s="217">
        <f t="shared" si="14"/>
        <v>0.5138160195872683</v>
      </c>
      <c r="BP105" s="242">
        <f t="shared" si="15"/>
        <v>5</v>
      </c>
      <c r="CE105" s="68"/>
      <c r="CJ105" s="68"/>
    </row>
    <row r="106" spans="1:94" s="38" customFormat="1" ht="14.25" x14ac:dyDescent="0.15">
      <c r="A106" s="92" t="s">
        <v>220</v>
      </c>
      <c r="B106" s="93" t="s">
        <v>1233</v>
      </c>
      <c r="C106" s="32">
        <v>38864983</v>
      </c>
      <c r="D106" s="42" t="s">
        <v>69</v>
      </c>
      <c r="E106" s="42" t="s">
        <v>30</v>
      </c>
      <c r="F106" s="42" t="s">
        <v>26</v>
      </c>
      <c r="G106" s="79" t="s">
        <v>509</v>
      </c>
      <c r="H106" s="75" t="s">
        <v>625</v>
      </c>
      <c r="I106" s="119">
        <v>0.112359550561798</v>
      </c>
      <c r="J106" s="262">
        <v>4.1129032258064517E-2</v>
      </c>
      <c r="K106" s="77" t="s">
        <v>587</v>
      </c>
      <c r="L106" s="72"/>
      <c r="M106" s="109">
        <v>6.0511141168932865E-4</v>
      </c>
      <c r="N106" s="92" t="s">
        <v>220</v>
      </c>
      <c r="O106" s="217">
        <v>1.232741617357002E-4</v>
      </c>
      <c r="P106" s="148">
        <v>1.7524295045403856E-3</v>
      </c>
      <c r="Q106" s="149">
        <v>1.5012965743141805E-3</v>
      </c>
      <c r="R106" s="148">
        <v>1.4156891670037354E-3</v>
      </c>
      <c r="S106" s="148">
        <v>1.6174686615446825E-3</v>
      </c>
      <c r="T106" s="148">
        <v>1.6925281676220597E-3</v>
      </c>
      <c r="U106" s="148">
        <v>1.3711495116453794E-3</v>
      </c>
      <c r="V106" s="148">
        <v>1.6254343190324938E-3</v>
      </c>
      <c r="W106" s="148">
        <v>1.3502194106542313E-3</v>
      </c>
      <c r="X106" s="148">
        <v>1.4152877531314896E-3</v>
      </c>
      <c r="Y106" s="148">
        <v>1.6559718484785758E-3</v>
      </c>
      <c r="Z106" s="148">
        <v>1.214799731587107E-3</v>
      </c>
      <c r="AA106" s="148">
        <v>1.6037412467557906E-3</v>
      </c>
      <c r="AB106" s="148">
        <v>1.6144698501036935E-3</v>
      </c>
      <c r="AC106" s="148">
        <v>1.6812883978459283E-3</v>
      </c>
      <c r="AD106" s="148">
        <v>1.4870579487894419E-3</v>
      </c>
      <c r="AE106" s="148">
        <v>1.419842700572723E-3</v>
      </c>
      <c r="AF106" s="148">
        <v>9.7746250733096881E-4</v>
      </c>
      <c r="AG106" s="148">
        <v>1.2574570125160837E-3</v>
      </c>
      <c r="AH106" s="148">
        <v>1.4077248903357172E-3</v>
      </c>
      <c r="AI106" s="148">
        <v>1.561698755302783E-3</v>
      </c>
      <c r="AJ106" s="148">
        <v>1.2209484500437595E-3</v>
      </c>
      <c r="AK106" s="148">
        <v>3.0525030525030525E-4</v>
      </c>
      <c r="AL106" s="148">
        <v>8.8183421516754845E-4</v>
      </c>
      <c r="AM106" s="148">
        <v>1.3690592607079992E-3</v>
      </c>
      <c r="AN106" s="148">
        <v>5.8985450255603618E-4</v>
      </c>
      <c r="AO106" s="148">
        <v>1.5873015873015873E-3</v>
      </c>
      <c r="AP106" s="148">
        <v>4.9983338887037653E-4</v>
      </c>
      <c r="AQ106" s="148">
        <v>9.6543734311643173E-4</v>
      </c>
      <c r="AR106" s="148">
        <v>3.4458993797381116E-4</v>
      </c>
      <c r="AS106" s="148">
        <v>5.8659627511365299E-4</v>
      </c>
      <c r="AT106" s="148">
        <v>7.1161714997331437E-4</v>
      </c>
      <c r="AU106" s="148">
        <v>5.2863436123348013E-4</v>
      </c>
      <c r="AV106" s="148">
        <v>5.5073661021616408E-4</v>
      </c>
      <c r="AW106" s="148">
        <v>0</v>
      </c>
      <c r="AX106" s="148">
        <v>3.0892801977139327E-4</v>
      </c>
      <c r="AY106" s="148">
        <v>6.7658998646820032E-4</v>
      </c>
      <c r="AZ106" s="148">
        <v>9.1383812010443859E-4</v>
      </c>
      <c r="BA106" s="148">
        <v>1.4371945961483184E-4</v>
      </c>
      <c r="BB106" s="148">
        <v>6.1595318755774562E-4</v>
      </c>
      <c r="BC106" s="148">
        <v>6.0532687651331722E-4</v>
      </c>
      <c r="BD106" s="148">
        <v>3.026176426085641E-4</v>
      </c>
      <c r="BE106" s="148">
        <v>3.8085565570648725E-4</v>
      </c>
      <c r="BF106" s="148">
        <v>2.4737167594310452E-4</v>
      </c>
      <c r="BG106" s="148">
        <v>8.6030755995268311E-4</v>
      </c>
      <c r="BH106" s="148">
        <v>7.1157495256166982E-4</v>
      </c>
      <c r="BI106" s="148">
        <v>8.5900110442999143E-4</v>
      </c>
      <c r="BJ106" s="148">
        <v>3.8032454361054766E-4</v>
      </c>
      <c r="BK106" s="148">
        <v>7.0972320794889996E-4</v>
      </c>
      <c r="BL106" s="148">
        <v>5.1926472115484479E-4</v>
      </c>
      <c r="BM106" s="148">
        <v>3.8944601304644142E-4</v>
      </c>
      <c r="BN106" s="148">
        <v>6.6533599467731206E-4</v>
      </c>
      <c r="BO106" s="217">
        <f t="shared" si="14"/>
        <v>1.6925281676220597E-3</v>
      </c>
      <c r="BP106" s="242">
        <f t="shared" si="15"/>
        <v>0</v>
      </c>
      <c r="CE106" s="68"/>
      <c r="CJ106" s="68"/>
    </row>
    <row r="107" spans="1:94" s="38" customFormat="1" ht="14.25" x14ac:dyDescent="0.15">
      <c r="A107" s="92" t="s">
        <v>221</v>
      </c>
      <c r="B107" s="93" t="s">
        <v>1233</v>
      </c>
      <c r="C107" s="32">
        <v>61696521</v>
      </c>
      <c r="D107" s="42" t="s">
        <v>69</v>
      </c>
      <c r="E107" s="42" t="s">
        <v>28</v>
      </c>
      <c r="F107" s="42" t="s">
        <v>25</v>
      </c>
      <c r="G107" s="79" t="s">
        <v>509</v>
      </c>
      <c r="H107" s="75" t="s">
        <v>625</v>
      </c>
      <c r="I107" s="119">
        <v>0.28846153846153799</v>
      </c>
      <c r="J107" s="262">
        <v>0.14655172413793102</v>
      </c>
      <c r="K107" s="77" t="s">
        <v>590</v>
      </c>
      <c r="L107" s="72"/>
      <c r="M107" s="109">
        <v>5.5800457563752025E-5</v>
      </c>
      <c r="N107" s="92" t="s">
        <v>221</v>
      </c>
      <c r="O107" s="217">
        <v>0</v>
      </c>
      <c r="P107" s="148">
        <v>3.590664272890485E-4</v>
      </c>
      <c r="Q107" s="149">
        <v>0</v>
      </c>
      <c r="R107" s="148">
        <v>1.4264172474222602E-4</v>
      </c>
      <c r="S107" s="148">
        <v>1.294598933250479E-4</v>
      </c>
      <c r="T107" s="148">
        <v>1.496397956347934E-4</v>
      </c>
      <c r="U107" s="148">
        <v>1.5444492493976649E-4</v>
      </c>
      <c r="V107" s="148">
        <v>2.3978515250335698E-4</v>
      </c>
      <c r="W107" s="148">
        <v>1.8702853224164087E-4</v>
      </c>
      <c r="X107" s="148">
        <v>1.6365464194702264E-4</v>
      </c>
      <c r="Y107" s="148">
        <v>0.5067254805859609</v>
      </c>
      <c r="Z107" s="148">
        <v>3.3705971574630637E-4</v>
      </c>
      <c r="AA107" s="148">
        <v>1.5882154414246293E-4</v>
      </c>
      <c r="AB107" s="148">
        <v>1.91042241562301E-4</v>
      </c>
      <c r="AC107" s="148">
        <v>2.3443160990580111E-4</v>
      </c>
      <c r="AD107" s="148">
        <v>2.5640556033772275E-4</v>
      </c>
      <c r="AE107" s="148">
        <v>1.6517095193525297E-4</v>
      </c>
      <c r="AF107" s="148">
        <v>4.7293622455011941E-5</v>
      </c>
      <c r="AG107" s="148">
        <v>3.1462088183738593E-4</v>
      </c>
      <c r="AH107" s="148">
        <v>1.6826872515407105E-4</v>
      </c>
      <c r="AI107" s="148">
        <v>1.1525606054785047E-4</v>
      </c>
      <c r="AJ107" s="148">
        <v>3.3251183350936902E-4</v>
      </c>
      <c r="AK107" s="148">
        <v>0</v>
      </c>
      <c r="AL107" s="148">
        <v>0</v>
      </c>
      <c r="AM107" s="148">
        <v>1.0548523206751054E-3</v>
      </c>
      <c r="AN107" s="148">
        <v>3.4614053305642093E-4</v>
      </c>
      <c r="AO107" s="148">
        <v>0</v>
      </c>
      <c r="AP107" s="148">
        <v>0</v>
      </c>
      <c r="AQ107" s="148">
        <v>0</v>
      </c>
      <c r="AR107" s="148">
        <v>1.8501387604070306E-3</v>
      </c>
      <c r="AS107" s="148">
        <v>2.4084778420038535E-4</v>
      </c>
      <c r="AT107" s="148">
        <v>0.48461953588774959</v>
      </c>
      <c r="AU107" s="148">
        <v>0</v>
      </c>
      <c r="AV107" s="148">
        <v>6.7750677506775068E-4</v>
      </c>
      <c r="AW107" s="148">
        <v>2.9027576197387516E-4</v>
      </c>
      <c r="AX107" s="148">
        <v>0</v>
      </c>
      <c r="AY107" s="148">
        <v>0</v>
      </c>
      <c r="AZ107" s="148">
        <v>0</v>
      </c>
      <c r="BA107" s="148">
        <v>0.49563318777292575</v>
      </c>
      <c r="BB107" s="148">
        <v>1.065340909090909E-3</v>
      </c>
      <c r="BC107" s="148">
        <v>0</v>
      </c>
      <c r="BD107" s="148">
        <v>0</v>
      </c>
      <c r="BE107" s="148">
        <v>0</v>
      </c>
      <c r="BF107" s="148">
        <v>0</v>
      </c>
      <c r="BG107" s="148">
        <v>1.2674271229404308E-3</v>
      </c>
      <c r="BH107" s="148">
        <v>0.5014925373134328</v>
      </c>
      <c r="BI107" s="148">
        <v>0</v>
      </c>
      <c r="BJ107" s="148">
        <v>2.1399529210357372E-4</v>
      </c>
      <c r="BK107" s="148">
        <v>2.03210729526519E-4</v>
      </c>
      <c r="BL107" s="148">
        <v>0</v>
      </c>
      <c r="BM107" s="148">
        <v>9.3611046103440204E-4</v>
      </c>
      <c r="BN107" s="148">
        <v>0</v>
      </c>
      <c r="BO107" s="217">
        <f t="shared" si="14"/>
        <v>0.5067254805859609</v>
      </c>
      <c r="BP107" s="242">
        <f t="shared" si="15"/>
        <v>4</v>
      </c>
      <c r="CE107" s="68"/>
      <c r="CJ107" s="68"/>
    </row>
    <row r="108" spans="1:94" s="38" customFormat="1" ht="14.25" x14ac:dyDescent="0.15">
      <c r="A108" s="92" t="s">
        <v>222</v>
      </c>
      <c r="B108" s="93" t="s">
        <v>1233</v>
      </c>
      <c r="C108" s="32">
        <v>118040448</v>
      </c>
      <c r="D108" s="42" t="s">
        <v>69</v>
      </c>
      <c r="E108" s="42" t="s">
        <v>26</v>
      </c>
      <c r="F108" s="42" t="s">
        <v>28</v>
      </c>
      <c r="G108" s="79" t="s">
        <v>509</v>
      </c>
      <c r="H108" s="75" t="s">
        <v>625</v>
      </c>
      <c r="I108" s="119">
        <v>0.27868852459016402</v>
      </c>
      <c r="J108" s="262">
        <v>0.13199300699300701</v>
      </c>
      <c r="K108" s="77" t="s">
        <v>590</v>
      </c>
      <c r="L108" s="72"/>
      <c r="M108" s="109">
        <v>3.8306837770542041E-4</v>
      </c>
      <c r="N108" s="92" t="s">
        <v>222</v>
      </c>
      <c r="O108" s="217">
        <v>4.3649061545176777E-4</v>
      </c>
      <c r="P108" s="148">
        <v>0</v>
      </c>
      <c r="Q108" s="149">
        <v>4.8923679060665359E-4</v>
      </c>
      <c r="R108" s="148">
        <v>7.0748299319727892E-4</v>
      </c>
      <c r="S108" s="148">
        <v>6.9834840601976328E-4</v>
      </c>
      <c r="T108" s="148">
        <v>6.6338658853446841E-4</v>
      </c>
      <c r="U108" s="148">
        <v>6.4036885245901635E-4</v>
      </c>
      <c r="V108" s="148">
        <v>1.0212485587217921E-3</v>
      </c>
      <c r="W108" s="148">
        <v>7.3377924533626849E-4</v>
      </c>
      <c r="X108" s="148">
        <v>7.518026176400232E-4</v>
      </c>
      <c r="Y108" s="148">
        <v>0.51223650967231038</v>
      </c>
      <c r="Z108" s="148">
        <v>9.1070073362003545E-4</v>
      </c>
      <c r="AA108" s="148">
        <v>6.5794668000105272E-4</v>
      </c>
      <c r="AB108" s="148">
        <v>8.9256493409895572E-4</v>
      </c>
      <c r="AC108" s="148">
        <v>8.0139671999771033E-4</v>
      </c>
      <c r="AD108" s="148">
        <v>4.2151198829684362E-4</v>
      </c>
      <c r="AE108" s="148">
        <v>8.8727721626417715E-4</v>
      </c>
      <c r="AF108" s="148">
        <v>8.1656650117585571E-4</v>
      </c>
      <c r="AG108" s="148">
        <v>8.694842095456945E-4</v>
      </c>
      <c r="AH108" s="148">
        <v>6.7432777949481609E-4</v>
      </c>
      <c r="AI108" s="148">
        <v>1.1070986108548382E-3</v>
      </c>
      <c r="AJ108" s="148">
        <v>6.7674848382310833E-4</v>
      </c>
      <c r="AK108" s="148">
        <v>4.1339396444811904E-4</v>
      </c>
      <c r="AL108" s="148">
        <v>0</v>
      </c>
      <c r="AM108" s="148">
        <v>5.7870370370370367E-4</v>
      </c>
      <c r="AN108" s="148">
        <v>5.3879310344827585E-4</v>
      </c>
      <c r="AO108" s="148">
        <v>0</v>
      </c>
      <c r="AP108" s="148">
        <v>4.7014574518100609E-4</v>
      </c>
      <c r="AQ108" s="148">
        <v>0</v>
      </c>
      <c r="AR108" s="148">
        <v>9.9354197714853452E-4</v>
      </c>
      <c r="AS108" s="148">
        <v>4.0436716538617062E-4</v>
      </c>
      <c r="AT108" s="148">
        <v>0.48249400479616306</v>
      </c>
      <c r="AU108" s="148">
        <v>9.0211998195760036E-4</v>
      </c>
      <c r="AV108" s="148">
        <v>0.49122807017543857</v>
      </c>
      <c r="AW108" s="148">
        <v>4.8355899419729207E-4</v>
      </c>
      <c r="AX108" s="148">
        <v>0.49249093733816673</v>
      </c>
      <c r="AY108" s="148">
        <v>0</v>
      </c>
      <c r="AZ108" s="148">
        <v>4.8685491723466409E-4</v>
      </c>
      <c r="BA108" s="148">
        <v>0.47807486631016044</v>
      </c>
      <c r="BB108" s="148">
        <v>5.8548009367681499E-4</v>
      </c>
      <c r="BC108" s="148">
        <v>4.1684035014589413E-4</v>
      </c>
      <c r="BD108" s="148">
        <v>0</v>
      </c>
      <c r="BE108" s="148">
        <v>0</v>
      </c>
      <c r="BF108" s="148">
        <v>4.8780487804878049E-4</v>
      </c>
      <c r="BG108" s="148">
        <v>4.051863857374392E-4</v>
      </c>
      <c r="BH108" s="148">
        <v>4.935834155972359E-4</v>
      </c>
      <c r="BI108" s="148">
        <v>4.807692307692308E-4</v>
      </c>
      <c r="BJ108" s="148">
        <v>3.7327360955580441E-4</v>
      </c>
      <c r="BK108" s="148">
        <v>9.1435537945748252E-4</v>
      </c>
      <c r="BL108" s="148">
        <v>0</v>
      </c>
      <c r="BM108" s="148">
        <v>3.6101083032490973E-4</v>
      </c>
      <c r="BN108" s="148">
        <v>3.4293552812071328E-4</v>
      </c>
      <c r="BO108" s="217">
        <f t="shared" si="14"/>
        <v>0.51223650967231038</v>
      </c>
      <c r="BP108" s="242">
        <f t="shared" si="15"/>
        <v>5</v>
      </c>
      <c r="CE108" s="68"/>
      <c r="CJ108" s="68"/>
    </row>
    <row r="109" spans="1:94" s="38" customFormat="1" ht="14.25" x14ac:dyDescent="0.15">
      <c r="A109" s="92" t="s">
        <v>223</v>
      </c>
      <c r="B109" s="93" t="s">
        <v>1224</v>
      </c>
      <c r="C109" s="32">
        <v>32459090</v>
      </c>
      <c r="D109" s="42" t="s">
        <v>69</v>
      </c>
      <c r="E109" s="42" t="s">
        <v>25</v>
      </c>
      <c r="F109" s="42" t="s">
        <v>28</v>
      </c>
      <c r="G109" s="79" t="s">
        <v>509</v>
      </c>
      <c r="H109" s="75" t="s">
        <v>625</v>
      </c>
      <c r="I109" s="119">
        <v>0.29292929292929298</v>
      </c>
      <c r="J109" s="262">
        <v>0.3000859845227859</v>
      </c>
      <c r="K109" s="77" t="s">
        <v>592</v>
      </c>
      <c r="L109" s="72"/>
      <c r="M109" s="234">
        <v>1.9160758766047136E-4</v>
      </c>
      <c r="N109" s="92" t="s">
        <v>223</v>
      </c>
      <c r="O109" s="217">
        <v>1.271186440677966E-3</v>
      </c>
      <c r="P109" s="148">
        <v>6.1957868649318464E-4</v>
      </c>
      <c r="Q109" s="149">
        <v>9.562514941429596E-4</v>
      </c>
      <c r="R109" s="148">
        <v>4.5802871487712497E-4</v>
      </c>
      <c r="S109" s="148">
        <v>6.3505023700982058E-4</v>
      </c>
      <c r="T109" s="148">
        <v>8.2984421560861532E-4</v>
      </c>
      <c r="U109" s="148">
        <v>6.0984060984060982E-4</v>
      </c>
      <c r="V109" s="148">
        <v>5.7416267942583734E-4</v>
      </c>
      <c r="W109" s="148">
        <v>7.0574120470023643E-4</v>
      </c>
      <c r="X109" s="148">
        <v>0.49603883968473228</v>
      </c>
      <c r="Y109" s="148">
        <v>6.409039118875807E-4</v>
      </c>
      <c r="Z109" s="148">
        <v>3.8725754310344829E-4</v>
      </c>
      <c r="AA109" s="148">
        <v>5.1698933932327882E-4</v>
      </c>
      <c r="AB109" s="148">
        <v>0.50476316236252849</v>
      </c>
      <c r="AC109" s="148">
        <v>6.3181759054503563E-4</v>
      </c>
      <c r="AD109" s="148">
        <v>6.2700964630225085E-4</v>
      </c>
      <c r="AE109" s="148">
        <v>5.8536585365853656E-4</v>
      </c>
      <c r="AF109" s="148">
        <v>4.7160139429977446E-4</v>
      </c>
      <c r="AG109" s="148">
        <v>4.2378011865843324E-4</v>
      </c>
      <c r="AH109" s="148">
        <v>6.8627814667804278E-4</v>
      </c>
      <c r="AI109" s="148">
        <v>6.1937125447788675E-4</v>
      </c>
      <c r="AJ109" s="148">
        <v>0.50767263427109977</v>
      </c>
      <c r="AK109" s="148">
        <v>0.49613088657970372</v>
      </c>
      <c r="AL109" s="148">
        <v>0.52170963364993217</v>
      </c>
      <c r="AM109" s="148">
        <v>3.1605562579013909E-4</v>
      </c>
      <c r="AN109" s="148">
        <v>0</v>
      </c>
      <c r="AO109" s="148">
        <v>4.3687199650502403E-4</v>
      </c>
      <c r="AP109" s="148">
        <v>1.5877216194760519E-3</v>
      </c>
      <c r="AQ109" s="148">
        <v>7.591093117408907E-4</v>
      </c>
      <c r="AR109" s="148">
        <v>1.000250062515629E-3</v>
      </c>
      <c r="AS109" s="148">
        <v>1.5290519877675841E-3</v>
      </c>
      <c r="AT109" s="148">
        <v>0.48527992277992277</v>
      </c>
      <c r="AU109" s="148">
        <v>2.3752969121140142E-4</v>
      </c>
      <c r="AV109" s="148">
        <v>0.50526943726386953</v>
      </c>
      <c r="AW109" s="148">
        <v>0</v>
      </c>
      <c r="AX109" s="148">
        <v>0.50056625141562849</v>
      </c>
      <c r="AY109" s="148">
        <v>1.9110019110019109E-3</v>
      </c>
      <c r="AZ109" s="148">
        <v>2.488181139586962E-4</v>
      </c>
      <c r="BA109" s="148">
        <v>0.50316368638239339</v>
      </c>
      <c r="BB109" s="148">
        <v>0</v>
      </c>
      <c r="BC109" s="148">
        <v>8.6542622241453913E-4</v>
      </c>
      <c r="BD109" s="148">
        <v>0.50666666666666671</v>
      </c>
      <c r="BE109" s="148">
        <v>0.50323705179282874</v>
      </c>
      <c r="BF109" s="148">
        <v>7.6200152400304798E-4</v>
      </c>
      <c r="BG109" s="148">
        <v>0.50354457572502687</v>
      </c>
      <c r="BH109" s="148">
        <v>0.49051701740711873</v>
      </c>
      <c r="BI109" s="148">
        <v>0.49809692971327074</v>
      </c>
      <c r="BJ109" s="148">
        <v>8.0922516690269067E-4</v>
      </c>
      <c r="BK109" s="148">
        <v>0.499460237495502</v>
      </c>
      <c r="BL109" s="148">
        <v>2.1654395842355997E-4</v>
      </c>
      <c r="BM109" s="148">
        <v>1.5250544662309367E-3</v>
      </c>
      <c r="BN109" s="148">
        <v>0.49242275142688446</v>
      </c>
      <c r="BO109" s="217">
        <f t="shared" si="14"/>
        <v>0.52170963364993217</v>
      </c>
      <c r="BP109" s="242">
        <f t="shared" si="15"/>
        <v>16</v>
      </c>
      <c r="CE109" s="68"/>
      <c r="CJ109" s="68"/>
    </row>
    <row r="110" spans="1:94" s="38" customFormat="1" ht="14.25" x14ac:dyDescent="0.15">
      <c r="A110" s="92" t="s">
        <v>224</v>
      </c>
      <c r="B110" s="93" t="s">
        <v>1224</v>
      </c>
      <c r="C110" s="32">
        <v>51631763</v>
      </c>
      <c r="D110" s="42" t="s">
        <v>69</v>
      </c>
      <c r="E110" s="42" t="s">
        <v>26</v>
      </c>
      <c r="F110" s="42" t="s">
        <v>25</v>
      </c>
      <c r="G110" s="79" t="s">
        <v>509</v>
      </c>
      <c r="H110" s="75" t="s">
        <v>625</v>
      </c>
      <c r="I110" s="119">
        <v>0.18421052631578899</v>
      </c>
      <c r="J110" s="262">
        <v>0.17460317460317459</v>
      </c>
      <c r="K110" s="77" t="s">
        <v>593</v>
      </c>
      <c r="L110" s="72"/>
      <c r="M110" s="234">
        <v>4.6200264001508579E-3</v>
      </c>
      <c r="N110" s="92" t="s">
        <v>224</v>
      </c>
      <c r="O110" s="217">
        <v>5.6597099398655818E-3</v>
      </c>
      <c r="P110" s="148">
        <v>5.6561085972850677E-3</v>
      </c>
      <c r="Q110" s="149">
        <v>2.9711375212224107E-3</v>
      </c>
      <c r="R110" s="148">
        <v>4.3244893286866273E-3</v>
      </c>
      <c r="S110" s="148">
        <v>4.3723280217644774E-3</v>
      </c>
      <c r="T110" s="148">
        <v>3.8717547535071202E-3</v>
      </c>
      <c r="U110" s="148">
        <v>5.1222254612085117E-3</v>
      </c>
      <c r="V110" s="148">
        <v>4.8189164920682433E-3</v>
      </c>
      <c r="W110" s="148">
        <v>4.5169639911690814E-3</v>
      </c>
      <c r="X110" s="148">
        <v>5.1149319036174279E-3</v>
      </c>
      <c r="Y110" s="148">
        <v>4.4363783020770313E-3</v>
      </c>
      <c r="Z110" s="148">
        <v>0.49592640058586596</v>
      </c>
      <c r="AA110" s="148">
        <v>0.50546139359698683</v>
      </c>
      <c r="AB110" s="148">
        <v>4.7574843351125551E-3</v>
      </c>
      <c r="AC110" s="148">
        <v>3.8913514070714359E-3</v>
      </c>
      <c r="AD110" s="148">
        <v>3.9006132756132755E-3</v>
      </c>
      <c r="AE110" s="148">
        <v>4.6484198841363995E-3</v>
      </c>
      <c r="AF110" s="148">
        <v>5.1087085659973861E-3</v>
      </c>
      <c r="AG110" s="148">
        <v>5.408224894306265E-3</v>
      </c>
      <c r="AH110" s="148">
        <v>3.892095020802577E-3</v>
      </c>
      <c r="AI110" s="148">
        <v>4.5013431427119383E-3</v>
      </c>
      <c r="AJ110" s="148">
        <v>4.2039665661011919E-3</v>
      </c>
      <c r="AK110" s="148">
        <v>1.8649757553151809E-3</v>
      </c>
      <c r="AL110" s="148">
        <v>6.3581773225008832E-3</v>
      </c>
      <c r="AM110" s="148">
        <v>0.52722371967654991</v>
      </c>
      <c r="AN110" s="148">
        <v>3.386550556361877E-3</v>
      </c>
      <c r="AO110" s="148">
        <v>8.7966220971147074E-3</v>
      </c>
      <c r="AP110" s="148">
        <v>7.3099415204678359E-3</v>
      </c>
      <c r="AQ110" s="148">
        <v>3.4231921266581087E-3</v>
      </c>
      <c r="AR110" s="148">
        <v>4.4326241134751776E-3</v>
      </c>
      <c r="AS110" s="148">
        <v>3.3840947546531302E-3</v>
      </c>
      <c r="AT110" s="148">
        <v>7.1942446043165471E-3</v>
      </c>
      <c r="AU110" s="148">
        <v>0.49663239985820629</v>
      </c>
      <c r="AV110" s="148">
        <v>3.4887408816999684E-3</v>
      </c>
      <c r="AW110" s="148">
        <v>0.49644549763033174</v>
      </c>
      <c r="AX110" s="148">
        <v>3.009027081243731E-3</v>
      </c>
      <c r="AY110" s="148">
        <v>3.8816108685104317E-3</v>
      </c>
      <c r="AZ110" s="148">
        <v>3.9335664335664339E-3</v>
      </c>
      <c r="BA110" s="148">
        <v>4.1666666666666666E-3</v>
      </c>
      <c r="BB110" s="148">
        <v>0.50404858299595146</v>
      </c>
      <c r="BC110" s="148">
        <v>4.8387096774193551E-3</v>
      </c>
      <c r="BD110" s="148">
        <v>6.1262959472196043E-3</v>
      </c>
      <c r="BE110" s="148">
        <v>3.9840637450199202E-3</v>
      </c>
      <c r="BF110" s="148">
        <v>4.2194092827004216E-3</v>
      </c>
      <c r="BG110" s="148">
        <v>6.0560181680545042E-3</v>
      </c>
      <c r="BH110" s="148">
        <v>5.2714812862414339E-3</v>
      </c>
      <c r="BI110" s="148">
        <v>6.4627315812149939E-3</v>
      </c>
      <c r="BJ110" s="148">
        <v>4.1007615700058581E-3</v>
      </c>
      <c r="BK110" s="148">
        <v>4.2567125081859856E-3</v>
      </c>
      <c r="BL110" s="148">
        <v>4.8780487804878049E-3</v>
      </c>
      <c r="BM110" s="148">
        <v>0.48117897727272729</v>
      </c>
      <c r="BN110" s="148">
        <v>5.0071530758226037E-3</v>
      </c>
      <c r="BO110" s="217">
        <f t="shared" si="14"/>
        <v>0.52722371967654991</v>
      </c>
      <c r="BP110" s="242">
        <f t="shared" si="15"/>
        <v>7</v>
      </c>
      <c r="CE110" s="68"/>
      <c r="CJ110" s="68"/>
    </row>
    <row r="111" spans="1:94" s="38" customFormat="1" ht="14.25" x14ac:dyDescent="0.2">
      <c r="A111" s="97" t="s">
        <v>699</v>
      </c>
      <c r="B111" s="93" t="s">
        <v>1224</v>
      </c>
      <c r="C111" s="31">
        <v>132883301</v>
      </c>
      <c r="D111" s="42" t="s">
        <v>69</v>
      </c>
      <c r="E111" s="36" t="s">
        <v>26</v>
      </c>
      <c r="F111" s="36" t="s">
        <v>25</v>
      </c>
      <c r="G111" s="80" t="s">
        <v>509</v>
      </c>
      <c r="H111" s="75" t="s">
        <v>625</v>
      </c>
      <c r="I111" s="264">
        <v>7.2727272727272696E-2</v>
      </c>
      <c r="J111" s="43">
        <v>2.6984126984126985E-2</v>
      </c>
      <c r="K111" s="77" t="s">
        <v>587</v>
      </c>
      <c r="L111" s="72"/>
      <c r="M111" s="265">
        <v>3.975671699687479E-3</v>
      </c>
      <c r="N111" s="97" t="s">
        <v>699</v>
      </c>
      <c r="O111" s="217">
        <v>3.3427969594285191E-3</v>
      </c>
      <c r="P111" s="148">
        <v>2.8080529246585122E-3</v>
      </c>
      <c r="Q111" s="149">
        <v>3.5986275002092226E-3</v>
      </c>
      <c r="R111" s="148">
        <v>3.7651368678131678E-3</v>
      </c>
      <c r="S111" s="148">
        <v>3.3390839779620456E-3</v>
      </c>
      <c r="T111" s="148">
        <v>3.93341967669209E-3</v>
      </c>
      <c r="U111" s="148">
        <v>3.2112705236442742E-3</v>
      </c>
      <c r="V111" s="148">
        <v>4.1270255006733564E-3</v>
      </c>
      <c r="W111" s="148">
        <v>3.6388210219888755E-3</v>
      </c>
      <c r="X111" s="148">
        <v>3.6343445560547169E-3</v>
      </c>
      <c r="Y111" s="148">
        <v>3.986989822683874E-3</v>
      </c>
      <c r="Z111" s="148">
        <v>2.7725407563491183E-3</v>
      </c>
      <c r="AA111" s="148">
        <v>4.0872582101611141E-3</v>
      </c>
      <c r="AB111" s="148">
        <v>2.8642849703155921E-3</v>
      </c>
      <c r="AC111" s="148">
        <v>3.1993795142760194E-3</v>
      </c>
      <c r="AD111" s="148">
        <v>3.1380753138075313E-3</v>
      </c>
      <c r="AE111" s="148">
        <v>2.795108560019965E-3</v>
      </c>
      <c r="AF111" s="148">
        <v>3.1103319572470733E-3</v>
      </c>
      <c r="AG111" s="148">
        <v>3.5479182696417887E-3</v>
      </c>
      <c r="AH111" s="148">
        <v>3.2229709932610606E-3</v>
      </c>
      <c r="AI111" s="148">
        <v>3.1807338407361125E-3</v>
      </c>
      <c r="AJ111" s="148">
        <v>3.0808080808080807E-3</v>
      </c>
      <c r="AK111" s="148">
        <v>3.1258568686591717E-3</v>
      </c>
      <c r="AL111" s="148">
        <v>3.4553099371383371E-3</v>
      </c>
      <c r="AM111" s="148">
        <v>3.25821341297855E-3</v>
      </c>
      <c r="AN111" s="148">
        <v>3.6121595843987176E-3</v>
      </c>
      <c r="AO111" s="148">
        <v>3.9851365178523342E-3</v>
      </c>
      <c r="AP111" s="148">
        <v>3.3325283747886983E-3</v>
      </c>
      <c r="AQ111" s="148">
        <v>2.3692574400462295E-3</v>
      </c>
      <c r="AR111" s="148">
        <v>4.0695702727581032E-3</v>
      </c>
      <c r="AS111" s="148">
        <v>3.3555603355560335E-3</v>
      </c>
      <c r="AT111" s="148">
        <v>3.2092099230808416E-3</v>
      </c>
      <c r="AU111" s="148">
        <v>2.9739014510588115E-3</v>
      </c>
      <c r="AV111" s="148">
        <v>4.5990078544853241E-3</v>
      </c>
      <c r="AW111" s="148">
        <v>3.8690142424582259E-3</v>
      </c>
      <c r="AX111" s="148">
        <v>3.4994167638726877E-3</v>
      </c>
      <c r="AY111" s="148">
        <v>3.8987122435316822E-3</v>
      </c>
      <c r="AZ111" s="148">
        <v>4.0231213872832369E-3</v>
      </c>
      <c r="BA111" s="148">
        <v>2.9689721502049009E-3</v>
      </c>
      <c r="BB111" s="148">
        <v>3.9652483849409665E-3</v>
      </c>
      <c r="BC111" s="148">
        <v>3.6411925976696366E-3</v>
      </c>
      <c r="BD111" s="148">
        <v>3.4630835295747335E-3</v>
      </c>
      <c r="BE111" s="148">
        <v>3.4944670937682005E-3</v>
      </c>
      <c r="BF111" s="148">
        <v>2.7624309392265192E-3</v>
      </c>
      <c r="BG111" s="148">
        <v>3.2771333707041525E-3</v>
      </c>
      <c r="BH111" s="148">
        <v>4.7893141174919808E-3</v>
      </c>
      <c r="BI111" s="148">
        <v>4.0392678187953779E-3</v>
      </c>
      <c r="BJ111" s="148">
        <v>3.2390121013091007E-3</v>
      </c>
      <c r="BK111" s="148">
        <v>3.988412611780511E-3</v>
      </c>
      <c r="BL111" s="148">
        <v>3.7902968400893712E-3</v>
      </c>
      <c r="BM111" s="148">
        <v>2.6843865516634397E-3</v>
      </c>
      <c r="BN111" s="148">
        <v>3.0656934306569341E-3</v>
      </c>
      <c r="BO111" s="217">
        <f t="shared" si="14"/>
        <v>4.7893141174919808E-3</v>
      </c>
      <c r="BP111" s="242">
        <f t="shared" si="15"/>
        <v>0</v>
      </c>
      <c r="CE111" s="68"/>
      <c r="CJ111" s="68"/>
    </row>
    <row r="112" spans="1:94" s="38" customFormat="1" ht="14.25" x14ac:dyDescent="0.2">
      <c r="A112" s="97" t="s">
        <v>700</v>
      </c>
      <c r="B112" s="94" t="s">
        <v>1236</v>
      </c>
      <c r="C112" s="31">
        <v>60387990</v>
      </c>
      <c r="D112" s="42" t="s">
        <v>69</v>
      </c>
      <c r="E112" s="36" t="s">
        <v>28</v>
      </c>
      <c r="F112" s="36" t="s">
        <v>25</v>
      </c>
      <c r="G112" s="80" t="s">
        <v>509</v>
      </c>
      <c r="H112" s="75" t="s">
        <v>625</v>
      </c>
      <c r="I112" s="264">
        <v>0.102040816326531</v>
      </c>
      <c r="J112" s="43">
        <v>6.3846767757382281E-2</v>
      </c>
      <c r="K112" s="77" t="s">
        <v>594</v>
      </c>
      <c r="L112" s="72"/>
      <c r="M112" s="265">
        <v>1.2005045500813299E-3</v>
      </c>
      <c r="N112" s="97" t="s">
        <v>700</v>
      </c>
      <c r="O112" s="217">
        <v>4.9539284652729617E-4</v>
      </c>
      <c r="P112" s="148">
        <v>2.2311468094600624E-4</v>
      </c>
      <c r="Q112" s="149">
        <v>2.7357286157213203E-4</v>
      </c>
      <c r="R112" s="148">
        <v>0</v>
      </c>
      <c r="S112" s="148">
        <v>0</v>
      </c>
      <c r="T112" s="148">
        <v>1.1079774375503627E-3</v>
      </c>
      <c r="U112" s="148">
        <v>2.7132133490096773E-4</v>
      </c>
      <c r="V112" s="148">
        <v>9.7494394072340838E-5</v>
      </c>
      <c r="W112" s="148">
        <v>1.2090436464756378E-4</v>
      </c>
      <c r="X112" s="148">
        <v>2.2691173133651009E-4</v>
      </c>
      <c r="Y112" s="148">
        <v>2.3615539024678239E-4</v>
      </c>
      <c r="Z112" s="148">
        <v>2.5135101168782207E-4</v>
      </c>
      <c r="AA112" s="148">
        <v>0.51431503335043616</v>
      </c>
      <c r="AB112" s="148">
        <v>9.7666847531199135E-4</v>
      </c>
      <c r="AC112" s="148">
        <v>0</v>
      </c>
      <c r="AD112" s="148">
        <v>1.0283833813245579E-4</v>
      </c>
      <c r="AE112" s="148">
        <v>3.5481963335304555E-4</v>
      </c>
      <c r="AF112" s="148">
        <v>1.2454851164528583E-4</v>
      </c>
      <c r="AG112" s="148">
        <v>0</v>
      </c>
      <c r="AH112" s="148">
        <v>6.2740880164918885E-4</v>
      </c>
      <c r="AI112" s="148">
        <v>7.4571215510812821E-4</v>
      </c>
      <c r="AJ112" s="148">
        <v>6.4446831364124593E-4</v>
      </c>
      <c r="AK112" s="148">
        <v>3.2338040314756927E-4</v>
      </c>
      <c r="AL112" s="148">
        <v>5.2124055251498566E-4</v>
      </c>
      <c r="AM112" s="148">
        <v>1.5937666017354348E-3</v>
      </c>
      <c r="AN112" s="148">
        <v>2.7497708524289643E-4</v>
      </c>
      <c r="AO112" s="148">
        <v>0</v>
      </c>
      <c r="AP112" s="148">
        <v>7.158196134574087E-4</v>
      </c>
      <c r="AQ112" s="148">
        <v>2.7502750275027501E-4</v>
      </c>
      <c r="AR112" s="148">
        <v>3.3167495854063018E-4</v>
      </c>
      <c r="AS112" s="148">
        <v>2.7309968138370506E-4</v>
      </c>
      <c r="AT112" s="148">
        <v>5.3413096891357758E-4</v>
      </c>
      <c r="AU112" s="148">
        <v>0.481171054184866</v>
      </c>
      <c r="AV112" s="148">
        <v>2.4897298643097225E-4</v>
      </c>
      <c r="AW112" s="148">
        <v>2.4434941967012828E-4</v>
      </c>
      <c r="AX112" s="148">
        <v>0</v>
      </c>
      <c r="AY112" s="148">
        <v>2.5985275010827197E-4</v>
      </c>
      <c r="AZ112" s="148">
        <v>1.0001000100010001E-4</v>
      </c>
      <c r="BA112" s="148">
        <v>2.4036535534011698E-4</v>
      </c>
      <c r="BB112" s="148">
        <v>1.0289124395513942E-4</v>
      </c>
      <c r="BC112" s="148">
        <v>2.5085709507483901E-4</v>
      </c>
      <c r="BD112" s="148">
        <v>3.0590394616090549E-4</v>
      </c>
      <c r="BE112" s="148">
        <v>2.0215633423180594E-3</v>
      </c>
      <c r="BF112" s="148">
        <v>8.6535133264105233E-5</v>
      </c>
      <c r="BG112" s="148">
        <v>1.8431480969495899E-4</v>
      </c>
      <c r="BH112" s="148">
        <v>6.103515625E-4</v>
      </c>
      <c r="BI112" s="148">
        <v>3.1689025034329775E-4</v>
      </c>
      <c r="BJ112" s="148">
        <v>0</v>
      </c>
      <c r="BK112" s="148">
        <v>4.9386780805004522E-4</v>
      </c>
      <c r="BL112" s="148">
        <v>2.4660912453760788E-4</v>
      </c>
      <c r="BM112" s="148">
        <v>0.50712795549374134</v>
      </c>
      <c r="BN112" s="148">
        <v>1.9605920988138416E-4</v>
      </c>
      <c r="BO112" s="217">
        <f t="shared" si="14"/>
        <v>0.51431503335043616</v>
      </c>
      <c r="BP112" s="242">
        <f t="shared" si="15"/>
        <v>3</v>
      </c>
      <c r="CE112" s="68"/>
      <c r="CJ112" s="68"/>
    </row>
    <row r="113" spans="1:88" s="38" customFormat="1" ht="14.25" x14ac:dyDescent="0.15">
      <c r="A113" s="92" t="s">
        <v>225</v>
      </c>
      <c r="B113" s="93" t="s">
        <v>1225</v>
      </c>
      <c r="C113" s="32">
        <v>72899626</v>
      </c>
      <c r="D113" s="42" t="s">
        <v>69</v>
      </c>
      <c r="E113" s="42" t="s">
        <v>25</v>
      </c>
      <c r="F113" s="42" t="s">
        <v>30</v>
      </c>
      <c r="G113" s="109" t="s">
        <v>509</v>
      </c>
      <c r="H113" s="75" t="s">
        <v>625</v>
      </c>
      <c r="I113" s="119">
        <v>7.2072072072072099E-2</v>
      </c>
      <c r="J113" s="262">
        <v>0.13373083475298125</v>
      </c>
      <c r="K113" s="77" t="s">
        <v>588</v>
      </c>
      <c r="L113" s="72"/>
      <c r="M113" s="234">
        <v>6.3842400474257836E-4</v>
      </c>
      <c r="N113" s="92" t="s">
        <v>225</v>
      </c>
      <c r="O113" s="217">
        <v>1.976284584980237E-3</v>
      </c>
      <c r="P113" s="148">
        <v>7.1098471382865266E-4</v>
      </c>
      <c r="Q113" s="149">
        <v>2.2259321090706734E-3</v>
      </c>
      <c r="R113" s="148">
        <v>3.8429513866649587E-4</v>
      </c>
      <c r="S113" s="148">
        <v>1.1663353214049039E-3</v>
      </c>
      <c r="T113" s="148">
        <v>8.3693066690159455E-4</v>
      </c>
      <c r="U113" s="148">
        <v>0.49939922848289381</v>
      </c>
      <c r="V113" s="148">
        <v>4.4028080131105839E-4</v>
      </c>
      <c r="W113" s="148">
        <v>7.0412617941135048E-4</v>
      </c>
      <c r="X113" s="148">
        <v>5.5157198014340876E-4</v>
      </c>
      <c r="Y113" s="148">
        <v>4.2718004214843084E-4</v>
      </c>
      <c r="Z113" s="148">
        <v>1.3841377810294031E-4</v>
      </c>
      <c r="AA113" s="148">
        <v>1.4739634878187447E-4</v>
      </c>
      <c r="AB113" s="148">
        <v>0.51599929284893487</v>
      </c>
      <c r="AC113" s="148">
        <v>0.50583272351599151</v>
      </c>
      <c r="AD113" s="148">
        <v>9.4480451994482346E-4</v>
      </c>
      <c r="AE113" s="148">
        <v>3.9202508960573478E-4</v>
      </c>
      <c r="AF113" s="148">
        <v>4.9165417045650092E-4</v>
      </c>
      <c r="AG113" s="148">
        <v>4.6069149793840557E-4</v>
      </c>
      <c r="AH113" s="148">
        <v>4.6586481450110114E-4</v>
      </c>
      <c r="AI113" s="148">
        <v>0.51444457182162096</v>
      </c>
      <c r="AJ113" s="148">
        <v>0.49842947981306979</v>
      </c>
      <c r="AK113" s="148">
        <v>0.48651991095720998</v>
      </c>
      <c r="AL113" s="148">
        <v>0.51213782302270949</v>
      </c>
      <c r="AM113" s="148">
        <v>7.1839080459770114E-4</v>
      </c>
      <c r="AN113" s="148">
        <v>6.5767839526471557E-4</v>
      </c>
      <c r="AO113" s="148">
        <v>1.2537612838515546E-3</v>
      </c>
      <c r="AP113" s="148">
        <v>2.0845741512805242E-3</v>
      </c>
      <c r="AQ113" s="148">
        <v>9.0470446320868516E-4</v>
      </c>
      <c r="AR113" s="148">
        <v>1.4455044810638912E-3</v>
      </c>
      <c r="AS113" s="148">
        <v>9.6015362457993274E-4</v>
      </c>
      <c r="AT113" s="148">
        <v>1.6313213703099511E-3</v>
      </c>
      <c r="AU113" s="148">
        <v>2.0876826722338203E-3</v>
      </c>
      <c r="AV113" s="148">
        <v>2.2371364653243847E-3</v>
      </c>
      <c r="AW113" s="148">
        <v>1.1634671320535194E-3</v>
      </c>
      <c r="AX113" s="148">
        <v>1.340033500837521E-3</v>
      </c>
      <c r="AY113" s="148">
        <v>1.8999366687777073E-3</v>
      </c>
      <c r="AZ113" s="148">
        <v>1.2095554883580285E-3</v>
      </c>
      <c r="BA113" s="148">
        <v>1.6661112962345886E-3</v>
      </c>
      <c r="BB113" s="148">
        <v>1.009421265141319E-3</v>
      </c>
      <c r="BC113" s="148">
        <v>0.48881066130248929</v>
      </c>
      <c r="BD113" s="148">
        <v>1.5827793605571383E-3</v>
      </c>
      <c r="BE113" s="148">
        <v>2.221516978736909E-3</v>
      </c>
      <c r="BF113" s="148">
        <v>1.2372409526755336E-3</v>
      </c>
      <c r="BG113" s="148">
        <v>0.50252829280038525</v>
      </c>
      <c r="BH113" s="148">
        <v>1.225865767698437E-3</v>
      </c>
      <c r="BI113" s="148">
        <v>0.50758853288364247</v>
      </c>
      <c r="BJ113" s="148">
        <v>9.3479784996494512E-4</v>
      </c>
      <c r="BK113" s="148">
        <v>1.4522821576763486E-3</v>
      </c>
      <c r="BL113" s="148">
        <v>1.610738255033557E-3</v>
      </c>
      <c r="BM113" s="148">
        <v>1.744765702891326E-3</v>
      </c>
      <c r="BN113" s="148">
        <v>1.2159533073929961E-3</v>
      </c>
      <c r="BO113" s="217">
        <f t="shared" si="14"/>
        <v>0.51599929284893487</v>
      </c>
      <c r="BP113" s="242">
        <f t="shared" si="15"/>
        <v>10</v>
      </c>
      <c r="CE113" s="68"/>
      <c r="CJ113" s="68"/>
    </row>
    <row r="114" spans="1:88" s="38" customFormat="1" ht="14.25" x14ac:dyDescent="0.15">
      <c r="A114" s="92" t="s">
        <v>226</v>
      </c>
      <c r="B114" s="93" t="s">
        <v>1225</v>
      </c>
      <c r="C114" s="32">
        <v>74493454</v>
      </c>
      <c r="D114" s="42" t="s">
        <v>69</v>
      </c>
      <c r="E114" s="42" t="s">
        <v>25</v>
      </c>
      <c r="F114" s="42" t="s">
        <v>26</v>
      </c>
      <c r="G114" s="109" t="s">
        <v>509</v>
      </c>
      <c r="H114" s="75" t="s">
        <v>625</v>
      </c>
      <c r="I114" s="119">
        <v>7.2727272727272696E-2</v>
      </c>
      <c r="J114" s="262">
        <v>2.7192982456140352E-2</v>
      </c>
      <c r="K114" s="77" t="s">
        <v>589</v>
      </c>
      <c r="L114" s="72"/>
      <c r="M114" s="234">
        <v>3.4073091303823424E-3</v>
      </c>
      <c r="N114" s="92" t="s">
        <v>226</v>
      </c>
      <c r="O114" s="320">
        <v>1.2953367875647669E-3</v>
      </c>
      <c r="P114" s="175">
        <v>2.6621030614185207E-3</v>
      </c>
      <c r="Q114" s="189">
        <v>2.7213062269889547E-3</v>
      </c>
      <c r="R114" s="148">
        <v>3.0639548586560189E-3</v>
      </c>
      <c r="S114" s="148">
        <v>2.4414869206057827E-3</v>
      </c>
      <c r="T114" s="148">
        <v>2.3277068517407822E-3</v>
      </c>
      <c r="U114" s="148">
        <v>3.0280258155777561E-3</v>
      </c>
      <c r="V114" s="148">
        <v>2.6957376826828522E-3</v>
      </c>
      <c r="W114" s="148">
        <v>2.8209975279918568E-3</v>
      </c>
      <c r="X114" s="148">
        <v>2.8668836200216952E-3</v>
      </c>
      <c r="Y114" s="148">
        <v>2.834939138019904E-3</v>
      </c>
      <c r="Z114" s="148">
        <v>2.8114964889605458E-3</v>
      </c>
      <c r="AA114" s="148">
        <v>3.2824760858233661E-3</v>
      </c>
      <c r="AB114" s="148">
        <v>2.5016852670211968E-3</v>
      </c>
      <c r="AC114" s="148">
        <v>2.6981401590026981E-3</v>
      </c>
      <c r="AD114" s="148">
        <v>2.2946844157029425E-3</v>
      </c>
      <c r="AE114" s="148">
        <v>2.5937453683118421E-3</v>
      </c>
      <c r="AF114" s="148">
        <v>2.7081028418567015E-3</v>
      </c>
      <c r="AG114" s="148">
        <v>2.6879060716994822E-3</v>
      </c>
      <c r="AH114" s="148">
        <v>2.9483676111031211E-3</v>
      </c>
      <c r="AI114" s="148">
        <v>2.864875569344511E-3</v>
      </c>
      <c r="AJ114" s="148">
        <v>3.4745836063952121E-3</v>
      </c>
      <c r="AK114" s="175">
        <v>3.9721946375372392E-3</v>
      </c>
      <c r="AL114" s="175">
        <v>1.9396931758067361E-3</v>
      </c>
      <c r="AM114" s="175">
        <v>9.1261692904403375E-4</v>
      </c>
      <c r="AN114" s="175">
        <v>2.4791525805724587E-3</v>
      </c>
      <c r="AO114" s="175">
        <v>2.0799999999999998E-3</v>
      </c>
      <c r="AP114" s="175">
        <v>2.331002331002331E-3</v>
      </c>
      <c r="AQ114" s="175">
        <v>3.1894535402934299E-3</v>
      </c>
      <c r="AR114" s="175">
        <v>2.5589471760190095E-3</v>
      </c>
      <c r="AS114" s="175">
        <v>3.3880171184022824E-3</v>
      </c>
      <c r="AT114" s="175">
        <v>2.1816739389131298E-3</v>
      </c>
      <c r="AU114" s="175">
        <v>4.318437852046564E-3</v>
      </c>
      <c r="AV114" s="175">
        <v>2.3555276381909546E-3</v>
      </c>
      <c r="AW114" s="175">
        <v>2.9629629629629628E-3</v>
      </c>
      <c r="AX114" s="175">
        <v>3.1278748850045997E-3</v>
      </c>
      <c r="AY114" s="175">
        <v>2.660901380342591E-3</v>
      </c>
      <c r="AZ114" s="175">
        <v>3.9234919077979404E-3</v>
      </c>
      <c r="BA114" s="175">
        <v>1.6242555495397943E-3</v>
      </c>
      <c r="BB114" s="175">
        <v>1.5131454511064877E-3</v>
      </c>
      <c r="BC114" s="175">
        <v>3.3613445378151263E-3</v>
      </c>
      <c r="BD114" s="175">
        <v>4.0029112081513829E-3</v>
      </c>
      <c r="BE114" s="148">
        <v>2.2189349112426036E-3</v>
      </c>
      <c r="BF114" s="148">
        <v>1.5227653418608193E-3</v>
      </c>
      <c r="BG114" s="148">
        <v>3.9184952978056423E-3</v>
      </c>
      <c r="BH114" s="148">
        <v>2.9314300280397654E-3</v>
      </c>
      <c r="BI114" s="148">
        <v>1.7543859649122807E-3</v>
      </c>
      <c r="BJ114" s="148">
        <v>1.9665683382497543E-3</v>
      </c>
      <c r="BK114" s="148">
        <v>1.9611688566385566E-3</v>
      </c>
      <c r="BL114" s="148">
        <v>2.5716857400025716E-3</v>
      </c>
      <c r="BM114" s="148">
        <v>3.0317729808391949E-3</v>
      </c>
      <c r="BN114" s="148">
        <v>4.1605482134116495E-3</v>
      </c>
      <c r="BO114" s="217">
        <f t="shared" si="14"/>
        <v>4.318437852046564E-3</v>
      </c>
      <c r="BP114" s="242">
        <f t="shared" si="15"/>
        <v>0</v>
      </c>
      <c r="CE114" s="68"/>
      <c r="CJ114" s="68"/>
    </row>
    <row r="115" spans="1:88" s="38" customFormat="1" ht="14.25" x14ac:dyDescent="0.15">
      <c r="A115" s="92" t="s">
        <v>227</v>
      </c>
      <c r="B115" s="93" t="s">
        <v>1240</v>
      </c>
      <c r="C115" s="30">
        <v>13758835</v>
      </c>
      <c r="D115" s="42" t="s">
        <v>69</v>
      </c>
      <c r="E115" s="46" t="s">
        <v>28</v>
      </c>
      <c r="F115" s="46" t="s">
        <v>30</v>
      </c>
      <c r="G115" s="109" t="s">
        <v>509</v>
      </c>
      <c r="H115" s="75" t="s">
        <v>625</v>
      </c>
      <c r="I115" s="266">
        <v>0.15217391304347799</v>
      </c>
      <c r="J115" s="262">
        <v>7.2463768115942032E-2</v>
      </c>
      <c r="K115" s="74" t="s">
        <v>594</v>
      </c>
      <c r="L115" s="72"/>
      <c r="M115" s="234">
        <v>1.1906336817039292E-3</v>
      </c>
      <c r="N115" s="92" t="s">
        <v>227</v>
      </c>
      <c r="O115" s="217">
        <v>2.6148673888681359E-3</v>
      </c>
      <c r="P115" s="148">
        <v>1.0964912280701754E-3</v>
      </c>
      <c r="Q115" s="149">
        <v>1.2396694214876034E-3</v>
      </c>
      <c r="R115" s="148">
        <v>1.4901464068844763E-3</v>
      </c>
      <c r="S115" s="148">
        <v>8.7877526478886264E-4</v>
      </c>
      <c r="T115" s="148">
        <v>1.1166730843280709E-3</v>
      </c>
      <c r="U115" s="148">
        <v>8.2178915238318849E-4</v>
      </c>
      <c r="V115" s="148">
        <v>1.0043369093814198E-3</v>
      </c>
      <c r="W115" s="148">
        <v>1.5071049232094158E-3</v>
      </c>
      <c r="X115" s="148">
        <v>1.6146628845734236E-3</v>
      </c>
      <c r="Y115" s="148">
        <v>1.3546202225447508E-3</v>
      </c>
      <c r="Z115" s="148">
        <v>1.1995907278693151E-3</v>
      </c>
      <c r="AA115" s="148">
        <v>1.2709805240925572E-3</v>
      </c>
      <c r="AB115" s="148">
        <v>1.2449299224930725E-3</v>
      </c>
      <c r="AC115" s="148">
        <v>1.2173093536480013E-3</v>
      </c>
      <c r="AD115" s="148">
        <v>1.1765101347944468E-3</v>
      </c>
      <c r="AE115" s="148">
        <v>1.3210685977101478E-3</v>
      </c>
      <c r="AF115" s="148">
        <v>1.4257939079714841E-3</v>
      </c>
      <c r="AG115" s="148">
        <v>1.1629910406616127E-3</v>
      </c>
      <c r="AH115" s="148">
        <v>1.2959292575087666E-3</v>
      </c>
      <c r="AI115" s="148">
        <v>1.138875862530984E-3</v>
      </c>
      <c r="AJ115" s="148">
        <v>1.2449313509283631E-3</v>
      </c>
      <c r="AK115" s="148">
        <v>2.8913672036348617E-3</v>
      </c>
      <c r="AL115" s="148">
        <v>3.9062500000000002E-4</v>
      </c>
      <c r="AM115" s="148">
        <v>3.189792663476874E-3</v>
      </c>
      <c r="AN115" s="148">
        <v>3.5823950870010235E-3</v>
      </c>
      <c r="AO115" s="148">
        <v>2.7864855451062349E-3</v>
      </c>
      <c r="AP115" s="148">
        <v>2.6702269692923898E-3</v>
      </c>
      <c r="AQ115" s="148">
        <v>1.2087026591458502E-3</v>
      </c>
      <c r="AR115" s="148">
        <v>3.7720033528918693E-3</v>
      </c>
      <c r="AS115" s="148">
        <v>7.2280448138778463E-4</v>
      </c>
      <c r="AT115" s="148">
        <v>2.6420079260237781E-3</v>
      </c>
      <c r="AU115" s="148">
        <v>0.50827129859387921</v>
      </c>
      <c r="AV115" s="148">
        <v>2.7845457709711106E-3</v>
      </c>
      <c r="AW115" s="148">
        <v>4.6317739694302917E-4</v>
      </c>
      <c r="AX115" s="148">
        <v>2.0376974019358125E-3</v>
      </c>
      <c r="AY115" s="148">
        <v>1.7857142857142857E-3</v>
      </c>
      <c r="AZ115" s="148">
        <v>1.7323516673884798E-3</v>
      </c>
      <c r="BA115" s="148">
        <v>4.74158368895211E-4</v>
      </c>
      <c r="BB115" s="148">
        <v>4.0160642570281121E-3</v>
      </c>
      <c r="BC115" s="148">
        <v>2.7152831652443757E-3</v>
      </c>
      <c r="BD115" s="148">
        <v>2.4260067928190197E-3</v>
      </c>
      <c r="BE115" s="148">
        <v>5.4495912806539512E-4</v>
      </c>
      <c r="BF115" s="148">
        <v>5.0530570995452253E-4</v>
      </c>
      <c r="BG115" s="148">
        <v>2.1937842778793418E-3</v>
      </c>
      <c r="BH115" s="148">
        <v>1.7246335153779822E-3</v>
      </c>
      <c r="BI115" s="148">
        <v>2.4582104228121925E-3</v>
      </c>
      <c r="BJ115" s="148">
        <v>7.9713033080908732E-4</v>
      </c>
      <c r="BK115" s="148">
        <v>1.0006671114076052E-3</v>
      </c>
      <c r="BL115" s="148">
        <v>1.5785319652722968E-3</v>
      </c>
      <c r="BM115" s="148">
        <v>0.47249544626593809</v>
      </c>
      <c r="BN115" s="148">
        <v>3.7369207772795215E-3</v>
      </c>
      <c r="BO115" s="217">
        <f t="shared" si="14"/>
        <v>0.50827129859387921</v>
      </c>
      <c r="BP115" s="242">
        <f t="shared" si="15"/>
        <v>2</v>
      </c>
      <c r="CE115" s="68"/>
      <c r="CJ115" s="68"/>
    </row>
    <row r="116" spans="1:88" s="38" customFormat="1" ht="14.25" x14ac:dyDescent="0.15">
      <c r="A116" s="92" t="s">
        <v>228</v>
      </c>
      <c r="B116" s="93" t="s">
        <v>1240</v>
      </c>
      <c r="C116" s="29">
        <v>118789688</v>
      </c>
      <c r="D116" s="42" t="s">
        <v>69</v>
      </c>
      <c r="E116" s="21" t="s">
        <v>25</v>
      </c>
      <c r="F116" s="21" t="s">
        <v>26</v>
      </c>
      <c r="G116" s="109" t="s">
        <v>509</v>
      </c>
      <c r="H116" s="75" t="s">
        <v>625</v>
      </c>
      <c r="I116" s="251">
        <v>0.11111111111111099</v>
      </c>
      <c r="J116" s="262">
        <v>9.947643979057591E-2</v>
      </c>
      <c r="K116" s="74" t="s">
        <v>595</v>
      </c>
      <c r="L116" s="72"/>
      <c r="M116" s="234">
        <v>1.3238019592268996E-3</v>
      </c>
      <c r="N116" s="92" t="s">
        <v>228</v>
      </c>
      <c r="O116" s="320">
        <v>7.7922077922077922E-4</v>
      </c>
      <c r="P116" s="175">
        <v>1.4886490509862301E-3</v>
      </c>
      <c r="Q116" s="189">
        <v>2.5070510811657787E-3</v>
      </c>
      <c r="R116" s="148">
        <v>1.4839034205231388E-3</v>
      </c>
      <c r="S116" s="148">
        <v>1.6041771514846502E-3</v>
      </c>
      <c r="T116" s="148">
        <v>9.7870038890462822E-4</v>
      </c>
      <c r="U116" s="148">
        <v>1.336799108800594E-3</v>
      </c>
      <c r="V116" s="148">
        <v>0.49883252583036602</v>
      </c>
      <c r="W116" s="148">
        <v>1.605867408082067E-3</v>
      </c>
      <c r="X116" s="148">
        <v>1.1731965513478119E-3</v>
      </c>
      <c r="Y116" s="148">
        <v>0.49049681023369585</v>
      </c>
      <c r="Z116" s="148">
        <v>1.1322976584084423E-3</v>
      </c>
      <c r="AA116" s="148">
        <v>1.4993609281289942E-3</v>
      </c>
      <c r="AB116" s="148">
        <v>1.1076241462063873E-3</v>
      </c>
      <c r="AC116" s="148">
        <v>1.122105477914924E-3</v>
      </c>
      <c r="AD116" s="148">
        <v>0.49859848998598488</v>
      </c>
      <c r="AE116" s="148">
        <v>1.3167423793534795E-3</v>
      </c>
      <c r="AF116" s="148">
        <v>9.2168472796335602E-4</v>
      </c>
      <c r="AG116" s="148">
        <v>1.5741507870753934E-3</v>
      </c>
      <c r="AH116" s="148">
        <v>1.0442401242900441E-3</v>
      </c>
      <c r="AI116" s="148">
        <v>1.4664100449088076E-3</v>
      </c>
      <c r="AJ116" s="148">
        <v>1.2519633060936468E-3</v>
      </c>
      <c r="AK116" s="175">
        <v>3.0497102775236352E-4</v>
      </c>
      <c r="AL116" s="175">
        <v>8.81057268722467E-4</v>
      </c>
      <c r="AM116" s="175">
        <v>7.8833267638943631E-4</v>
      </c>
      <c r="AN116" s="175">
        <v>0.49590323839250877</v>
      </c>
      <c r="AO116" s="175">
        <v>2.7027027027027029E-3</v>
      </c>
      <c r="AP116" s="175">
        <v>3.2992411745298581E-4</v>
      </c>
      <c r="AQ116" s="175">
        <v>1.7105713308244953E-3</v>
      </c>
      <c r="AR116" s="175">
        <v>6.5402223675604975E-4</v>
      </c>
      <c r="AS116" s="175">
        <v>1.4318442153493699E-3</v>
      </c>
      <c r="AT116" s="175">
        <v>0.49484536082474229</v>
      </c>
      <c r="AU116" s="175">
        <v>1.5403573629081946E-3</v>
      </c>
      <c r="AV116" s="175">
        <v>1.3010668748373666E-3</v>
      </c>
      <c r="AW116" s="175">
        <v>3.5498757543485978E-4</v>
      </c>
      <c r="AX116" s="175">
        <v>0.49240855762594893</v>
      </c>
      <c r="AY116" s="175">
        <v>9.953550099535502E-4</v>
      </c>
      <c r="AZ116" s="175">
        <v>1.8231540565177757E-3</v>
      </c>
      <c r="BA116" s="175">
        <v>0.50355618776671407</v>
      </c>
      <c r="BB116" s="175">
        <v>1.1181513231457323E-3</v>
      </c>
      <c r="BC116" s="175">
        <v>1.363884342607747E-3</v>
      </c>
      <c r="BD116" s="175">
        <v>1.7655367231638418E-3</v>
      </c>
      <c r="BE116" s="148">
        <v>1.6414970453053185E-3</v>
      </c>
      <c r="BF116" s="148">
        <v>0</v>
      </c>
      <c r="BG116" s="148">
        <v>7.7120822622107974E-4</v>
      </c>
      <c r="BH116" s="148">
        <v>3.7495313085864269E-4</v>
      </c>
      <c r="BI116" s="148">
        <v>2.8702640642939152E-3</v>
      </c>
      <c r="BJ116" s="148">
        <v>9.372071227741331E-4</v>
      </c>
      <c r="BK116" s="148">
        <v>1.5204170286707212E-3</v>
      </c>
      <c r="BL116" s="148">
        <v>1.083717149823896E-3</v>
      </c>
      <c r="BM116" s="148">
        <v>1.0351966873706005E-3</v>
      </c>
      <c r="BN116" s="148">
        <v>7.6569678407350692E-4</v>
      </c>
      <c r="BO116" s="217">
        <f t="shared" si="14"/>
        <v>0.50355618776671407</v>
      </c>
      <c r="BP116" s="242">
        <f t="shared" si="15"/>
        <v>7</v>
      </c>
      <c r="CE116" s="68"/>
      <c r="CJ116" s="68"/>
    </row>
    <row r="117" spans="1:88" s="38" customFormat="1" ht="14.25" x14ac:dyDescent="0.15">
      <c r="A117" s="92" t="s">
        <v>229</v>
      </c>
      <c r="B117" s="93" t="s">
        <v>1229</v>
      </c>
      <c r="C117" s="32">
        <v>9843606</v>
      </c>
      <c r="D117" s="42" t="s">
        <v>69</v>
      </c>
      <c r="E117" s="42" t="s">
        <v>25</v>
      </c>
      <c r="F117" s="42" t="s">
        <v>26</v>
      </c>
      <c r="G117" s="109" t="s">
        <v>509</v>
      </c>
      <c r="H117" s="75" t="s">
        <v>625</v>
      </c>
      <c r="I117" s="119">
        <v>0.17808219178082199</v>
      </c>
      <c r="J117" s="262">
        <v>0.13060057197330791</v>
      </c>
      <c r="K117" s="77" t="s">
        <v>590</v>
      </c>
      <c r="L117" s="72"/>
      <c r="M117" s="234">
        <v>6.245229338699605E-4</v>
      </c>
      <c r="N117" s="92" t="s">
        <v>229</v>
      </c>
      <c r="O117" s="320">
        <v>1.1028398125172319E-3</v>
      </c>
      <c r="P117" s="175">
        <v>1.8115942028985507E-3</v>
      </c>
      <c r="Q117" s="189">
        <v>1.136040897472309E-3</v>
      </c>
      <c r="R117" s="148">
        <v>6.4803335963033919E-4</v>
      </c>
      <c r="S117" s="148">
        <v>9.1612004837113856E-4</v>
      </c>
      <c r="T117" s="148">
        <v>9.9364069952305239E-4</v>
      </c>
      <c r="U117" s="148">
        <v>7.9421108365690081E-4</v>
      </c>
      <c r="V117" s="148">
        <v>0.51145217624932837</v>
      </c>
      <c r="W117" s="148">
        <v>7.1787508973438624E-4</v>
      </c>
      <c r="X117" s="148">
        <v>5.414673765905604E-4</v>
      </c>
      <c r="Y117" s="148">
        <v>0.50612309394011223</v>
      </c>
      <c r="Z117" s="148">
        <v>1.1243173787343398E-3</v>
      </c>
      <c r="AA117" s="148">
        <v>5.7771743840087815E-4</v>
      </c>
      <c r="AB117" s="148">
        <v>1.4210558142347463E-3</v>
      </c>
      <c r="AC117" s="148">
        <v>6.5983876983102385E-4</v>
      </c>
      <c r="AD117" s="148">
        <v>8.5618729096989966E-4</v>
      </c>
      <c r="AE117" s="148">
        <v>1.0294874623134054E-3</v>
      </c>
      <c r="AF117" s="148">
        <v>9.5308368689663654E-4</v>
      </c>
      <c r="AG117" s="148">
        <v>6.5947835262307518E-4</v>
      </c>
      <c r="AH117" s="148">
        <v>1.0520628963007193E-3</v>
      </c>
      <c r="AI117" s="148">
        <v>6.312135079690705E-4</v>
      </c>
      <c r="AJ117" s="148">
        <v>8.2684824902723734E-4</v>
      </c>
      <c r="AK117" s="175">
        <v>3.0969340353050479E-4</v>
      </c>
      <c r="AL117" s="175">
        <v>6.3816209317166565E-4</v>
      </c>
      <c r="AM117" s="175">
        <v>4.3936731107205621E-4</v>
      </c>
      <c r="AN117" s="175">
        <v>0.51719850808122669</v>
      </c>
      <c r="AO117" s="175">
        <v>6.2519537355423566E-4</v>
      </c>
      <c r="AP117" s="175">
        <v>0</v>
      </c>
      <c r="AQ117" s="175">
        <v>0</v>
      </c>
      <c r="AR117" s="175">
        <v>9.5207870517296101E-4</v>
      </c>
      <c r="AS117" s="175">
        <v>9.6277278562259311E-4</v>
      </c>
      <c r="AT117" s="175">
        <v>0.49423215573179524</v>
      </c>
      <c r="AU117" s="175">
        <v>1.4798372179060304E-3</v>
      </c>
      <c r="AV117" s="175">
        <v>0.50339925834363408</v>
      </c>
      <c r="AW117" s="175">
        <v>4.0420371867421178E-4</v>
      </c>
      <c r="AX117" s="175">
        <v>0.5330788804071247</v>
      </c>
      <c r="AY117" s="175">
        <v>7.8064012490241998E-4</v>
      </c>
      <c r="AZ117" s="175">
        <v>2.9877502240812666E-4</v>
      </c>
      <c r="BA117" s="175">
        <v>0.49859506712457069</v>
      </c>
      <c r="BB117" s="175">
        <v>0</v>
      </c>
      <c r="BC117" s="175">
        <v>1.359064963305246E-3</v>
      </c>
      <c r="BD117" s="175">
        <v>9.445843828715365E-4</v>
      </c>
      <c r="BE117" s="148">
        <v>2.9913251570445708E-4</v>
      </c>
      <c r="BF117" s="148">
        <v>1.9584802193497847E-3</v>
      </c>
      <c r="BG117" s="148">
        <v>7.3421439060205576E-4</v>
      </c>
      <c r="BH117" s="148">
        <v>1.4943215780035865E-3</v>
      </c>
      <c r="BI117" s="148">
        <v>8.9874176153385257E-4</v>
      </c>
      <c r="BJ117" s="148">
        <v>2.3264831329972858E-3</v>
      </c>
      <c r="BK117" s="148">
        <v>1.2934220251293422E-3</v>
      </c>
      <c r="BL117" s="148">
        <v>1.6891891891891893E-3</v>
      </c>
      <c r="BM117" s="148">
        <v>2.9639762881896944E-3</v>
      </c>
      <c r="BN117" s="148">
        <v>1.4302741358760429E-3</v>
      </c>
      <c r="BO117" s="217">
        <f t="shared" si="14"/>
        <v>0.5330788804071247</v>
      </c>
      <c r="BP117" s="242">
        <f t="shared" si="15"/>
        <v>7</v>
      </c>
      <c r="CE117" s="68"/>
      <c r="CJ117" s="68"/>
    </row>
    <row r="118" spans="1:88" s="38" customFormat="1" ht="14.25" x14ac:dyDescent="0.15">
      <c r="A118" s="92" t="s">
        <v>230</v>
      </c>
      <c r="B118" s="93" t="s">
        <v>1229</v>
      </c>
      <c r="C118" s="32">
        <v>41601495</v>
      </c>
      <c r="D118" s="42" t="s">
        <v>69</v>
      </c>
      <c r="E118" s="42" t="s">
        <v>28</v>
      </c>
      <c r="F118" s="42" t="s">
        <v>30</v>
      </c>
      <c r="G118" s="109" t="s">
        <v>509</v>
      </c>
      <c r="H118" s="75" t="s">
        <v>625</v>
      </c>
      <c r="I118" s="119">
        <v>0.33333333333333298</v>
      </c>
      <c r="J118" s="262">
        <v>0.31532962668784748</v>
      </c>
      <c r="K118" s="77" t="s">
        <v>596</v>
      </c>
      <c r="L118" s="72"/>
      <c r="M118" s="234">
        <v>7.8563411896745232E-4</v>
      </c>
      <c r="N118" s="92" t="s">
        <v>230</v>
      </c>
      <c r="O118" s="217">
        <v>2.7522935779816515E-3</v>
      </c>
      <c r="P118" s="148">
        <v>0</v>
      </c>
      <c r="Q118" s="149">
        <v>9.3984962406015032E-4</v>
      </c>
      <c r="R118" s="148">
        <v>1.1242270938729624E-3</v>
      </c>
      <c r="S118" s="148">
        <v>8.0746456127758835E-4</v>
      </c>
      <c r="T118" s="148">
        <v>0.49371190494560607</v>
      </c>
      <c r="U118" s="148">
        <v>0.50912408759124084</v>
      </c>
      <c r="V118" s="148">
        <v>9.5660492216714495E-4</v>
      </c>
      <c r="W118" s="148">
        <v>5.3479510662477435E-4</v>
      </c>
      <c r="X118" s="148">
        <v>0.4955254613130593</v>
      </c>
      <c r="Y118" s="148">
        <v>1.1556582807360654E-3</v>
      </c>
      <c r="Z118" s="148">
        <v>8.4240539139450498E-4</v>
      </c>
      <c r="AA118" s="148">
        <v>5.19953204211621E-4</v>
      </c>
      <c r="AB118" s="148">
        <v>0.49283854166666669</v>
      </c>
      <c r="AC118" s="148">
        <v>0.50456533415176863</v>
      </c>
      <c r="AD118" s="148">
        <v>0.50390025575447572</v>
      </c>
      <c r="AE118" s="148">
        <v>8.8478175383405427E-4</v>
      </c>
      <c r="AF118" s="148">
        <v>1.010186042596178E-3</v>
      </c>
      <c r="AG118" s="148">
        <v>1.224239951030402E-3</v>
      </c>
      <c r="AH118" s="148">
        <v>8.0912695201877172E-4</v>
      </c>
      <c r="AI118" s="148">
        <v>0.47914415387940351</v>
      </c>
      <c r="AJ118" s="148">
        <v>0.48161303802758043</v>
      </c>
      <c r="AK118" s="148">
        <v>0.54045307443365698</v>
      </c>
      <c r="AL118" s="148">
        <v>0.50200267022696932</v>
      </c>
      <c r="AM118" s="148">
        <v>0</v>
      </c>
      <c r="AN118" s="148">
        <v>1.1933174224343676E-3</v>
      </c>
      <c r="AO118" s="148">
        <v>0</v>
      </c>
      <c r="AP118" s="148">
        <v>0</v>
      </c>
      <c r="AQ118" s="148">
        <v>1.6666666666666668E-3</v>
      </c>
      <c r="AR118" s="148">
        <v>0.50035486160397447</v>
      </c>
      <c r="AS118" s="148">
        <v>1.5515903801396431E-3</v>
      </c>
      <c r="AT118" s="148">
        <v>0</v>
      </c>
      <c r="AU118" s="148">
        <v>1.8570102135561746E-3</v>
      </c>
      <c r="AV118" s="148">
        <v>1.7528483786152498E-3</v>
      </c>
      <c r="AW118" s="148">
        <v>1.1723329425556857E-3</v>
      </c>
      <c r="AX118" s="148">
        <v>9.3984962406015032E-4</v>
      </c>
      <c r="AY118" s="148">
        <v>0</v>
      </c>
      <c r="AZ118" s="148">
        <v>0</v>
      </c>
      <c r="BA118" s="148">
        <v>3.5629453681710215E-3</v>
      </c>
      <c r="BB118" s="148">
        <v>0</v>
      </c>
      <c r="BC118" s="148">
        <v>2.8571428571428571E-3</v>
      </c>
      <c r="BD118" s="148">
        <v>0.48842105263157892</v>
      </c>
      <c r="BE118" s="148">
        <v>0</v>
      </c>
      <c r="BF118" s="148">
        <v>0.52219714070729872</v>
      </c>
      <c r="BG118" s="148">
        <v>0.47330316742081446</v>
      </c>
      <c r="BH118" s="148">
        <v>0.48403575989782888</v>
      </c>
      <c r="BI118" s="148">
        <v>3.2573289902280132E-3</v>
      </c>
      <c r="BJ118" s="148">
        <v>1.639344262295082E-3</v>
      </c>
      <c r="BK118" s="148">
        <v>1.10803324099723E-3</v>
      </c>
      <c r="BL118" s="148">
        <v>0.49780380673499269</v>
      </c>
      <c r="BM118" s="148">
        <v>0</v>
      </c>
      <c r="BN118" s="148">
        <v>0</v>
      </c>
      <c r="BO118" s="217">
        <f t="shared" si="14"/>
        <v>0.54045307443365698</v>
      </c>
      <c r="BP118" s="242">
        <f t="shared" si="15"/>
        <v>16</v>
      </c>
      <c r="CE118" s="68"/>
      <c r="CJ118" s="68"/>
    </row>
    <row r="119" spans="1:88" s="38" customFormat="1" ht="14.25" x14ac:dyDescent="0.15">
      <c r="A119" s="92" t="s">
        <v>231</v>
      </c>
      <c r="B119" s="93" t="s">
        <v>1229</v>
      </c>
      <c r="C119" s="32">
        <v>52744135</v>
      </c>
      <c r="D119" s="42" t="s">
        <v>69</v>
      </c>
      <c r="E119" s="42" t="s">
        <v>28</v>
      </c>
      <c r="F119" s="42" t="s">
        <v>30</v>
      </c>
      <c r="G119" s="109" t="s">
        <v>509</v>
      </c>
      <c r="H119" s="75" t="s">
        <v>625</v>
      </c>
      <c r="I119" s="119">
        <v>7.8947368421052599E-2</v>
      </c>
      <c r="J119" s="262">
        <v>0.13730355665839536</v>
      </c>
      <c r="K119" s="77" t="s">
        <v>597</v>
      </c>
      <c r="L119" s="72"/>
      <c r="M119" s="234">
        <v>1.1667786302726019E-3</v>
      </c>
      <c r="N119" s="92" t="s">
        <v>231</v>
      </c>
      <c r="O119" s="217">
        <v>5.8343057176196028E-4</v>
      </c>
      <c r="P119" s="148">
        <v>5.8628102403752199E-4</v>
      </c>
      <c r="Q119" s="149">
        <v>1.596678907871627E-4</v>
      </c>
      <c r="R119" s="148">
        <v>1.4251850559166995E-3</v>
      </c>
      <c r="S119" s="148">
        <v>0.51038321167883216</v>
      </c>
      <c r="T119" s="148">
        <v>1.1244320858215192E-3</v>
      </c>
      <c r="U119" s="148">
        <v>8.8932575066114343E-4</v>
      </c>
      <c r="V119" s="148">
        <v>9.1433394288929521E-4</v>
      </c>
      <c r="W119" s="148">
        <v>1.2836427241437679E-3</v>
      </c>
      <c r="X119" s="148">
        <v>1.2972772621272259E-3</v>
      </c>
      <c r="Y119" s="148">
        <v>1.4682131845543973E-3</v>
      </c>
      <c r="Z119" s="148">
        <v>0.49971470492337788</v>
      </c>
      <c r="AA119" s="148">
        <v>1.3141781906155731E-3</v>
      </c>
      <c r="AB119" s="148">
        <v>1.5904086126743333E-3</v>
      </c>
      <c r="AC119" s="148">
        <v>9.9826060651894417E-4</v>
      </c>
      <c r="AD119" s="148">
        <v>1.2695443004142723E-3</v>
      </c>
      <c r="AE119" s="148">
        <v>1.2173086067522587E-3</v>
      </c>
      <c r="AF119" s="148">
        <v>0.49537691545198981</v>
      </c>
      <c r="AG119" s="148">
        <v>1.411826509505204E-3</v>
      </c>
      <c r="AH119" s="148">
        <v>9.2831356369262508E-4</v>
      </c>
      <c r="AI119" s="148">
        <v>2.028205578917479E-3</v>
      </c>
      <c r="AJ119" s="148">
        <v>1.6989857183005034E-3</v>
      </c>
      <c r="AK119" s="148">
        <v>6.9084628670120895E-4</v>
      </c>
      <c r="AL119" s="148">
        <v>8.9381480157311403E-4</v>
      </c>
      <c r="AM119" s="148">
        <v>0.50944287063267235</v>
      </c>
      <c r="AN119" s="148">
        <v>2.1156558533145277E-3</v>
      </c>
      <c r="AO119" s="148">
        <v>0.50904010519395138</v>
      </c>
      <c r="AP119" s="148">
        <v>2.3446658851113715E-3</v>
      </c>
      <c r="AQ119" s="148">
        <v>1.289213579716373E-3</v>
      </c>
      <c r="AR119" s="148">
        <v>1.4342058085335247E-3</v>
      </c>
      <c r="AS119" s="148">
        <v>0.51461267605633798</v>
      </c>
      <c r="AT119" s="148">
        <v>1.2513034410844631E-3</v>
      </c>
      <c r="AU119" s="148">
        <v>2.1484375000000002E-3</v>
      </c>
      <c r="AV119" s="148">
        <v>1.746031746031746E-3</v>
      </c>
      <c r="AW119" s="148">
        <v>1.7174753112924003E-3</v>
      </c>
      <c r="AX119" s="148">
        <v>1.9913106444605358E-3</v>
      </c>
      <c r="AY119" s="148">
        <v>5.0795800880460546E-4</v>
      </c>
      <c r="AZ119" s="148">
        <v>1.895435160322224E-3</v>
      </c>
      <c r="BA119" s="148">
        <v>1.5856236786469344E-3</v>
      </c>
      <c r="BB119" s="148">
        <v>0.5181729834791059</v>
      </c>
      <c r="BC119" s="148">
        <v>1.3438853217858744E-3</v>
      </c>
      <c r="BD119" s="148">
        <v>5.5299539170506912E-4</v>
      </c>
      <c r="BE119" s="148">
        <v>1.3173061090070806E-3</v>
      </c>
      <c r="BF119" s="148">
        <v>1.278363694471077E-3</v>
      </c>
      <c r="BG119" s="148">
        <v>1.515986769570011E-3</v>
      </c>
      <c r="BH119" s="148">
        <v>1.076426264800861E-3</v>
      </c>
      <c r="BI119" s="148">
        <v>2.2275258552108194E-3</v>
      </c>
      <c r="BJ119" s="148">
        <v>2.7252081756245269E-3</v>
      </c>
      <c r="BK119" s="148">
        <v>1.1720831113478955E-3</v>
      </c>
      <c r="BL119" s="148">
        <v>1.8057526118921707E-3</v>
      </c>
      <c r="BM119" s="148">
        <v>1.4386764176957199E-3</v>
      </c>
      <c r="BN119" s="148">
        <v>1.8927444794952682E-3</v>
      </c>
      <c r="BO119" s="217">
        <f t="shared" si="14"/>
        <v>0.5181729834791059</v>
      </c>
      <c r="BP119" s="242">
        <f t="shared" si="15"/>
        <v>7</v>
      </c>
      <c r="CE119" s="68"/>
      <c r="CJ119" s="68"/>
    </row>
    <row r="120" spans="1:88" s="38" customFormat="1" ht="14.25" x14ac:dyDescent="0.15">
      <c r="A120" s="92" t="s">
        <v>232</v>
      </c>
      <c r="B120" s="93" t="s">
        <v>1238</v>
      </c>
      <c r="C120" s="32">
        <v>96805436</v>
      </c>
      <c r="D120" s="42" t="s">
        <v>69</v>
      </c>
      <c r="E120" s="42" t="s">
        <v>28</v>
      </c>
      <c r="F120" s="42" t="s">
        <v>30</v>
      </c>
      <c r="G120" s="109" t="s">
        <v>509</v>
      </c>
      <c r="H120" s="75" t="s">
        <v>625</v>
      </c>
      <c r="I120" s="119">
        <v>0.112359550561798</v>
      </c>
      <c r="J120" s="262">
        <v>6.1007957559681698E-2</v>
      </c>
      <c r="K120" s="77" t="s">
        <v>594</v>
      </c>
      <c r="L120" s="72"/>
      <c r="M120" s="234">
        <v>6.0350030175015089E-4</v>
      </c>
      <c r="N120" s="92" t="s">
        <v>232</v>
      </c>
      <c r="O120" s="217">
        <v>1.4552510308028135E-3</v>
      </c>
      <c r="P120" s="148">
        <v>1.0214504596527069E-3</v>
      </c>
      <c r="Q120" s="149">
        <v>8.2530949105914721E-4</v>
      </c>
      <c r="R120" s="148">
        <v>1.365637729274093E-3</v>
      </c>
      <c r="S120" s="148">
        <v>1.5189577612899456E-3</v>
      </c>
      <c r="T120" s="148">
        <v>9.7670557210528895E-4</v>
      </c>
      <c r="U120" s="148">
        <v>1.4649537976109985E-3</v>
      </c>
      <c r="V120" s="148">
        <v>8.8076626665198722E-4</v>
      </c>
      <c r="W120" s="148">
        <v>1.2730597412216743E-3</v>
      </c>
      <c r="X120" s="148">
        <v>1.1362462555521123E-3</v>
      </c>
      <c r="Y120" s="148">
        <v>1.4989572471324295E-3</v>
      </c>
      <c r="Z120" s="148">
        <v>1.3236559376999272E-3</v>
      </c>
      <c r="AA120" s="148">
        <v>0.49682750130214498</v>
      </c>
      <c r="AB120" s="148">
        <v>1.738108018301255E-3</v>
      </c>
      <c r="AC120" s="148">
        <v>1.245086789873294E-3</v>
      </c>
      <c r="AD120" s="148">
        <v>9.6000000000000002E-4</v>
      </c>
      <c r="AE120" s="148">
        <v>1.2600969305331178E-3</v>
      </c>
      <c r="AF120" s="148">
        <v>1.1874844660462291E-3</v>
      </c>
      <c r="AG120" s="148">
        <v>1.0648493238206793E-3</v>
      </c>
      <c r="AH120" s="148">
        <v>1.0953435727673246E-3</v>
      </c>
      <c r="AI120" s="148">
        <v>1.0849108823203807E-3</v>
      </c>
      <c r="AJ120" s="148">
        <v>8.8242257279986223E-4</v>
      </c>
      <c r="AK120" s="148">
        <v>1.3386880856760374E-3</v>
      </c>
      <c r="AL120" s="148">
        <v>1.8711574445335472E-3</v>
      </c>
      <c r="AM120" s="148">
        <v>1.0873504893077202E-3</v>
      </c>
      <c r="AN120" s="148">
        <v>3.6982248520710058E-4</v>
      </c>
      <c r="AO120" s="148">
        <v>5.1229508196721314E-4</v>
      </c>
      <c r="AP120" s="148">
        <v>2.1452650934722646E-3</v>
      </c>
      <c r="AQ120" s="148">
        <v>3.3189512114171923E-4</v>
      </c>
      <c r="AR120" s="148">
        <v>0</v>
      </c>
      <c r="AS120" s="148">
        <v>2.061324400927596E-3</v>
      </c>
      <c r="AT120" s="148">
        <v>9.2506938020351531E-4</v>
      </c>
      <c r="AU120" s="148">
        <v>8.9312295325989874E-4</v>
      </c>
      <c r="AV120" s="148">
        <v>9.5923261390887292E-4</v>
      </c>
      <c r="AW120" s="148">
        <v>3.291639236339697E-4</v>
      </c>
      <c r="AX120" s="148">
        <v>3.1515915537346358E-4</v>
      </c>
      <c r="AY120" s="148">
        <v>5.9719319199761126E-4</v>
      </c>
      <c r="AZ120" s="148">
        <v>8.3240843507214203E-4</v>
      </c>
      <c r="BA120" s="148">
        <v>9.5389507154213036E-4</v>
      </c>
      <c r="BB120" s="148">
        <v>3.351206434316354E-4</v>
      </c>
      <c r="BC120" s="148">
        <v>9.9925056207844122E-4</v>
      </c>
      <c r="BD120" s="148">
        <v>2.2201078338090706E-3</v>
      </c>
      <c r="BE120" s="148">
        <v>0</v>
      </c>
      <c r="BF120" s="148">
        <v>5.8309037900874635E-4</v>
      </c>
      <c r="BG120" s="148">
        <v>7.1106897369044796E-4</v>
      </c>
      <c r="BH120" s="148">
        <v>5.6753688989784334E-4</v>
      </c>
      <c r="BI120" s="148">
        <v>5.5187637969094923E-4</v>
      </c>
      <c r="BJ120" s="148">
        <v>8.7527352297593001E-4</v>
      </c>
      <c r="BK120" s="148">
        <v>5.5627665492304838E-4</v>
      </c>
      <c r="BL120" s="148">
        <v>4.7247814788566029E-4</v>
      </c>
      <c r="BM120" s="148">
        <v>0.49710080285459413</v>
      </c>
      <c r="BN120" s="148">
        <v>1.0548523206751054E-3</v>
      </c>
      <c r="BO120" s="217">
        <f t="shared" si="14"/>
        <v>0.49710080285459413</v>
      </c>
      <c r="BP120" s="242">
        <f t="shared" si="15"/>
        <v>2</v>
      </c>
      <c r="CE120" s="68"/>
      <c r="CJ120" s="68"/>
    </row>
    <row r="121" spans="1:88" s="38" customFormat="1" ht="14.25" x14ac:dyDescent="0.15">
      <c r="A121" s="92" t="s">
        <v>233</v>
      </c>
      <c r="B121" s="93" t="s">
        <v>1241</v>
      </c>
      <c r="C121" s="32">
        <v>29033738</v>
      </c>
      <c r="D121" s="42" t="s">
        <v>69</v>
      </c>
      <c r="E121" s="42" t="s">
        <v>30</v>
      </c>
      <c r="F121" s="42" t="s">
        <v>26</v>
      </c>
      <c r="G121" s="109" t="s">
        <v>509</v>
      </c>
      <c r="H121" s="75" t="s">
        <v>625</v>
      </c>
      <c r="I121" s="119">
        <v>0.118811881188119</v>
      </c>
      <c r="J121" s="262">
        <v>0.10907643312101911</v>
      </c>
      <c r="K121" s="77" t="s">
        <v>597</v>
      </c>
      <c r="L121" s="72"/>
      <c r="M121" s="234">
        <v>3.8006556130932586E-4</v>
      </c>
      <c r="N121" s="92" t="s">
        <v>233</v>
      </c>
      <c r="O121" s="217">
        <v>3.6549707602339179E-4</v>
      </c>
      <c r="P121" s="148">
        <v>0</v>
      </c>
      <c r="Q121" s="149">
        <v>3.7721614485099962E-4</v>
      </c>
      <c r="R121" s="148">
        <v>2.460402890973397E-4</v>
      </c>
      <c r="S121" s="148">
        <v>0.50291447345179641</v>
      </c>
      <c r="T121" s="148">
        <v>6.1659521991896179E-4</v>
      </c>
      <c r="U121" s="148">
        <v>6.0546784034278792E-4</v>
      </c>
      <c r="V121" s="148">
        <v>6.3062747433696525E-4</v>
      </c>
      <c r="W121" s="148">
        <v>4.9385425812115895E-4</v>
      </c>
      <c r="X121" s="148">
        <v>5.0909584577789845E-4</v>
      </c>
      <c r="Y121" s="148">
        <v>4.3368268883267077E-4</v>
      </c>
      <c r="Z121" s="148">
        <v>0.49685471289819333</v>
      </c>
      <c r="AA121" s="148">
        <v>3.3362061775417721E-4</v>
      </c>
      <c r="AB121" s="148">
        <v>2.9099844800827728E-4</v>
      </c>
      <c r="AC121" s="148">
        <v>5.0678193471456257E-4</v>
      </c>
      <c r="AD121" s="148">
        <v>3.5674243196412192E-4</v>
      </c>
      <c r="AE121" s="148">
        <v>2.0683378836766774E-4</v>
      </c>
      <c r="AF121" s="148">
        <v>0.50370129870129865</v>
      </c>
      <c r="AG121" s="148">
        <v>0.50041119773676768</v>
      </c>
      <c r="AH121" s="148">
        <v>3.1515915537346358E-4</v>
      </c>
      <c r="AI121" s="148">
        <v>8.2710912827710663E-4</v>
      </c>
      <c r="AJ121" s="148">
        <v>3.8109756097560977E-4</v>
      </c>
      <c r="AK121" s="148">
        <v>0</v>
      </c>
      <c r="AL121" s="148">
        <v>7.2753728628592216E-4</v>
      </c>
      <c r="AM121" s="148">
        <v>4.4583147570218456E-4</v>
      </c>
      <c r="AN121" s="148">
        <v>4.8971596474045055E-4</v>
      </c>
      <c r="AO121" s="148">
        <v>1.3956734124214933E-3</v>
      </c>
      <c r="AP121" s="148">
        <v>0</v>
      </c>
      <c r="AQ121" s="148">
        <v>8.5726532361765965E-4</v>
      </c>
      <c r="AR121" s="148">
        <v>4.017677782241864E-4</v>
      </c>
      <c r="AS121" s="148">
        <v>0.48576214405360135</v>
      </c>
      <c r="AT121" s="148">
        <v>3.9904229848363929E-4</v>
      </c>
      <c r="AU121" s="148">
        <v>3.3467202141900936E-4</v>
      </c>
      <c r="AV121" s="148">
        <v>5.7786766830395843E-4</v>
      </c>
      <c r="AW121" s="148">
        <v>0.51396445411679359</v>
      </c>
      <c r="AX121" s="148">
        <v>8.6132644272179156E-4</v>
      </c>
      <c r="AY121" s="148">
        <v>7.8186082877247849E-4</v>
      </c>
      <c r="AZ121" s="148">
        <v>0.51620845301600327</v>
      </c>
      <c r="BA121" s="148">
        <v>3.8476337052712584E-4</v>
      </c>
      <c r="BB121" s="148">
        <v>1.2674271229404308E-3</v>
      </c>
      <c r="BC121" s="148">
        <v>6.3512226103524931E-4</v>
      </c>
      <c r="BD121" s="148">
        <v>3.7411148522259631E-4</v>
      </c>
      <c r="BE121" s="148">
        <v>3.2851511169513798E-4</v>
      </c>
      <c r="BF121" s="148">
        <v>6.4123116383456237E-4</v>
      </c>
      <c r="BG121" s="148">
        <v>8.573878250928837E-4</v>
      </c>
      <c r="BH121" s="148">
        <v>7.2912869121399923E-4</v>
      </c>
      <c r="BI121" s="148">
        <v>7.2332730560578662E-4</v>
      </c>
      <c r="BJ121" s="148">
        <v>2.6673779674579886E-4</v>
      </c>
      <c r="BK121" s="148">
        <v>5.1559680329981957E-4</v>
      </c>
      <c r="BL121" s="148">
        <v>1.5119443604475356E-3</v>
      </c>
      <c r="BM121" s="148">
        <v>6.9856793573174988E-4</v>
      </c>
      <c r="BN121" s="148">
        <v>5.4318305268875606E-4</v>
      </c>
      <c r="BO121" s="217">
        <f t="shared" si="14"/>
        <v>0.51620845301600327</v>
      </c>
      <c r="BP121" s="242">
        <f t="shared" si="15"/>
        <v>7</v>
      </c>
      <c r="CE121" s="68"/>
      <c r="CJ121" s="68"/>
    </row>
    <row r="122" spans="1:88" s="38" customFormat="1" ht="14.25" x14ac:dyDescent="0.15">
      <c r="A122" s="92" t="s">
        <v>234</v>
      </c>
      <c r="B122" s="93" t="s">
        <v>1232</v>
      </c>
      <c r="C122" s="32">
        <v>31002810</v>
      </c>
      <c r="D122" s="42" t="s">
        <v>69</v>
      </c>
      <c r="E122" s="42" t="s">
        <v>30</v>
      </c>
      <c r="F122" s="42" t="s">
        <v>28</v>
      </c>
      <c r="G122" s="109" t="s">
        <v>509</v>
      </c>
      <c r="H122" s="75" t="s">
        <v>625</v>
      </c>
      <c r="I122" s="119">
        <v>5.3097345132743397E-2</v>
      </c>
      <c r="J122" s="262">
        <v>2.696272799365583E-2</v>
      </c>
      <c r="K122" s="77" t="s">
        <v>587</v>
      </c>
      <c r="L122" s="72"/>
      <c r="M122" s="234">
        <v>4.4133380884450787E-3</v>
      </c>
      <c r="N122" s="92" t="s">
        <v>234</v>
      </c>
      <c r="O122" s="217">
        <v>6.2790697674418609E-3</v>
      </c>
      <c r="P122" s="148">
        <v>3.9138943248532287E-3</v>
      </c>
      <c r="Q122" s="149">
        <v>3.8148524923702952E-3</v>
      </c>
      <c r="R122" s="148">
        <v>4.2599757689451671E-3</v>
      </c>
      <c r="S122" s="148">
        <v>4.0851845584858231E-3</v>
      </c>
      <c r="T122" s="148">
        <v>4.6035076283787914E-3</v>
      </c>
      <c r="U122" s="148">
        <v>4.6801872074882997E-3</v>
      </c>
      <c r="V122" s="148">
        <v>4.0251740165009892E-3</v>
      </c>
      <c r="W122" s="148">
        <v>4.5776979097701693E-3</v>
      </c>
      <c r="X122" s="148">
        <v>4.7940827321705784E-3</v>
      </c>
      <c r="Y122" s="148">
        <v>4.5587162654996353E-3</v>
      </c>
      <c r="Z122" s="148">
        <v>5.0162714180405979E-3</v>
      </c>
      <c r="AA122" s="148">
        <v>4.5841272236789975E-3</v>
      </c>
      <c r="AB122" s="148">
        <v>4.7221751651702528E-3</v>
      </c>
      <c r="AC122" s="148">
        <v>4.2529622376515737E-3</v>
      </c>
      <c r="AD122" s="148">
        <v>4.4561165706540158E-3</v>
      </c>
      <c r="AE122" s="148">
        <v>4.790267393232797E-3</v>
      </c>
      <c r="AF122" s="148">
        <v>4.4228217602830609E-3</v>
      </c>
      <c r="AG122" s="148">
        <v>4.4523789038974446E-3</v>
      </c>
      <c r="AH122" s="148">
        <v>4.2289147102995807E-3</v>
      </c>
      <c r="AI122" s="148">
        <v>4.052380109715095E-3</v>
      </c>
      <c r="AJ122" s="148">
        <v>4.2735042735042739E-3</v>
      </c>
      <c r="AK122" s="148">
        <v>4.2553191489361703E-3</v>
      </c>
      <c r="AL122" s="148">
        <v>5.5671537926235215E-3</v>
      </c>
      <c r="AM122" s="148">
        <v>4.1296060991105462E-3</v>
      </c>
      <c r="AN122" s="148">
        <v>3.771213073538655E-3</v>
      </c>
      <c r="AO122" s="148">
        <v>4.2629571460623735E-3</v>
      </c>
      <c r="AP122" s="148">
        <v>3.2128514056224901E-3</v>
      </c>
      <c r="AQ122" s="148">
        <v>6.5484311050477487E-3</v>
      </c>
      <c r="AR122" s="148">
        <v>2.7659039476992707E-3</v>
      </c>
      <c r="AS122" s="148">
        <v>2.8199566160520607E-3</v>
      </c>
      <c r="AT122" s="148">
        <v>4.3114379913771241E-3</v>
      </c>
      <c r="AU122" s="148">
        <v>3.9234919077979404E-3</v>
      </c>
      <c r="AV122" s="148">
        <v>4.3196544276457886E-3</v>
      </c>
      <c r="AW122" s="148">
        <v>6.1711079943899015E-3</v>
      </c>
      <c r="AX122" s="148">
        <v>8.3153680320295666E-3</v>
      </c>
      <c r="AY122" s="148">
        <v>4.9062049062049062E-3</v>
      </c>
      <c r="AZ122" s="148">
        <v>4.3138312213534648E-3</v>
      </c>
      <c r="BA122" s="148">
        <v>6.8814513606506103E-3</v>
      </c>
      <c r="BB122" s="148">
        <v>5.9035749426041327E-3</v>
      </c>
      <c r="BC122" s="148">
        <v>4.849660523763337E-3</v>
      </c>
      <c r="BD122" s="148">
        <v>4.849660523763337E-3</v>
      </c>
      <c r="BE122" s="148">
        <v>4.9090384060063528E-3</v>
      </c>
      <c r="BF122" s="148">
        <v>7.3696145124716554E-3</v>
      </c>
      <c r="BG122" s="148">
        <v>5.3889409559512652E-3</v>
      </c>
      <c r="BH122" s="148">
        <v>4.6690469651194727E-3</v>
      </c>
      <c r="BI122" s="148">
        <v>4.5454545454545452E-3</v>
      </c>
      <c r="BJ122" s="148">
        <v>3.2303654350898446E-3</v>
      </c>
      <c r="BK122" s="148">
        <v>4.5314482508609748E-3</v>
      </c>
      <c r="BL122" s="148">
        <v>3.3468802295003584E-3</v>
      </c>
      <c r="BM122" s="148">
        <v>4.528985507246377E-3</v>
      </c>
      <c r="BN122" s="148">
        <v>4.6958377801494134E-3</v>
      </c>
      <c r="BO122" s="217">
        <f t="shared" si="14"/>
        <v>8.3153680320295666E-3</v>
      </c>
      <c r="BP122" s="242">
        <f t="shared" si="15"/>
        <v>0</v>
      </c>
      <c r="CE122" s="68"/>
      <c r="CJ122" s="68"/>
    </row>
    <row r="123" spans="1:88" s="38" customFormat="1" ht="14.25" x14ac:dyDescent="0.15">
      <c r="A123" s="92" t="s">
        <v>235</v>
      </c>
      <c r="B123" s="93" t="s">
        <v>1242</v>
      </c>
      <c r="C123" s="32">
        <v>7495976</v>
      </c>
      <c r="D123" s="42" t="s">
        <v>69</v>
      </c>
      <c r="E123" s="42" t="s">
        <v>28</v>
      </c>
      <c r="F123" s="42" t="s">
        <v>25</v>
      </c>
      <c r="G123" s="109" t="s">
        <v>509</v>
      </c>
      <c r="H123" s="75" t="s">
        <v>625</v>
      </c>
      <c r="I123" s="119">
        <v>0.154929577464789</v>
      </c>
      <c r="J123" s="262">
        <v>0.13632204940530648</v>
      </c>
      <c r="K123" s="77" t="s">
        <v>590</v>
      </c>
      <c r="L123" s="72"/>
      <c r="M123" s="234">
        <v>4.7458592378150065E-5</v>
      </c>
      <c r="N123" s="92" t="s">
        <v>235</v>
      </c>
      <c r="O123" s="217">
        <v>3.0721966205837174E-4</v>
      </c>
      <c r="P123" s="148">
        <v>3.8834951456310682E-4</v>
      </c>
      <c r="Q123" s="149">
        <v>6.6934404283801872E-4</v>
      </c>
      <c r="R123" s="148">
        <v>1.254673659381195E-4</v>
      </c>
      <c r="S123" s="148">
        <v>9.2100819697295299E-5</v>
      </c>
      <c r="T123" s="148">
        <v>2.7302060064532142E-4</v>
      </c>
      <c r="U123" s="148">
        <v>1.1175265412553549E-4</v>
      </c>
      <c r="V123" s="148">
        <v>2.8899228390601969E-4</v>
      </c>
      <c r="W123" s="148">
        <v>1.1614132075909967E-4</v>
      </c>
      <c r="X123" s="148">
        <v>1.3568521031207599E-4</v>
      </c>
      <c r="Y123" s="148">
        <v>6.3091482649842276E-5</v>
      </c>
      <c r="Z123" s="148">
        <v>2.0533412424996006E-4</v>
      </c>
      <c r="AA123" s="148">
        <v>9.7276264591439695E-5</v>
      </c>
      <c r="AB123" s="148">
        <v>5.3812624441694024E-5</v>
      </c>
      <c r="AC123" s="148">
        <v>2.804476965046019E-4</v>
      </c>
      <c r="AD123" s="148">
        <v>0.49808216748331596</v>
      </c>
      <c r="AE123" s="148">
        <v>1.7322016282695306E-4</v>
      </c>
      <c r="AF123" s="148">
        <v>1.6629250852249106E-4</v>
      </c>
      <c r="AG123" s="148">
        <v>1.1598573375474817E-4</v>
      </c>
      <c r="AH123" s="148">
        <v>1.2271444348999877E-4</v>
      </c>
      <c r="AI123" s="148">
        <v>6.4778027293142161E-5</v>
      </c>
      <c r="AJ123" s="148">
        <v>2.3753994990066511E-4</v>
      </c>
      <c r="AK123" s="148">
        <v>0</v>
      </c>
      <c r="AL123" s="148">
        <v>0</v>
      </c>
      <c r="AM123" s="148">
        <v>4.3066322136089578E-4</v>
      </c>
      <c r="AN123" s="148">
        <v>0.49560246262093227</v>
      </c>
      <c r="AO123" s="148">
        <v>0</v>
      </c>
      <c r="AP123" s="148">
        <v>0</v>
      </c>
      <c r="AQ123" s="148">
        <v>3.8520801232665641E-4</v>
      </c>
      <c r="AR123" s="148">
        <v>1.9011406844106464E-3</v>
      </c>
      <c r="AS123" s="148">
        <v>3.3783783783783786E-4</v>
      </c>
      <c r="AT123" s="148">
        <v>0.50231124807395999</v>
      </c>
      <c r="AU123" s="148">
        <v>7.1199715201139199E-4</v>
      </c>
      <c r="AV123" s="148">
        <v>0.50252600297176819</v>
      </c>
      <c r="AW123" s="148">
        <v>7.3882526782415958E-4</v>
      </c>
      <c r="AX123" s="148">
        <v>0.50828119249171877</v>
      </c>
      <c r="AY123" s="148">
        <v>3.4698126301179735E-4</v>
      </c>
      <c r="AZ123" s="148">
        <v>6.6334991708126036E-4</v>
      </c>
      <c r="BA123" s="148">
        <v>0.50838168923275306</v>
      </c>
      <c r="BB123" s="148">
        <v>3.6350418029807341E-4</v>
      </c>
      <c r="BC123" s="148">
        <v>8.1015392924655685E-4</v>
      </c>
      <c r="BD123" s="148">
        <v>3.297065611605671E-4</v>
      </c>
      <c r="BE123" s="148">
        <v>8.710801393728223E-4</v>
      </c>
      <c r="BF123" s="148">
        <v>0</v>
      </c>
      <c r="BG123" s="148">
        <v>4.8019207683073231E-4</v>
      </c>
      <c r="BH123" s="148">
        <v>2.2172949002217295E-4</v>
      </c>
      <c r="BI123" s="148">
        <v>0</v>
      </c>
      <c r="BJ123" s="148">
        <v>0</v>
      </c>
      <c r="BK123" s="148">
        <v>0</v>
      </c>
      <c r="BL123" s="148">
        <v>2.841716396703609E-4</v>
      </c>
      <c r="BM123" s="148">
        <v>5.8207217694994178E-4</v>
      </c>
      <c r="BN123" s="148">
        <v>9.8039215686274508E-4</v>
      </c>
      <c r="BO123" s="217">
        <f t="shared" si="14"/>
        <v>0.50838168923275306</v>
      </c>
      <c r="BP123" s="242">
        <f t="shared" si="15"/>
        <v>6</v>
      </c>
      <c r="CE123" s="68"/>
      <c r="CJ123" s="68"/>
    </row>
    <row r="124" spans="1:88" s="38" customFormat="1" ht="14.25" x14ac:dyDescent="0.2">
      <c r="A124" s="92" t="s">
        <v>236</v>
      </c>
      <c r="B124" s="93" t="s">
        <v>1223</v>
      </c>
      <c r="C124" s="32">
        <v>115039628</v>
      </c>
      <c r="D124" s="71" t="s">
        <v>61</v>
      </c>
      <c r="E124" s="42" t="s">
        <v>62</v>
      </c>
      <c r="F124" s="42" t="s">
        <v>26</v>
      </c>
      <c r="G124" s="109" t="s">
        <v>509</v>
      </c>
      <c r="H124" s="75" t="s">
        <v>625</v>
      </c>
      <c r="I124" s="119">
        <v>0.20792079207920799</v>
      </c>
      <c r="J124" s="262">
        <v>0.17872711421098517</v>
      </c>
      <c r="K124" s="77" t="s">
        <v>593</v>
      </c>
      <c r="L124" s="71" t="s">
        <v>61</v>
      </c>
      <c r="M124" s="234">
        <v>1.5942606616181745E-4</v>
      </c>
      <c r="N124" s="92" t="s">
        <v>236</v>
      </c>
      <c r="O124" s="320">
        <v>1.5961691939345571E-3</v>
      </c>
      <c r="P124" s="175">
        <v>2.7647221454243849E-4</v>
      </c>
      <c r="Q124" s="189">
        <v>2.2089684117517121E-4</v>
      </c>
      <c r="R124" s="148">
        <v>3.418987979558051E-4</v>
      </c>
      <c r="S124" s="148">
        <v>0.49201270383010998</v>
      </c>
      <c r="T124" s="148">
        <v>2.258058446079446E-4</v>
      </c>
      <c r="U124" s="148">
        <v>4.0043475773697155E-4</v>
      </c>
      <c r="V124" s="148">
        <v>1.332267519317879E-4</v>
      </c>
      <c r="W124" s="148">
        <v>2.9424205086709456E-4</v>
      </c>
      <c r="X124" s="148">
        <v>1.003331059116266E-4</v>
      </c>
      <c r="Y124" s="148">
        <v>2.7114299095368384E-4</v>
      </c>
      <c r="Z124" s="148">
        <v>0.5004885879807357</v>
      </c>
      <c r="AA124" s="148">
        <v>1.8443718991497445E-4</v>
      </c>
      <c r="AB124" s="148">
        <v>3.8329634859794233E-4</v>
      </c>
      <c r="AC124" s="148">
        <v>1.1661807580174928E-4</v>
      </c>
      <c r="AD124" s="148">
        <v>1.3484130863490029E-4</v>
      </c>
      <c r="AE124" s="148">
        <v>1.9734083228496017E-4</v>
      </c>
      <c r="AF124" s="148">
        <v>1.7017655817911083E-4</v>
      </c>
      <c r="AG124" s="148">
        <v>2.7556968733439321E-4</v>
      </c>
      <c r="AH124" s="148">
        <v>2.6569498216047976E-4</v>
      </c>
      <c r="AI124" s="148">
        <v>9.6116878123798542E-4</v>
      </c>
      <c r="AJ124" s="148">
        <v>2.8888473499073868E-4</v>
      </c>
      <c r="AK124" s="175">
        <v>2.2281639928698751E-4</v>
      </c>
      <c r="AL124" s="175">
        <v>4.540295119182747E-4</v>
      </c>
      <c r="AM124" s="175">
        <v>3.0450669914738123E-4</v>
      </c>
      <c r="AN124" s="175">
        <v>0</v>
      </c>
      <c r="AO124" s="175">
        <v>2.2266755733689602E-4</v>
      </c>
      <c r="AP124" s="175">
        <v>1.2616704516780217E-3</v>
      </c>
      <c r="AQ124" s="175">
        <v>5.1572975760701394E-4</v>
      </c>
      <c r="AR124" s="175">
        <v>2.378686964795433E-4</v>
      </c>
      <c r="AS124" s="175">
        <v>0.50712435233160624</v>
      </c>
      <c r="AT124" s="175">
        <v>7.8843626806833109E-4</v>
      </c>
      <c r="AU124" s="175">
        <v>0.48838896952104499</v>
      </c>
      <c r="AV124" s="175">
        <v>2.022653721682848E-4</v>
      </c>
      <c r="AW124" s="175">
        <v>0.50067585834009187</v>
      </c>
      <c r="AX124" s="175">
        <v>5.0594485201113073E-4</v>
      </c>
      <c r="AY124" s="175">
        <v>0</v>
      </c>
      <c r="AZ124" s="175">
        <v>4.6253469010175765E-4</v>
      </c>
      <c r="BA124" s="175">
        <v>4.946821667078902E-4</v>
      </c>
      <c r="BB124" s="175">
        <v>0.49575070821529743</v>
      </c>
      <c r="BC124" s="175">
        <v>7.9538675681049907E-4</v>
      </c>
      <c r="BD124" s="175">
        <v>4.9407114624505926E-4</v>
      </c>
      <c r="BE124" s="148">
        <v>2.2851919561243144E-4</v>
      </c>
      <c r="BF124" s="148">
        <v>1.15233924867481E-3</v>
      </c>
      <c r="BG124" s="148">
        <v>0</v>
      </c>
      <c r="BH124" s="148">
        <v>4.540295119182747E-4</v>
      </c>
      <c r="BI124" s="148">
        <v>4.4444444444444447E-4</v>
      </c>
      <c r="BJ124" s="148">
        <v>4.0192926045016077E-4</v>
      </c>
      <c r="BK124" s="148">
        <v>4.8223758238225364E-4</v>
      </c>
      <c r="BL124" s="148">
        <v>3.7636432066240122E-4</v>
      </c>
      <c r="BM124" s="148">
        <v>3.7509377344336085E-4</v>
      </c>
      <c r="BN124" s="148">
        <v>0</v>
      </c>
      <c r="BO124" s="217">
        <f t="shared" si="14"/>
        <v>0.50712435233160624</v>
      </c>
      <c r="BP124" s="242">
        <f t="shared" si="15"/>
        <v>6</v>
      </c>
      <c r="CE124" s="68"/>
      <c r="CJ124" s="68"/>
    </row>
    <row r="125" spans="1:88" s="38" customFormat="1" ht="14.25" x14ac:dyDescent="0.2">
      <c r="A125" s="92" t="s">
        <v>237</v>
      </c>
      <c r="B125" s="93" t="s">
        <v>1233</v>
      </c>
      <c r="C125" s="32">
        <v>60254092</v>
      </c>
      <c r="D125" s="71" t="s">
        <v>61</v>
      </c>
      <c r="E125" s="42" t="s">
        <v>202</v>
      </c>
      <c r="F125" s="42" t="s">
        <v>30</v>
      </c>
      <c r="G125" s="109" t="s">
        <v>509</v>
      </c>
      <c r="H125" s="75" t="s">
        <v>625</v>
      </c>
      <c r="I125" s="119">
        <v>8.9108910891089105E-2</v>
      </c>
      <c r="J125" s="262">
        <v>2.3234200743494422E-2</v>
      </c>
      <c r="K125" s="77" t="s">
        <v>587</v>
      </c>
      <c r="L125" s="71" t="s">
        <v>632</v>
      </c>
      <c r="M125" s="234">
        <v>3.0551235527907377E-2</v>
      </c>
      <c r="N125" s="92" t="s">
        <v>237</v>
      </c>
      <c r="O125" s="320">
        <v>3.4559834938101788E-2</v>
      </c>
      <c r="P125" s="175">
        <v>3.3276657760505222E-2</v>
      </c>
      <c r="Q125" s="189">
        <v>3.2113662903853639E-2</v>
      </c>
      <c r="R125" s="148">
        <v>2.9904193497722633E-2</v>
      </c>
      <c r="S125" s="148">
        <v>3.1272196732640957E-2</v>
      </c>
      <c r="T125" s="148">
        <v>2.9539290992058983E-2</v>
      </c>
      <c r="U125" s="148">
        <v>3.0249153656932707E-2</v>
      </c>
      <c r="V125" s="148">
        <v>2.9297700663517563E-2</v>
      </c>
      <c r="W125" s="148">
        <v>3.045024593265229E-2</v>
      </c>
      <c r="X125" s="148">
        <v>3.0139935414424113E-2</v>
      </c>
      <c r="Y125" s="148">
        <v>3.0926381109723174E-2</v>
      </c>
      <c r="Z125" s="148">
        <v>2.9478900735846223E-2</v>
      </c>
      <c r="AA125" s="148">
        <v>3.0485321302127392E-2</v>
      </c>
      <c r="AB125" s="148">
        <v>2.9238019381388557E-2</v>
      </c>
      <c r="AC125" s="148">
        <v>3.1305470388897853E-2</v>
      </c>
      <c r="AD125" s="148">
        <v>2.9823085805522689E-2</v>
      </c>
      <c r="AE125" s="148">
        <v>2.868843895610021E-2</v>
      </c>
      <c r="AF125" s="148">
        <v>2.9482144488081102E-2</v>
      </c>
      <c r="AG125" s="148">
        <v>2.9821695457231241E-2</v>
      </c>
      <c r="AH125" s="148">
        <v>2.9223331827838275E-2</v>
      </c>
      <c r="AI125" s="148">
        <v>2.963582847578923E-2</v>
      </c>
      <c r="AJ125" s="148">
        <v>2.9341852261200018E-2</v>
      </c>
      <c r="AK125" s="175">
        <v>2.988121752041574E-2</v>
      </c>
      <c r="AL125" s="175">
        <v>3.202354163060412E-2</v>
      </c>
      <c r="AM125" s="175">
        <v>3.1783556606251644E-2</v>
      </c>
      <c r="AN125" s="175">
        <v>3.0240073868882732E-2</v>
      </c>
      <c r="AO125" s="175">
        <v>3.3063665142455151E-2</v>
      </c>
      <c r="AP125" s="175">
        <v>2.9219452390682469E-2</v>
      </c>
      <c r="AQ125" s="175">
        <v>3.1917056312258586E-2</v>
      </c>
      <c r="AR125" s="175">
        <v>3.0922038980509745E-2</v>
      </c>
      <c r="AS125" s="175">
        <v>3.1805109118592453E-2</v>
      </c>
      <c r="AT125" s="175">
        <v>3.2424184627121877E-2</v>
      </c>
      <c r="AU125" s="175">
        <v>3.0688622754491017E-2</v>
      </c>
      <c r="AV125" s="175">
        <v>2.9560672872774783E-2</v>
      </c>
      <c r="AW125" s="175">
        <v>3.2443531827515401E-2</v>
      </c>
      <c r="AX125" s="175">
        <v>3.2804459691252147E-2</v>
      </c>
      <c r="AY125" s="175">
        <v>3.5091591260207458E-2</v>
      </c>
      <c r="AZ125" s="175">
        <v>3.2137673647107609E-2</v>
      </c>
      <c r="BA125" s="175">
        <v>3.04811669932506E-2</v>
      </c>
      <c r="BB125" s="175">
        <v>2.8045977011494253E-2</v>
      </c>
      <c r="BC125" s="175">
        <v>3.1783508899382494E-2</v>
      </c>
      <c r="BD125" s="175">
        <v>3.3050663187649487E-2</v>
      </c>
      <c r="BE125" s="148">
        <v>3.7385129490392646E-2</v>
      </c>
      <c r="BF125" s="148">
        <v>3.0860144451739988E-2</v>
      </c>
      <c r="BG125" s="148">
        <v>3.4023917803604517E-2</v>
      </c>
      <c r="BH125" s="148">
        <v>3.3320111067036889E-2</v>
      </c>
      <c r="BI125" s="148">
        <v>3.0327214684756583E-2</v>
      </c>
      <c r="BJ125" s="148">
        <v>3.2471529701446601E-2</v>
      </c>
      <c r="BK125" s="148">
        <v>3.4164358264081256E-2</v>
      </c>
      <c r="BL125" s="148">
        <v>3.248299319727891E-2</v>
      </c>
      <c r="BM125" s="148">
        <v>3.5020804438280165E-2</v>
      </c>
      <c r="BN125" s="148">
        <v>3.0243902439024389E-2</v>
      </c>
      <c r="BO125" s="217">
        <f t="shared" si="14"/>
        <v>3.7385129490392646E-2</v>
      </c>
      <c r="BP125" s="242">
        <f t="shared" si="15"/>
        <v>0</v>
      </c>
      <c r="CE125" s="68"/>
      <c r="CJ125" s="68"/>
    </row>
    <row r="126" spans="1:88" s="38" customFormat="1" ht="14.25" x14ac:dyDescent="0.2">
      <c r="A126" s="92" t="s">
        <v>238</v>
      </c>
      <c r="B126" s="93" t="s">
        <v>1224</v>
      </c>
      <c r="C126" s="32">
        <v>101850462</v>
      </c>
      <c r="D126" s="71" t="s">
        <v>61</v>
      </c>
      <c r="E126" s="42" t="s">
        <v>239</v>
      </c>
      <c r="F126" s="42" t="s">
        <v>28</v>
      </c>
      <c r="G126" s="109" t="s">
        <v>509</v>
      </c>
      <c r="H126" s="75" t="s">
        <v>625</v>
      </c>
      <c r="I126" s="119">
        <v>8.6021505376344107E-2</v>
      </c>
      <c r="J126" s="262">
        <v>6.5857885615251299E-2</v>
      </c>
      <c r="K126" s="77" t="s">
        <v>598</v>
      </c>
      <c r="L126" s="71" t="s">
        <v>61</v>
      </c>
      <c r="M126" s="234">
        <v>6.2367469128102787E-5</v>
      </c>
      <c r="N126" s="92" t="s">
        <v>238</v>
      </c>
      <c r="O126" s="320">
        <v>0</v>
      </c>
      <c r="P126" s="175">
        <v>0</v>
      </c>
      <c r="Q126" s="189">
        <v>0</v>
      </c>
      <c r="R126" s="148">
        <v>5.3730220562555411E-5</v>
      </c>
      <c r="S126" s="148">
        <v>1.3080872494195363E-4</v>
      </c>
      <c r="T126" s="148">
        <v>1.0699764605178686E-4</v>
      </c>
      <c r="U126" s="148">
        <v>1.6695884464479506E-4</v>
      </c>
      <c r="V126" s="148">
        <v>0.50189961389961391</v>
      </c>
      <c r="W126" s="148">
        <v>7.819423447844445E-5</v>
      </c>
      <c r="X126" s="148">
        <v>1.3017867022488365E-4</v>
      </c>
      <c r="Y126" s="148">
        <v>1.0423181154888472E-4</v>
      </c>
      <c r="Z126" s="148">
        <v>7.2061684802190675E-5</v>
      </c>
      <c r="AA126" s="148">
        <v>5.2638505066456112E-5</v>
      </c>
      <c r="AB126" s="148">
        <v>1.6987061521474476E-4</v>
      </c>
      <c r="AC126" s="148">
        <v>2.742355683532154E-5</v>
      </c>
      <c r="AD126" s="148">
        <v>1.4015744352823003E-4</v>
      </c>
      <c r="AE126" s="148">
        <v>0.50938726443446591</v>
      </c>
      <c r="AF126" s="148">
        <v>2.7150140275724758E-4</v>
      </c>
      <c r="AG126" s="148">
        <v>4.7610545735880496E-4</v>
      </c>
      <c r="AH126" s="148">
        <v>8.1708247085739182E-5</v>
      </c>
      <c r="AI126" s="148">
        <v>4.7007944342593902E-5</v>
      </c>
      <c r="AJ126" s="148">
        <v>0</v>
      </c>
      <c r="AK126" s="175">
        <v>0</v>
      </c>
      <c r="AL126" s="175">
        <v>0</v>
      </c>
      <c r="AM126" s="175">
        <v>0</v>
      </c>
      <c r="AN126" s="175">
        <v>0.4917447568049978</v>
      </c>
      <c r="AO126" s="175">
        <v>6.3512226103524931E-4</v>
      </c>
      <c r="AP126" s="175">
        <v>0</v>
      </c>
      <c r="AQ126" s="175">
        <v>3.9246467817896392E-4</v>
      </c>
      <c r="AR126" s="175">
        <v>7.3152889539136799E-4</v>
      </c>
      <c r="AS126" s="175">
        <v>0</v>
      </c>
      <c r="AT126" s="175">
        <v>7.4906367041198505E-4</v>
      </c>
      <c r="AU126" s="175">
        <v>3.43878954607978E-4</v>
      </c>
      <c r="AV126" s="175">
        <v>0.50388560770904567</v>
      </c>
      <c r="AW126" s="175">
        <v>3.8255547054322876E-4</v>
      </c>
      <c r="AX126" s="175">
        <v>0</v>
      </c>
      <c r="AY126" s="175">
        <v>0</v>
      </c>
      <c r="AZ126" s="175">
        <v>0</v>
      </c>
      <c r="BA126" s="175">
        <v>0</v>
      </c>
      <c r="BB126" s="175">
        <v>0</v>
      </c>
      <c r="BC126" s="175">
        <v>0</v>
      </c>
      <c r="BD126" s="175">
        <v>0</v>
      </c>
      <c r="BE126" s="148">
        <v>3.996802557953637E-4</v>
      </c>
      <c r="BF126" s="148">
        <v>3.720238095238095E-4</v>
      </c>
      <c r="BG126" s="148">
        <v>9.4488188976377954E-4</v>
      </c>
      <c r="BH126" s="148">
        <v>0</v>
      </c>
      <c r="BI126" s="148">
        <v>0</v>
      </c>
      <c r="BJ126" s="148">
        <v>2.7979854504756578E-4</v>
      </c>
      <c r="BK126" s="148">
        <v>4.9443757725587149E-4</v>
      </c>
      <c r="BL126" s="148">
        <v>3.2701111837802487E-4</v>
      </c>
      <c r="BM126" s="148">
        <v>0</v>
      </c>
      <c r="BN126" s="148">
        <v>2.8530670470756063E-4</v>
      </c>
      <c r="BO126" s="217">
        <f t="shared" si="14"/>
        <v>0.50938726443446591</v>
      </c>
      <c r="BP126" s="242">
        <f t="shared" si="15"/>
        <v>4</v>
      </c>
      <c r="CE126" s="68"/>
      <c r="CJ126" s="68"/>
    </row>
    <row r="127" spans="1:88" s="38" customFormat="1" ht="14.25" x14ac:dyDescent="0.2">
      <c r="A127" s="92" t="s">
        <v>240</v>
      </c>
      <c r="B127" s="93" t="s">
        <v>1240</v>
      </c>
      <c r="C127" s="32">
        <v>17786233</v>
      </c>
      <c r="D127" s="71" t="s">
        <v>61</v>
      </c>
      <c r="E127" s="42" t="s">
        <v>241</v>
      </c>
      <c r="F127" s="42" t="s">
        <v>26</v>
      </c>
      <c r="G127" s="109" t="s">
        <v>509</v>
      </c>
      <c r="H127" s="75" t="s">
        <v>625</v>
      </c>
      <c r="I127" s="119">
        <v>0.27118644067796599</v>
      </c>
      <c r="J127" s="262">
        <v>0.20552486187845304</v>
      </c>
      <c r="K127" s="77" t="s">
        <v>599</v>
      </c>
      <c r="L127" s="71" t="s">
        <v>1213</v>
      </c>
      <c r="M127" s="234">
        <v>0.1747357825868143</v>
      </c>
      <c r="N127" s="92" t="s">
        <v>240</v>
      </c>
      <c r="O127" s="320">
        <v>4.6900125811316362E-2</v>
      </c>
      <c r="P127" s="175">
        <v>8.2214969774655616E-2</v>
      </c>
      <c r="Q127" s="189">
        <v>-1.4782440545432019E-3</v>
      </c>
      <c r="R127" s="148">
        <v>2.0513798239389352E-2</v>
      </c>
      <c r="S127" s="148">
        <v>0.47835867218024547</v>
      </c>
      <c r="T127" s="148">
        <v>6.1695287919552241E-3</v>
      </c>
      <c r="U127" s="148">
        <v>0</v>
      </c>
      <c r="V127" s="148">
        <v>3.8142731527879936E-3</v>
      </c>
      <c r="W127" s="148">
        <v>1.0815162684647153E-2</v>
      </c>
      <c r="X127" s="148">
        <v>1.6091742304718128E-2</v>
      </c>
      <c r="Y127" s="148">
        <v>5.3882721303264696E-3</v>
      </c>
      <c r="Z127" s="148">
        <v>1.5056824037405913E-2</v>
      </c>
      <c r="AA127" s="148">
        <v>2.0274242280302671E-2</v>
      </c>
      <c r="AB127" s="148">
        <v>4.0041073348236131E-3</v>
      </c>
      <c r="AC127" s="148">
        <v>1.6147763918509535E-2</v>
      </c>
      <c r="AD127" s="148">
        <v>1.5575591234427652E-2</v>
      </c>
      <c r="AE127" s="148">
        <v>1.0923570155916205E-4</v>
      </c>
      <c r="AF127" s="148">
        <v>1.3345813964616985E-2</v>
      </c>
      <c r="AG127" s="148">
        <v>0.46601393611888947</v>
      </c>
      <c r="AH127" s="148">
        <v>1.0120969871593857E-2</v>
      </c>
      <c r="AI127" s="148">
        <v>1.5085714898229208E-2</v>
      </c>
      <c r="AJ127" s="148">
        <v>2.1191734332053618E-2</v>
      </c>
      <c r="AK127" s="175">
        <v>7.349789055732448E-3</v>
      </c>
      <c r="AL127" s="175">
        <v>3.3968985350478882E-2</v>
      </c>
      <c r="AM127" s="175">
        <v>1.1328700380967232E-2</v>
      </c>
      <c r="AN127" s="175">
        <v>1.2434519130178363E-2</v>
      </c>
      <c r="AO127" s="175">
        <v>6.2816172202544304E-2</v>
      </c>
      <c r="AP127" s="175">
        <v>3.97680583077267E-2</v>
      </c>
      <c r="AQ127" s="175">
        <v>-1.3444613212105371E-2</v>
      </c>
      <c r="AR127" s="175">
        <v>4.3241203281229067E-2</v>
      </c>
      <c r="AS127" s="175">
        <v>3.0762682224041441E-2</v>
      </c>
      <c r="AT127" s="175">
        <v>1.5124314417718564E-2</v>
      </c>
      <c r="AU127" s="175">
        <v>0.49265857772254973</v>
      </c>
      <c r="AV127" s="175">
        <v>3.5531908565077638E-2</v>
      </c>
      <c r="AW127" s="175">
        <v>0.47021263076393877</v>
      </c>
      <c r="AX127" s="175">
        <v>2.0810010125361166E-2</v>
      </c>
      <c r="AY127" s="175">
        <v>6.6715980869925445E-2</v>
      </c>
      <c r="AZ127" s="175">
        <v>1.819940187611897E-2</v>
      </c>
      <c r="BA127" s="175">
        <v>2.8172906490998031E-2</v>
      </c>
      <c r="BB127" s="175">
        <v>0.45859438575194589</v>
      </c>
      <c r="BC127" s="175">
        <v>2.6283569902048217E-2</v>
      </c>
      <c r="BD127" s="175">
        <v>1.6508068671530023E-2</v>
      </c>
      <c r="BE127" s="148">
        <v>7.5901756255155198E-3</v>
      </c>
      <c r="BF127" s="148">
        <v>2.4328006350651677E-2</v>
      </c>
      <c r="BG127" s="148">
        <v>4.5018327539217314E-2</v>
      </c>
      <c r="BH127" s="148">
        <v>2.7233077618010255E-2</v>
      </c>
      <c r="BI127" s="148">
        <v>4.9121381796253014E-2</v>
      </c>
      <c r="BJ127" s="148">
        <v>2.4522605431209082E-2</v>
      </c>
      <c r="BK127" s="148">
        <v>4.157715196450789E-2</v>
      </c>
      <c r="BL127" s="148">
        <v>1.9199131307681534E-2</v>
      </c>
      <c r="BM127" s="148">
        <v>0.48380084876000068</v>
      </c>
      <c r="BN127" s="148">
        <v>2.7134627707899584E-2</v>
      </c>
      <c r="BO127" s="217">
        <f t="shared" si="14"/>
        <v>0.49265857772254973</v>
      </c>
      <c r="BP127" s="242">
        <f t="shared" si="15"/>
        <v>6</v>
      </c>
      <c r="CE127" s="68"/>
      <c r="CJ127" s="68"/>
    </row>
    <row r="128" spans="1:88" s="38" customFormat="1" ht="15" x14ac:dyDescent="0.2">
      <c r="A128" s="92" t="s">
        <v>242</v>
      </c>
      <c r="B128" s="92" t="s">
        <v>1234</v>
      </c>
      <c r="C128" s="32">
        <v>69937436</v>
      </c>
      <c r="D128" s="71" t="s">
        <v>61</v>
      </c>
      <c r="E128" s="42" t="s">
        <v>202</v>
      </c>
      <c r="F128" s="42" t="s">
        <v>30</v>
      </c>
      <c r="G128" s="109" t="s">
        <v>509</v>
      </c>
      <c r="H128" s="75" t="s">
        <v>625</v>
      </c>
      <c r="I128" s="119">
        <v>8.6419753086419707E-2</v>
      </c>
      <c r="J128" s="262">
        <v>3.3431661750245818E-2</v>
      </c>
      <c r="K128" s="344" t="s">
        <v>723</v>
      </c>
      <c r="L128" s="71" t="s">
        <v>632</v>
      </c>
      <c r="M128" s="234">
        <v>2.6271442002377025E-2</v>
      </c>
      <c r="N128" s="92" t="s">
        <v>242</v>
      </c>
      <c r="O128" s="320">
        <v>2.852367688022284E-2</v>
      </c>
      <c r="P128" s="175">
        <v>2.8547579298831387E-2</v>
      </c>
      <c r="Q128" s="189">
        <v>2.0944451671653441E-2</v>
      </c>
      <c r="R128" s="148">
        <v>2.6499388760604078E-2</v>
      </c>
      <c r="S128" s="148">
        <v>2.4898803110166283E-2</v>
      </c>
      <c r="T128" s="148">
        <v>2.5847616060982521E-2</v>
      </c>
      <c r="U128" s="148">
        <v>2.4875710227272727E-2</v>
      </c>
      <c r="V128" s="148">
        <v>2.574043241009686E-2</v>
      </c>
      <c r="W128" s="148">
        <v>2.3780685627771168E-2</v>
      </c>
      <c r="X128" s="148">
        <v>2.5726093609232222E-2</v>
      </c>
      <c r="Y128" s="148">
        <v>2.5094843747693489E-2</v>
      </c>
      <c r="Z128" s="148">
        <v>2.578325629173087E-2</v>
      </c>
      <c r="AA128" s="148">
        <v>2.4565789341048153E-2</v>
      </c>
      <c r="AB128" s="148">
        <v>2.6749640087307854E-2</v>
      </c>
      <c r="AC128" s="148">
        <v>2.6928416535676996E-2</v>
      </c>
      <c r="AD128" s="148">
        <v>2.321469144217566E-2</v>
      </c>
      <c r="AE128" s="148">
        <v>2.5385194624652455E-2</v>
      </c>
      <c r="AF128" s="148">
        <v>2.5936854903053405E-2</v>
      </c>
      <c r="AG128" s="148">
        <v>2.4798911896442559E-2</v>
      </c>
      <c r="AH128" s="148">
        <v>2.5531530310219392E-2</v>
      </c>
      <c r="AI128" s="148">
        <v>2.4547437188878349E-2</v>
      </c>
      <c r="AJ128" s="148">
        <v>2.522526263339285E-2</v>
      </c>
      <c r="AK128" s="175">
        <v>2.7372038787283663E-2</v>
      </c>
      <c r="AL128" s="175">
        <v>2.6385224274406333E-2</v>
      </c>
      <c r="AM128" s="175">
        <v>2.1052631578947368E-2</v>
      </c>
      <c r="AN128" s="175">
        <v>1.9863340219291276E-2</v>
      </c>
      <c r="AO128" s="175">
        <v>2.8249940148431889E-2</v>
      </c>
      <c r="AP128" s="175">
        <v>3.0341698567985253E-2</v>
      </c>
      <c r="AQ128" s="175">
        <v>2.398469688051795E-2</v>
      </c>
      <c r="AR128" s="175">
        <v>2.4735487560766371E-2</v>
      </c>
      <c r="AS128" s="175">
        <v>2.9718531218745535E-2</v>
      </c>
      <c r="AT128" s="175">
        <v>2.7015677491601345E-2</v>
      </c>
      <c r="AU128" s="175">
        <v>2.4167630800874147E-2</v>
      </c>
      <c r="AV128" s="175">
        <v>2.9620311070448307E-2</v>
      </c>
      <c r="AW128" s="175">
        <v>2.3776863283036121E-2</v>
      </c>
      <c r="AX128" s="175">
        <v>2.4720893141945772E-2</v>
      </c>
      <c r="AY128" s="175">
        <v>2.4930318984205637E-2</v>
      </c>
      <c r="AZ128" s="175">
        <v>2.678062678062678E-2</v>
      </c>
      <c r="BA128" s="175">
        <v>2.7782137811960445E-2</v>
      </c>
      <c r="BB128" s="175">
        <v>2.3472615282170799E-2</v>
      </c>
      <c r="BC128" s="175">
        <v>2.480368939299514E-2</v>
      </c>
      <c r="BD128" s="175">
        <v>2.59384565812792E-2</v>
      </c>
      <c r="BE128" s="148">
        <v>2.358637925648235E-2</v>
      </c>
      <c r="BF128" s="148">
        <v>2.9350441058540497E-2</v>
      </c>
      <c r="BG128" s="148">
        <v>2.4872603736957048E-2</v>
      </c>
      <c r="BH128" s="148">
        <v>3.1032515687393042E-2</v>
      </c>
      <c r="BI128" s="148">
        <v>1.9335142469470826E-2</v>
      </c>
      <c r="BJ128" s="148">
        <v>2.5410025410025409E-2</v>
      </c>
      <c r="BK128" s="148">
        <v>2.6033057851239671E-2</v>
      </c>
      <c r="BL128" s="148">
        <v>2.5767690253671562E-2</v>
      </c>
      <c r="BM128" s="148">
        <v>2.817077751345937E-2</v>
      </c>
      <c r="BN128" s="148">
        <v>2.5577450084823178E-2</v>
      </c>
      <c r="BO128" s="217">
        <f t="shared" si="14"/>
        <v>3.1032515687393042E-2</v>
      </c>
      <c r="BP128" s="242">
        <f t="shared" si="15"/>
        <v>0</v>
      </c>
      <c r="CE128" s="68"/>
      <c r="CJ128" s="68"/>
    </row>
    <row r="129" spans="1:88" s="38" customFormat="1" ht="14.25" x14ac:dyDescent="0.2">
      <c r="A129" s="97" t="s">
        <v>243</v>
      </c>
      <c r="B129" s="97" t="s">
        <v>1231</v>
      </c>
      <c r="C129" s="41">
        <v>12444215</v>
      </c>
      <c r="D129" s="42" t="s">
        <v>69</v>
      </c>
      <c r="E129" s="40" t="s">
        <v>25</v>
      </c>
      <c r="F129" s="40" t="s">
        <v>26</v>
      </c>
      <c r="G129" s="44" t="s">
        <v>511</v>
      </c>
      <c r="H129" s="75" t="s">
        <v>625</v>
      </c>
      <c r="I129" s="43">
        <v>4.2105263157894701E-2</v>
      </c>
      <c r="J129" s="43">
        <v>0.10435663627152988</v>
      </c>
      <c r="K129" s="77" t="s">
        <v>597</v>
      </c>
      <c r="L129" s="72"/>
      <c r="M129" s="234">
        <v>1.7902188949467004E-3</v>
      </c>
      <c r="N129" s="97" t="s">
        <v>243</v>
      </c>
      <c r="O129" s="217">
        <v>1.978590634670996E-3</v>
      </c>
      <c r="P129" s="148">
        <v>1.4961915125136017E-3</v>
      </c>
      <c r="Q129" s="149">
        <v>1.8993352326685661E-3</v>
      </c>
      <c r="R129" s="148">
        <v>2.1845389257529831E-3</v>
      </c>
      <c r="S129" s="148">
        <v>2.1253985122210413E-3</v>
      </c>
      <c r="T129" s="148">
        <v>2.4616368286445012E-3</v>
      </c>
      <c r="U129" s="148">
        <v>1.8585107672417277E-3</v>
      </c>
      <c r="V129" s="148">
        <v>2.5536591673131627E-3</v>
      </c>
      <c r="W129" s="148">
        <v>1.969719241511098E-3</v>
      </c>
      <c r="X129" s="148">
        <v>1.8830849844440807E-3</v>
      </c>
      <c r="Y129" s="148">
        <v>2.6404640290883905E-3</v>
      </c>
      <c r="Z129" s="148">
        <v>1.3828389684021295E-3</v>
      </c>
      <c r="AA129" s="148">
        <v>1.4930640388739582E-3</v>
      </c>
      <c r="AB129" s="148">
        <v>2.6000418397537431E-3</v>
      </c>
      <c r="AC129" s="148">
        <v>2.1724961981316533E-3</v>
      </c>
      <c r="AD129" s="148">
        <v>2.0396478923638446E-3</v>
      </c>
      <c r="AE129" s="148">
        <v>1.4057283429977157E-3</v>
      </c>
      <c r="AF129" s="148">
        <v>0.49973895792001671</v>
      </c>
      <c r="AG129" s="148">
        <v>1.282553706936478E-3</v>
      </c>
      <c r="AH129" s="148">
        <v>2.1351282886403937E-3</v>
      </c>
      <c r="AI129" s="148">
        <v>3.4849100013533631E-3</v>
      </c>
      <c r="AJ129" s="148">
        <v>3.1902029895289306E-3</v>
      </c>
      <c r="AK129" s="148">
        <v>1.7675651789659744E-3</v>
      </c>
      <c r="AL129" s="148">
        <v>2.7171862027322818E-3</v>
      </c>
      <c r="AM129" s="148">
        <v>0.48086834733893558</v>
      </c>
      <c r="AN129" s="148">
        <v>3.4061135371179041E-3</v>
      </c>
      <c r="AO129" s="148">
        <v>0.511175996778091</v>
      </c>
      <c r="AP129" s="148">
        <v>2.2105465496251682E-3</v>
      </c>
      <c r="AQ129" s="148">
        <v>1.4927445671040756E-3</v>
      </c>
      <c r="AR129" s="148">
        <v>2.4109427278094864E-3</v>
      </c>
      <c r="AS129" s="148">
        <v>2.1067235310741721E-3</v>
      </c>
      <c r="AT129" s="148">
        <v>1.2170385395537525E-3</v>
      </c>
      <c r="AU129" s="148">
        <v>1.6966568690706622E-3</v>
      </c>
      <c r="AV129" s="148">
        <v>2.7871193624176534E-3</v>
      </c>
      <c r="AW129" s="148">
        <v>1.4036446358994216E-3</v>
      </c>
      <c r="AX129" s="148">
        <v>1.7439678580101106E-3</v>
      </c>
      <c r="AY129" s="148">
        <v>0.49939102669607294</v>
      </c>
      <c r="AZ129" s="148">
        <v>0.5019726080123168</v>
      </c>
      <c r="BA129" s="148">
        <v>2.4994445678738057E-3</v>
      </c>
      <c r="BB129" s="148">
        <v>0.49361270485307635</v>
      </c>
      <c r="BC129" s="148">
        <v>2.8870711033793539E-3</v>
      </c>
      <c r="BD129" s="148">
        <v>1.9621932345788196E-3</v>
      </c>
      <c r="BE129" s="148">
        <v>2.0803159973666885E-3</v>
      </c>
      <c r="BF129" s="148">
        <v>2.0303805083471201E-3</v>
      </c>
      <c r="BG129" s="148">
        <v>1.8748463240717975E-3</v>
      </c>
      <c r="BH129" s="148">
        <v>2.5684060624554979E-3</v>
      </c>
      <c r="BI129" s="148">
        <v>1.9819360684051076E-3</v>
      </c>
      <c r="BJ129" s="148">
        <v>1.7896141713176414E-3</v>
      </c>
      <c r="BK129" s="148">
        <v>1.9513605319264264E-3</v>
      </c>
      <c r="BL129" s="148">
        <v>2.8335222348156545E-3</v>
      </c>
      <c r="BM129" s="148">
        <v>2.2499999999999998E-3</v>
      </c>
      <c r="BN129" s="148">
        <v>1.1041042953903646E-3</v>
      </c>
      <c r="BO129" s="217">
        <f t="shared" si="14"/>
        <v>0.511175996778091</v>
      </c>
      <c r="BP129" s="242">
        <f t="shared" si="15"/>
        <v>6</v>
      </c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CD129" s="39"/>
      <c r="CE129" s="70"/>
      <c r="CF129" s="39"/>
      <c r="CG129" s="39"/>
      <c r="CJ129" s="68"/>
    </row>
    <row r="130" spans="1:88" s="38" customFormat="1" ht="14.25" x14ac:dyDescent="0.2">
      <c r="A130" s="97" t="s">
        <v>244</v>
      </c>
      <c r="B130" s="97" t="s">
        <v>1231</v>
      </c>
      <c r="C130" s="28">
        <v>75750049</v>
      </c>
      <c r="D130" s="42" t="s">
        <v>69</v>
      </c>
      <c r="E130" s="35" t="s">
        <v>26</v>
      </c>
      <c r="F130" s="35" t="s">
        <v>25</v>
      </c>
      <c r="G130" s="109" t="s">
        <v>511</v>
      </c>
      <c r="H130" s="75" t="s">
        <v>625</v>
      </c>
      <c r="I130" s="264">
        <v>5.8823529411764698E-2</v>
      </c>
      <c r="J130" s="43">
        <v>5.9001512859304085E-2</v>
      </c>
      <c r="K130" s="77" t="s">
        <v>598</v>
      </c>
      <c r="L130" s="71" t="s">
        <v>633</v>
      </c>
      <c r="M130" s="265">
        <v>1.2263467501231563E-2</v>
      </c>
      <c r="N130" s="97" t="s">
        <v>244</v>
      </c>
      <c r="O130" s="217">
        <v>3.0250512052938397E-2</v>
      </c>
      <c r="P130" s="148">
        <v>2.9308617234468939E-2</v>
      </c>
      <c r="Q130" s="149">
        <v>3.1278890600924501E-2</v>
      </c>
      <c r="R130" s="148">
        <v>3.2174000200461059E-2</v>
      </c>
      <c r="S130" s="148">
        <v>3.0202420477669488E-2</v>
      </c>
      <c r="T130" s="148">
        <v>3.14790452922383E-2</v>
      </c>
      <c r="U130" s="148">
        <v>2.9120384268988293E-2</v>
      </c>
      <c r="V130" s="148">
        <v>2.9464958553127356E-2</v>
      </c>
      <c r="W130" s="148">
        <v>2.8340918494000826E-2</v>
      </c>
      <c r="X130" s="148">
        <v>2.9289551028681464E-2</v>
      </c>
      <c r="Y130" s="148">
        <v>0.47950558938471327</v>
      </c>
      <c r="Z130" s="148">
        <v>3.3907485646192177E-2</v>
      </c>
      <c r="AA130" s="148">
        <v>3.16722972972973E-2</v>
      </c>
      <c r="AB130" s="148">
        <v>3.2649437758926807E-2</v>
      </c>
      <c r="AC130" s="148">
        <v>2.8156996587030716E-2</v>
      </c>
      <c r="AD130" s="148">
        <v>3.2542232355684528E-2</v>
      </c>
      <c r="AE130" s="148">
        <v>0.48977067275668473</v>
      </c>
      <c r="AF130" s="148">
        <v>3.3139032815198616E-2</v>
      </c>
      <c r="AG130" s="148">
        <v>2.8260183138616987E-2</v>
      </c>
      <c r="AH130" s="148">
        <v>3.1091772151898733E-2</v>
      </c>
      <c r="AI130" s="148">
        <v>3.1529612270984234E-2</v>
      </c>
      <c r="AJ130" s="148">
        <v>2.9730645434524819E-2</v>
      </c>
      <c r="AK130" s="148">
        <v>2.7896578538102644E-2</v>
      </c>
      <c r="AL130" s="148">
        <v>3.102355072463768E-2</v>
      </c>
      <c r="AM130" s="148">
        <v>3.4267241379310344E-2</v>
      </c>
      <c r="AN130" s="148">
        <v>3.0599268796693689E-2</v>
      </c>
      <c r="AO130" s="148">
        <v>2.9174549437419098E-2</v>
      </c>
      <c r="AP130" s="148">
        <v>3.3086138049058758E-2</v>
      </c>
      <c r="AQ130" s="148">
        <v>2.8968934629311986E-2</v>
      </c>
      <c r="AR130" s="148">
        <v>2.9125438876476221E-2</v>
      </c>
      <c r="AS130" s="148">
        <v>3.3068443988720844E-2</v>
      </c>
      <c r="AT130" s="148">
        <v>3.0323299888517279E-2</v>
      </c>
      <c r="AU130" s="148">
        <v>2.9904728299223714E-2</v>
      </c>
      <c r="AV130" s="148">
        <v>3.3227704843820732E-2</v>
      </c>
      <c r="AW130" s="148">
        <v>3.1131062750073192E-2</v>
      </c>
      <c r="AX130" s="148">
        <v>0.47346978368415948</v>
      </c>
      <c r="AY130" s="148">
        <v>2.8060482698458854E-2</v>
      </c>
      <c r="AZ130" s="148">
        <v>2.9580152671755726E-2</v>
      </c>
      <c r="BA130" s="148">
        <v>0.48618534969509902</v>
      </c>
      <c r="BB130" s="148">
        <v>3.0115958955535163E-2</v>
      </c>
      <c r="BC130" s="148">
        <v>2.8856372108231831E-2</v>
      </c>
      <c r="BD130" s="148">
        <v>2.9546894803548798E-2</v>
      </c>
      <c r="BE130" s="148">
        <v>4.2767638245709616E-2</v>
      </c>
      <c r="BF130" s="148">
        <v>3.2965941813126801E-2</v>
      </c>
      <c r="BG130" s="148">
        <v>3.2407407407407406E-2</v>
      </c>
      <c r="BH130" s="148">
        <v>2.8676153514445881E-2</v>
      </c>
      <c r="BI130" s="148">
        <v>2.9224784135117185E-2</v>
      </c>
      <c r="BJ130" s="148">
        <v>3.0503171982271662E-2</v>
      </c>
      <c r="BK130" s="148">
        <v>3.0482041587901701E-2</v>
      </c>
      <c r="BL130" s="148">
        <v>3.1132230050794692E-2</v>
      </c>
      <c r="BM130" s="148">
        <v>3.089216574676662E-2</v>
      </c>
      <c r="BN130" s="148">
        <v>2.9716536781707631E-2</v>
      </c>
      <c r="BO130" s="217">
        <f t="shared" ref="BO130:BO161" si="16">MAX(R130:BN130)</f>
        <v>0.48977067275668473</v>
      </c>
      <c r="BP130" s="242">
        <f t="shared" ref="BP130:BP161" si="17">COUNTIF(R130:BN130,"&gt;0.25")</f>
        <v>4</v>
      </c>
      <c r="CE130" s="68"/>
      <c r="CJ130" s="68"/>
    </row>
    <row r="131" spans="1:88" s="38" customFormat="1" ht="14.25" x14ac:dyDescent="0.2">
      <c r="A131" s="97" t="s">
        <v>245</v>
      </c>
      <c r="B131" s="93" t="s">
        <v>1225</v>
      </c>
      <c r="C131" s="41">
        <v>106639317</v>
      </c>
      <c r="D131" s="42" t="s">
        <v>69</v>
      </c>
      <c r="E131" s="40" t="s">
        <v>25</v>
      </c>
      <c r="F131" s="40" t="s">
        <v>28</v>
      </c>
      <c r="G131" s="44" t="s">
        <v>511</v>
      </c>
      <c r="H131" s="75" t="s">
        <v>625</v>
      </c>
      <c r="I131" s="43">
        <v>7.2727272727272696E-2</v>
      </c>
      <c r="J131" s="43">
        <v>0.13556851311953352</v>
      </c>
      <c r="K131" s="77" t="s">
        <v>588</v>
      </c>
      <c r="L131" s="72"/>
      <c r="M131" s="106">
        <v>4.7897308171280777E-5</v>
      </c>
      <c r="N131" s="97" t="s">
        <v>245</v>
      </c>
      <c r="O131" s="217">
        <v>5.2186619350798456E-5</v>
      </c>
      <c r="P131" s="148">
        <v>0</v>
      </c>
      <c r="Q131" s="149">
        <v>0</v>
      </c>
      <c r="R131" s="148">
        <v>4.9444980098395512E-5</v>
      </c>
      <c r="S131" s="148">
        <v>1.2055455093429777E-4</v>
      </c>
      <c r="T131" s="148">
        <v>0.49943757030371205</v>
      </c>
      <c r="U131" s="148">
        <v>0.47779490053236201</v>
      </c>
      <c r="V131" s="148">
        <v>0</v>
      </c>
      <c r="W131" s="148">
        <v>6.9152614500771323E-4</v>
      </c>
      <c r="X131" s="148">
        <v>7.2170900692840645E-5</v>
      </c>
      <c r="Y131" s="148">
        <v>0</v>
      </c>
      <c r="Z131" s="148">
        <v>1.5680740130934181E-4</v>
      </c>
      <c r="AA131" s="148">
        <v>4.8628671464695582E-5</v>
      </c>
      <c r="AB131" s="148">
        <v>0.49571253572886892</v>
      </c>
      <c r="AC131" s="148">
        <v>0.48850174216027875</v>
      </c>
      <c r="AD131" s="148">
        <v>6.6277038018919081E-4</v>
      </c>
      <c r="AE131" s="148">
        <v>0</v>
      </c>
      <c r="AF131" s="148">
        <v>3.3095361921422155E-4</v>
      </c>
      <c r="AG131" s="148">
        <v>1.2721027859051011E-4</v>
      </c>
      <c r="AH131" s="148">
        <v>0</v>
      </c>
      <c r="AI131" s="148">
        <v>0.50092005724800659</v>
      </c>
      <c r="AJ131" s="148">
        <v>2.2688084218168617E-4</v>
      </c>
      <c r="AK131" s="148">
        <v>0.50595700004564748</v>
      </c>
      <c r="AL131" s="148">
        <v>0.50377418912118577</v>
      </c>
      <c r="AM131" s="148">
        <v>9.9586715132201362E-4</v>
      </c>
      <c r="AN131" s="148">
        <v>7.7047538331150324E-5</v>
      </c>
      <c r="AO131" s="148">
        <v>5.5713410217839434E-5</v>
      </c>
      <c r="AP131" s="148">
        <v>1.5790304752881732E-4</v>
      </c>
      <c r="AQ131" s="148">
        <v>2.9714149878171987E-4</v>
      </c>
      <c r="AR131" s="148">
        <v>2.5400050800101598E-4</v>
      </c>
      <c r="AS131" s="148">
        <v>2.5854268108760288E-4</v>
      </c>
      <c r="AT131" s="148">
        <v>4.3421623968736432E-4</v>
      </c>
      <c r="AU131" s="148">
        <v>1.1854896072077768E-4</v>
      </c>
      <c r="AV131" s="148">
        <v>5.9382422802850359E-4</v>
      </c>
      <c r="AW131" s="148">
        <v>7.4232161083789556E-4</v>
      </c>
      <c r="AX131" s="148">
        <v>1.2622012790306295E-4</v>
      </c>
      <c r="AY131" s="148">
        <v>3.8832797070897593E-4</v>
      </c>
      <c r="AZ131" s="148">
        <v>5.1746442432082796E-4</v>
      </c>
      <c r="BA131" s="148">
        <v>6.8612445241990816E-4</v>
      </c>
      <c r="BB131" s="148">
        <v>4.7778308647873863E-4</v>
      </c>
      <c r="BC131" s="148">
        <v>0.50220990336354787</v>
      </c>
      <c r="BD131" s="148">
        <v>1.0429159931167545E-4</v>
      </c>
      <c r="BE131" s="148">
        <v>7.595321282090232E-4</v>
      </c>
      <c r="BF131" s="148">
        <v>2.2792888618750949E-4</v>
      </c>
      <c r="BG131" s="148">
        <v>0.507222451506397</v>
      </c>
      <c r="BH131" s="148">
        <v>0</v>
      </c>
      <c r="BI131" s="148">
        <v>0.49506172839506174</v>
      </c>
      <c r="BJ131" s="148">
        <v>2.8105677346824059E-4</v>
      </c>
      <c r="BK131" s="148">
        <v>0</v>
      </c>
      <c r="BL131" s="148">
        <v>0</v>
      </c>
      <c r="BM131" s="148">
        <v>2.7149321266968328E-4</v>
      </c>
      <c r="BN131" s="148">
        <v>7.3376071676836338E-4</v>
      </c>
      <c r="BO131" s="217">
        <f t="shared" si="16"/>
        <v>0.507222451506397</v>
      </c>
      <c r="BP131" s="242">
        <f t="shared" si="17"/>
        <v>10</v>
      </c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  <c r="CA131" s="39"/>
      <c r="CB131" s="39"/>
      <c r="CC131" s="39"/>
      <c r="CD131" s="39"/>
      <c r="CE131" s="70"/>
      <c r="CF131" s="39"/>
      <c r="CG131" s="39"/>
      <c r="CJ131" s="68"/>
    </row>
    <row r="132" spans="1:88" s="38" customFormat="1" ht="14.25" x14ac:dyDescent="0.2">
      <c r="A132" s="97" t="s">
        <v>246</v>
      </c>
      <c r="B132" s="94" t="s">
        <v>1234</v>
      </c>
      <c r="C132" s="28">
        <v>52878947</v>
      </c>
      <c r="D132" s="42" t="s">
        <v>69</v>
      </c>
      <c r="E132" s="35" t="s">
        <v>26</v>
      </c>
      <c r="F132" s="35" t="s">
        <v>28</v>
      </c>
      <c r="G132" s="109" t="s">
        <v>511</v>
      </c>
      <c r="H132" s="75" t="s">
        <v>625</v>
      </c>
      <c r="I132" s="264">
        <v>5.8823529411764698E-2</v>
      </c>
      <c r="J132" s="43">
        <v>3.4129692832764506E-2</v>
      </c>
      <c r="K132" s="77" t="s">
        <v>600</v>
      </c>
      <c r="L132" s="72"/>
      <c r="M132" s="265">
        <v>2.0402887148277282E-3</v>
      </c>
      <c r="N132" s="97" t="s">
        <v>246</v>
      </c>
      <c r="O132" s="217">
        <v>7.9351679891946653E-3</v>
      </c>
      <c r="P132" s="148">
        <v>4.1169205434335113E-3</v>
      </c>
      <c r="Q132" s="149">
        <v>3.7288135593220341E-3</v>
      </c>
      <c r="R132" s="148">
        <v>6.0299083453931503E-3</v>
      </c>
      <c r="S132" s="148">
        <v>9.1743119266055051E-3</v>
      </c>
      <c r="T132" s="148">
        <v>1.5998337835030126E-2</v>
      </c>
      <c r="U132" s="148">
        <v>4.9614112458654909E-3</v>
      </c>
      <c r="V132" s="148">
        <v>4.944375772558714E-3</v>
      </c>
      <c r="W132" s="148">
        <v>5.8315838581758806E-3</v>
      </c>
      <c r="X132" s="148">
        <v>4.0053404539385851E-3</v>
      </c>
      <c r="Y132" s="148">
        <v>6.7309849674669058E-3</v>
      </c>
      <c r="Z132" s="148">
        <v>7.5060532687651329E-3</v>
      </c>
      <c r="AA132" s="148">
        <v>1.5919811320754717E-2</v>
      </c>
      <c r="AB132" s="148">
        <v>4.5103092783505151E-3</v>
      </c>
      <c r="AC132" s="148">
        <v>5.4229934924078091E-3</v>
      </c>
      <c r="AD132" s="148">
        <v>5.9784774810681543E-3</v>
      </c>
      <c r="AE132" s="148">
        <v>4.7641734159123393E-3</v>
      </c>
      <c r="AF132" s="148">
        <v>7.9737335834896804E-3</v>
      </c>
      <c r="AG132" s="148">
        <v>5.846976277981958E-3</v>
      </c>
      <c r="AH132" s="148">
        <v>7.8962210941906381E-3</v>
      </c>
      <c r="AI132" s="148">
        <v>1.0542635658914728E-2</v>
      </c>
      <c r="AJ132" s="148">
        <v>4.5463530341964811E-3</v>
      </c>
      <c r="AK132" s="148">
        <v>9.0999010880316519E-3</v>
      </c>
      <c r="AL132" s="148">
        <v>1.3508891928864569E-2</v>
      </c>
      <c r="AM132" s="148">
        <v>2.1347844286312263E-2</v>
      </c>
      <c r="AN132" s="148">
        <v>4.1074790347424266E-3</v>
      </c>
      <c r="AO132" s="148">
        <v>6.9444444444444441E-3</v>
      </c>
      <c r="AP132" s="148">
        <v>3.6533387456870307E-3</v>
      </c>
      <c r="AQ132" s="148">
        <v>6.8995256576110395E-3</v>
      </c>
      <c r="AR132" s="148">
        <v>3.78000378000378E-3</v>
      </c>
      <c r="AS132" s="148">
        <v>6.9699192956713136E-3</v>
      </c>
      <c r="AT132" s="148">
        <v>4.5295449866172531E-3</v>
      </c>
      <c r="AU132" s="148">
        <v>3.5030359645025688E-3</v>
      </c>
      <c r="AV132" s="148">
        <v>5.9034366434745945E-3</v>
      </c>
      <c r="AW132" s="148">
        <v>5.0062578222778474E-3</v>
      </c>
      <c r="AX132" s="148">
        <v>7.7821011673151752E-3</v>
      </c>
      <c r="AY132" s="148">
        <v>6.18921308576481E-3</v>
      </c>
      <c r="AZ132" s="148">
        <v>5.2133616528287317E-3</v>
      </c>
      <c r="BA132" s="148">
        <v>3.9551746868820041E-3</v>
      </c>
      <c r="BB132" s="148">
        <v>6.2656641604010022E-3</v>
      </c>
      <c r="BC132" s="148">
        <v>5.6597099398655818E-3</v>
      </c>
      <c r="BD132" s="148">
        <v>5.8413110498134026E-3</v>
      </c>
      <c r="BE132" s="148">
        <v>2.0879940343027592E-2</v>
      </c>
      <c r="BF132" s="148">
        <v>6.7313403286477927E-3</v>
      </c>
      <c r="BG132" s="148">
        <v>6.4065230052417002E-3</v>
      </c>
      <c r="BH132" s="148">
        <v>6.3985374771480807E-3</v>
      </c>
      <c r="BI132" s="148">
        <v>1.0873863187030448E-2</v>
      </c>
      <c r="BJ132" s="148">
        <v>4.9462732389561658E-3</v>
      </c>
      <c r="BK132" s="148">
        <v>7.760898282694848E-3</v>
      </c>
      <c r="BL132" s="148">
        <v>3.9709944751381218E-3</v>
      </c>
      <c r="BM132" s="148">
        <v>4.6737371921625019E-3</v>
      </c>
      <c r="BN132" s="148">
        <v>2.9767811073625719E-3</v>
      </c>
      <c r="BO132" s="217">
        <f t="shared" si="16"/>
        <v>2.1347844286312263E-2</v>
      </c>
      <c r="BP132" s="242">
        <f t="shared" si="17"/>
        <v>0</v>
      </c>
      <c r="CE132" s="68"/>
      <c r="CJ132" s="68"/>
    </row>
    <row r="133" spans="1:88" s="38" customFormat="1" ht="14.25" x14ac:dyDescent="0.2">
      <c r="A133" s="97" t="s">
        <v>698</v>
      </c>
      <c r="B133" s="94" t="s">
        <v>1227</v>
      </c>
      <c r="C133" s="31">
        <v>122693584</v>
      </c>
      <c r="D133" s="42" t="s">
        <v>69</v>
      </c>
      <c r="E133" s="35" t="s">
        <v>30</v>
      </c>
      <c r="F133" s="35" t="s">
        <v>25</v>
      </c>
      <c r="G133" s="109" t="s">
        <v>511</v>
      </c>
      <c r="H133" s="75" t="s">
        <v>625</v>
      </c>
      <c r="I133" s="264">
        <v>5.4545454545454501E-2</v>
      </c>
      <c r="J133" s="43"/>
      <c r="K133" s="77" t="s">
        <v>623</v>
      </c>
      <c r="L133" s="72"/>
      <c r="M133" s="265">
        <v>5.7386187079357066E-4</v>
      </c>
      <c r="N133" s="97" t="s">
        <v>698</v>
      </c>
      <c r="O133" s="217">
        <v>9.5238095238095238E-4</v>
      </c>
      <c r="P133" s="148">
        <v>1.2815818381545221E-3</v>
      </c>
      <c r="Q133" s="149">
        <v>8.5120871637725569E-4</v>
      </c>
      <c r="R133" s="148">
        <v>1.1021307861866275E-3</v>
      </c>
      <c r="S133" s="148">
        <v>1.8335166850018336E-3</v>
      </c>
      <c r="T133" s="148">
        <v>7.1250445315283219E-4</v>
      </c>
      <c r="U133" s="148">
        <v>1.0493179433368311E-3</v>
      </c>
      <c r="V133" s="148">
        <v>6.2873310279786226E-4</v>
      </c>
      <c r="W133" s="148">
        <v>4.7562425683709869E-4</v>
      </c>
      <c r="X133" s="148">
        <v>8.447729672650475E-4</v>
      </c>
      <c r="Y133" s="148">
        <v>1.398880895283773E-3</v>
      </c>
      <c r="Z133" s="148">
        <v>3.4855350296270478E-4</v>
      </c>
      <c r="AA133" s="148">
        <v>6.2015503875968996E-4</v>
      </c>
      <c r="AB133" s="148">
        <v>7.415647015202076E-4</v>
      </c>
      <c r="AC133" s="148">
        <v>6.7430883344571813E-4</v>
      </c>
      <c r="AD133" s="148">
        <v>1.0668563300142249E-3</v>
      </c>
      <c r="AE133" s="148">
        <v>1.2738853503184713E-3</v>
      </c>
      <c r="AF133" s="148">
        <v>6.9140354920488594E-4</v>
      </c>
      <c r="AG133" s="148">
        <v>4.9431537320810673E-4</v>
      </c>
      <c r="AH133" s="148">
        <v>7.6355306693815222E-4</v>
      </c>
      <c r="AI133" s="148">
        <v>1.6246953696181965E-3</v>
      </c>
      <c r="AJ133" s="148">
        <v>1.1799410029498525E-3</v>
      </c>
      <c r="AK133" s="148">
        <v>1.0033444816053511E-3</v>
      </c>
      <c r="AL133" s="148">
        <v>8.6655112651646442E-4</v>
      </c>
      <c r="AM133" s="148">
        <v>1.6260162601626016E-3</v>
      </c>
      <c r="AN133" s="148">
        <v>2.7314941272876261E-4</v>
      </c>
      <c r="AO133" s="148">
        <v>6.6889632107023408E-4</v>
      </c>
      <c r="AP133" s="148">
        <v>1.443418013856813E-3</v>
      </c>
      <c r="AQ133" s="148">
        <v>6.3877355477483233E-4</v>
      </c>
      <c r="AR133" s="148">
        <v>1.4095851792186871E-3</v>
      </c>
      <c r="AS133" s="148">
        <v>1.4614541468761417E-3</v>
      </c>
      <c r="AT133" s="148">
        <v>1.5060240963855422E-3</v>
      </c>
      <c r="AU133" s="148">
        <v>1.3897161008536827E-3</v>
      </c>
      <c r="AV133" s="148">
        <v>3.0220610456331218E-4</v>
      </c>
      <c r="AW133" s="148">
        <v>1.3140604467805519E-3</v>
      </c>
      <c r="AX133" s="148">
        <v>6.939625260235947E-4</v>
      </c>
      <c r="AY133" s="148">
        <v>6.7923246731193751E-4</v>
      </c>
      <c r="AZ133" s="148">
        <v>1.9329896907216496E-3</v>
      </c>
      <c r="BA133" s="148">
        <v>1.4108352144469526E-3</v>
      </c>
      <c r="BB133" s="148">
        <v>9.2649783817171094E-4</v>
      </c>
      <c r="BC133" s="148">
        <v>1.2858192505510655E-3</v>
      </c>
      <c r="BD133" s="148">
        <v>8.2290980908492431E-4</v>
      </c>
      <c r="BE133" s="148">
        <v>1.4164305949008499E-3</v>
      </c>
      <c r="BF133" s="148">
        <v>1.7931858936043037E-3</v>
      </c>
      <c r="BG133" s="148">
        <v>3.1133250311332503E-4</v>
      </c>
      <c r="BH133" s="148">
        <v>9.7799511002444979E-4</v>
      </c>
      <c r="BI133" s="148">
        <v>6.2735257214554575E-4</v>
      </c>
      <c r="BJ133" s="148">
        <v>5.2356020942408382E-4</v>
      </c>
      <c r="BK133" s="148">
        <v>1.3764624913971094E-3</v>
      </c>
      <c r="BL133" s="148">
        <v>1.3508949679162446E-3</v>
      </c>
      <c r="BM133" s="148">
        <v>5.4764512595837896E-4</v>
      </c>
      <c r="BN133" s="148">
        <v>7.5944560470856271E-4</v>
      </c>
      <c r="BO133" s="217">
        <f t="shared" si="16"/>
        <v>1.9329896907216496E-3</v>
      </c>
      <c r="BP133" s="242">
        <f t="shared" si="17"/>
        <v>0</v>
      </c>
      <c r="CE133" s="68"/>
      <c r="CJ133" s="68"/>
    </row>
    <row r="134" spans="1:88" s="50" customFormat="1" ht="14.25" x14ac:dyDescent="0.2">
      <c r="A134" s="142" t="s">
        <v>519</v>
      </c>
      <c r="B134" s="93" t="s">
        <v>1226</v>
      </c>
      <c r="C134" s="27">
        <v>65276098</v>
      </c>
      <c r="D134" s="42" t="s">
        <v>69</v>
      </c>
      <c r="E134" s="45" t="s">
        <v>28</v>
      </c>
      <c r="F134" s="45" t="s">
        <v>30</v>
      </c>
      <c r="G134" s="109" t="s">
        <v>509</v>
      </c>
      <c r="H134" s="49" t="s">
        <v>627</v>
      </c>
      <c r="I134" s="347"/>
      <c r="J134" s="267">
        <v>2.1349274124679761E-2</v>
      </c>
      <c r="K134" s="77" t="s">
        <v>601</v>
      </c>
      <c r="L134" s="72"/>
      <c r="M134" s="234">
        <v>1.1814120238433756E-3</v>
      </c>
      <c r="N134" s="142" t="s">
        <v>519</v>
      </c>
      <c r="O134" s="185">
        <v>1.009668862839052E-3</v>
      </c>
      <c r="P134" s="186">
        <v>9.6387754165327944E-4</v>
      </c>
      <c r="Q134" s="187">
        <v>9.5988942073873087E-4</v>
      </c>
      <c r="R134" s="186">
        <v>6.9770918816552323E-4</v>
      </c>
      <c r="S134" s="186">
        <v>9.6460766775404263E-4</v>
      </c>
      <c r="T134" s="186">
        <v>9.2732685831421735E-4</v>
      </c>
      <c r="U134" s="186">
        <v>1.057120985674188E-3</v>
      </c>
      <c r="V134" s="186">
        <v>8.271298593879239E-4</v>
      </c>
      <c r="W134" s="186">
        <v>8.4335110564759364E-4</v>
      </c>
      <c r="X134" s="186">
        <v>1.0961335195020423E-3</v>
      </c>
      <c r="Y134" s="186">
        <v>8.1196876511643976E-4</v>
      </c>
      <c r="Z134" s="186">
        <v>1.3684721670418928E-3</v>
      </c>
      <c r="AA134" s="186">
        <v>1.6461199878330262E-3</v>
      </c>
      <c r="AB134" s="186">
        <v>8.7899645421769313E-4</v>
      </c>
      <c r="AC134" s="186">
        <v>1.447626925860821E-3</v>
      </c>
      <c r="AD134" s="186">
        <v>9.6350197014581954E-4</v>
      </c>
      <c r="AE134" s="186">
        <v>7.9922741350028307E-4</v>
      </c>
      <c r="AF134" s="186">
        <v>9.4943493308015066E-4</v>
      </c>
      <c r="AG134" s="186">
        <v>7.8231152468398728E-4</v>
      </c>
      <c r="AH134" s="186">
        <v>1.1138277641945123E-3</v>
      </c>
      <c r="AI134" s="186">
        <v>8.1912061551063389E-4</v>
      </c>
      <c r="AJ134" s="186">
        <v>8.6519583374929283E-4</v>
      </c>
      <c r="AK134" s="186">
        <v>1.1627102221607032E-3</v>
      </c>
      <c r="AL134" s="186">
        <v>8.8836245188036718E-4</v>
      </c>
      <c r="AM134" s="186">
        <v>9.9485138766384281E-4</v>
      </c>
      <c r="AN134" s="186">
        <v>1.0117068940598353E-3</v>
      </c>
      <c r="AO134" s="186">
        <v>9.3277551510449861E-4</v>
      </c>
      <c r="AP134" s="186">
        <v>9.7526210168982915E-4</v>
      </c>
      <c r="AQ134" s="186">
        <v>1.420142599885803E-3</v>
      </c>
      <c r="AR134" s="186">
        <v>9.6183051533866562E-4</v>
      </c>
      <c r="AS134" s="186">
        <v>1.0115886404546198E-3</v>
      </c>
      <c r="AT134" s="186">
        <v>9.3676332828922313E-4</v>
      </c>
      <c r="AU134" s="186">
        <v>1.2148636900648671E-3</v>
      </c>
      <c r="AV134" s="186">
        <v>1.2797999940474419E-3</v>
      </c>
      <c r="AW134" s="186">
        <v>1.0821626919307417E-3</v>
      </c>
      <c r="AX134" s="186">
        <v>9.4819522570890402E-4</v>
      </c>
      <c r="AY134" s="186">
        <v>8.5268938231181145E-4</v>
      </c>
      <c r="AZ134" s="186">
        <v>1.2062039850248636E-3</v>
      </c>
      <c r="BA134" s="186">
        <v>7.6710227117065286E-4</v>
      </c>
      <c r="BB134" s="186">
        <v>1.1197002648521781E-3</v>
      </c>
      <c r="BC134" s="186">
        <v>1.3715107978370599E-3</v>
      </c>
      <c r="BD134" s="186">
        <v>1.1447404835585075E-3</v>
      </c>
      <c r="BE134" s="186">
        <v>9.9170931016700375E-4</v>
      </c>
      <c r="BF134" s="186">
        <v>9.5680380854589158E-4</v>
      </c>
      <c r="BG134" s="186">
        <v>1.0005351699746375E-3</v>
      </c>
      <c r="BH134" s="186">
        <v>9.3684874672580922E-4</v>
      </c>
      <c r="BI134" s="186">
        <v>8.2829708255360921E-4</v>
      </c>
      <c r="BJ134" s="186">
        <v>1.02063227523481E-3</v>
      </c>
      <c r="BK134" s="186">
        <v>1.152459697412326E-3</v>
      </c>
      <c r="BL134" s="186">
        <v>1.0121311143563569E-3</v>
      </c>
      <c r="BM134" s="186">
        <v>1.0313851613618721E-3</v>
      </c>
      <c r="BN134" s="186">
        <v>8.8146532405055723E-4</v>
      </c>
      <c r="BO134" s="217">
        <f t="shared" si="16"/>
        <v>1.6461199878330262E-3</v>
      </c>
      <c r="BP134" s="242">
        <f t="shared" si="17"/>
        <v>0</v>
      </c>
      <c r="CE134" s="68"/>
      <c r="CJ134" s="68"/>
    </row>
    <row r="135" spans="1:88" s="50" customFormat="1" ht="14.25" x14ac:dyDescent="0.2">
      <c r="A135" s="142" t="s">
        <v>520</v>
      </c>
      <c r="B135" s="45" t="s">
        <v>1228</v>
      </c>
      <c r="C135" s="27">
        <v>10106637</v>
      </c>
      <c r="D135" s="42" t="s">
        <v>69</v>
      </c>
      <c r="E135" s="45" t="s">
        <v>28</v>
      </c>
      <c r="F135" s="45" t="s">
        <v>25</v>
      </c>
      <c r="G135" s="109" t="s">
        <v>509</v>
      </c>
      <c r="H135" s="49" t="s">
        <v>627</v>
      </c>
      <c r="I135" s="347"/>
      <c r="J135" s="267">
        <v>2.1844660194174758E-2</v>
      </c>
      <c r="K135" s="77" t="s">
        <v>602</v>
      </c>
      <c r="L135" s="72"/>
      <c r="M135" s="234">
        <v>5.4945325293163472E-4</v>
      </c>
      <c r="N135" s="142" t="s">
        <v>520</v>
      </c>
      <c r="O135" s="185">
        <v>2.270515731430425E-4</v>
      </c>
      <c r="P135" s="186">
        <v>4.0692449855033147E-4</v>
      </c>
      <c r="Q135" s="187">
        <v>3.4870063133166936E-4</v>
      </c>
      <c r="R135" s="186">
        <v>1.5745241984687752E-4</v>
      </c>
      <c r="S135" s="186">
        <v>2.0788724195996091E-4</v>
      </c>
      <c r="T135" s="186">
        <v>3.3705024857455832E-4</v>
      </c>
      <c r="U135" s="186">
        <v>5.047212466614793E-4</v>
      </c>
      <c r="V135" s="186">
        <v>3.1354280979149405E-4</v>
      </c>
      <c r="W135" s="186">
        <v>2.5546979069725006E-4</v>
      </c>
      <c r="X135" s="186">
        <v>3.8824341424134362E-4</v>
      </c>
      <c r="Y135" s="186">
        <v>2.0789156376034261E-4</v>
      </c>
      <c r="Z135" s="186">
        <v>3.2199378551993948E-4</v>
      </c>
      <c r="AA135" s="186">
        <v>2.4639878695981805E-4</v>
      </c>
      <c r="AB135" s="186">
        <v>3.6921693903104634E-4</v>
      </c>
      <c r="AC135" s="186">
        <v>3.2817208150601152E-4</v>
      </c>
      <c r="AD135" s="186">
        <v>0.50390541205567263</v>
      </c>
      <c r="AE135" s="186">
        <v>6.2833206397562829E-4</v>
      </c>
      <c r="AF135" s="186">
        <v>6.1475769764459981E-4</v>
      </c>
      <c r="AG135" s="186">
        <v>3.1203297695882808E-4</v>
      </c>
      <c r="AH135" s="186">
        <v>3.4487515519381984E-4</v>
      </c>
      <c r="AI135" s="186">
        <v>2.3702673661589026E-4</v>
      </c>
      <c r="AJ135" s="186">
        <v>3.3767572466987755E-4</v>
      </c>
      <c r="AK135" s="186">
        <v>6.9030612963667359E-4</v>
      </c>
      <c r="AL135" s="186">
        <v>3.1342067322760611E-4</v>
      </c>
      <c r="AM135" s="186">
        <v>2.0993167678155656E-4</v>
      </c>
      <c r="AN135" s="186">
        <v>3.1506606541559186E-4</v>
      </c>
      <c r="AO135" s="186">
        <v>3.2115751931170874E-4</v>
      </c>
      <c r="AP135" s="186">
        <v>3.7969877230730289E-4</v>
      </c>
      <c r="AQ135" s="186">
        <v>2.6861370906693365E-4</v>
      </c>
      <c r="AR135" s="186">
        <v>3.0792601564264162E-4</v>
      </c>
      <c r="AS135" s="186">
        <v>1.7991621045056159E-4</v>
      </c>
      <c r="AT135" s="186">
        <v>5.9080922400900988E-4</v>
      </c>
      <c r="AU135" s="186">
        <v>5.4155464866642166E-4</v>
      </c>
      <c r="AV135" s="186">
        <v>0.5003954319698839</v>
      </c>
      <c r="AW135" s="186">
        <v>2.4957104975822806E-4</v>
      </c>
      <c r="AX135" s="186">
        <v>5.0809036191667317E-4</v>
      </c>
      <c r="AY135" s="186">
        <v>2.0458645637658787E-4</v>
      </c>
      <c r="AZ135" s="186">
        <v>4.0815602207591701E-4</v>
      </c>
      <c r="BA135" s="186">
        <v>0.51374845707382411</v>
      </c>
      <c r="BB135" s="186">
        <v>1.789915106883502E-4</v>
      </c>
      <c r="BC135" s="186">
        <v>2.5886169882304212E-4</v>
      </c>
      <c r="BD135" s="186">
        <v>3.1892501009929197E-4</v>
      </c>
      <c r="BE135" s="186">
        <v>1.8326046548158232E-4</v>
      </c>
      <c r="BF135" s="186">
        <v>1.9105846388995032E-4</v>
      </c>
      <c r="BG135" s="186">
        <v>6.555822127991966E-4</v>
      </c>
      <c r="BH135" s="186">
        <v>0.49912735613842624</v>
      </c>
      <c r="BI135" s="186">
        <v>7.9850461862330548E-4</v>
      </c>
      <c r="BJ135" s="186">
        <v>4.1507809617513219E-4</v>
      </c>
      <c r="BK135" s="186">
        <v>1.6517508559072617E-4</v>
      </c>
      <c r="BL135" s="186">
        <v>2.5211876733316523E-4</v>
      </c>
      <c r="BM135" s="186">
        <v>3.1769084142688572E-4</v>
      </c>
      <c r="BN135" s="186">
        <v>7.3958304261672854E-4</v>
      </c>
      <c r="BO135" s="217">
        <f t="shared" si="16"/>
        <v>0.51374845707382411</v>
      </c>
      <c r="BP135" s="242">
        <f t="shared" si="17"/>
        <v>4</v>
      </c>
      <c r="CE135" s="68"/>
      <c r="CJ135" s="68"/>
    </row>
    <row r="136" spans="1:88" s="50" customFormat="1" ht="14.25" x14ac:dyDescent="0.2">
      <c r="A136" s="142" t="s">
        <v>521</v>
      </c>
      <c r="B136" s="45" t="s">
        <v>1232</v>
      </c>
      <c r="C136" s="27">
        <v>27437337</v>
      </c>
      <c r="D136" s="42" t="s">
        <v>69</v>
      </c>
      <c r="E136" s="45" t="s">
        <v>26</v>
      </c>
      <c r="F136" s="45" t="s">
        <v>30</v>
      </c>
      <c r="G136" s="109" t="s">
        <v>509</v>
      </c>
      <c r="H136" s="49" t="s">
        <v>627</v>
      </c>
      <c r="I136" s="347"/>
      <c r="J136" s="267">
        <v>2.2959183673469389E-2</v>
      </c>
      <c r="K136" s="77" t="s">
        <v>589</v>
      </c>
      <c r="L136" s="72"/>
      <c r="M136" s="234">
        <v>1.369493488461645E-4</v>
      </c>
      <c r="N136" s="142" t="s">
        <v>521</v>
      </c>
      <c r="O136" s="185">
        <v>2.3589674462492417E-4</v>
      </c>
      <c r="P136" s="186">
        <v>2.6950420519492588E-4</v>
      </c>
      <c r="Q136" s="187">
        <v>2.1929366554583238E-4</v>
      </c>
      <c r="R136" s="186">
        <v>2.9986339556424297E-4</v>
      </c>
      <c r="S136" s="186">
        <v>3.0298949636412605E-4</v>
      </c>
      <c r="T136" s="186">
        <v>2.2150756407311389E-4</v>
      </c>
      <c r="U136" s="186">
        <v>4.028263165343872E-4</v>
      </c>
      <c r="V136" s="186">
        <v>3.0960135729235039E-4</v>
      </c>
      <c r="W136" s="186">
        <v>3.0655184906501688E-4</v>
      </c>
      <c r="X136" s="186">
        <v>3.7784691572405918E-4</v>
      </c>
      <c r="Y136" s="186">
        <v>3.7241250892238305E-4</v>
      </c>
      <c r="Z136" s="186">
        <v>2.5592761376395218E-4</v>
      </c>
      <c r="AA136" s="186">
        <v>2.7968251212761235E-4</v>
      </c>
      <c r="AB136" s="186">
        <v>3.0887644107555783E-4</v>
      </c>
      <c r="AC136" s="186">
        <v>2.9407790680114769E-4</v>
      </c>
      <c r="AD136" s="186">
        <v>3.4556790777013117E-4</v>
      </c>
      <c r="AE136" s="186">
        <v>2.3611688910376774E-4</v>
      </c>
      <c r="AF136" s="186">
        <v>2.0915907593520251E-4</v>
      </c>
      <c r="AG136" s="186">
        <v>2.978145666360093E-4</v>
      </c>
      <c r="AH136" s="186">
        <v>3.2897141603918417E-4</v>
      </c>
      <c r="AI136" s="186">
        <v>2.718384717053646E-4</v>
      </c>
      <c r="AJ136" s="186">
        <v>2.27877733238039E-4</v>
      </c>
      <c r="AK136" s="186">
        <v>2.2648478196484259E-4</v>
      </c>
      <c r="AL136" s="186">
        <v>3.5485800610355771E-4</v>
      </c>
      <c r="AM136" s="186">
        <v>3.7656162320210285E-4</v>
      </c>
      <c r="AN136" s="186">
        <v>4.2145190180170686E-4</v>
      </c>
      <c r="AO136" s="186">
        <v>3.5536820434897156E-4</v>
      </c>
      <c r="AP136" s="186">
        <v>3.6028246144977663E-4</v>
      </c>
      <c r="AQ136" s="186">
        <v>3.7154630818077419E-4</v>
      </c>
      <c r="AR136" s="186">
        <v>2.0693822480113237E-4</v>
      </c>
      <c r="AS136" s="186">
        <v>1.4901797156737103E-4</v>
      </c>
      <c r="AT136" s="186">
        <v>2.1969299675421314E-4</v>
      </c>
      <c r="AU136" s="186">
        <v>2.8896007397377892E-4</v>
      </c>
      <c r="AV136" s="186">
        <v>3.2874310552653688E-4</v>
      </c>
      <c r="AW136" s="186">
        <v>2.5500265627766957E-4</v>
      </c>
      <c r="AX136" s="186">
        <v>3.6012388261561976E-4</v>
      </c>
      <c r="AY136" s="186">
        <v>2.1915584415584417E-4</v>
      </c>
      <c r="AZ136" s="186">
        <v>3.2066453908289943E-4</v>
      </c>
      <c r="BA136" s="186">
        <v>2.8154342103410898E-4</v>
      </c>
      <c r="BB136" s="186">
        <v>3.4324070071953424E-4</v>
      </c>
      <c r="BC136" s="186">
        <v>3.5869175335050704E-4</v>
      </c>
      <c r="BD136" s="186">
        <v>5.6093875815396862E-4</v>
      </c>
      <c r="BE136" s="186">
        <v>3.7996928581606322E-4</v>
      </c>
      <c r="BF136" s="186">
        <v>3.525725778664551E-4</v>
      </c>
      <c r="BG136" s="186">
        <v>3.460950100021458E-4</v>
      </c>
      <c r="BH136" s="186">
        <v>2.2428287484242194E-4</v>
      </c>
      <c r="BI136" s="186">
        <v>2.2406889631455376E-4</v>
      </c>
      <c r="BJ136" s="186">
        <v>3.0396163328717617E-4</v>
      </c>
      <c r="BK136" s="186">
        <v>3.6075036075036075E-4</v>
      </c>
      <c r="BL136" s="186">
        <v>2.7222242386846211E-4</v>
      </c>
      <c r="BM136" s="186">
        <v>3.6833692403919659E-4</v>
      </c>
      <c r="BN136" s="186">
        <v>2.5671927034678492E-4</v>
      </c>
      <c r="BO136" s="217">
        <f t="shared" si="16"/>
        <v>5.6093875815396862E-4</v>
      </c>
      <c r="BP136" s="242">
        <f t="shared" si="17"/>
        <v>0</v>
      </c>
      <c r="CE136" s="68"/>
      <c r="CJ136" s="68"/>
    </row>
    <row r="137" spans="1:88" s="50" customFormat="1" ht="14.25" x14ac:dyDescent="0.2">
      <c r="A137" s="94" t="s">
        <v>522</v>
      </c>
      <c r="B137" s="94" t="s">
        <v>1234</v>
      </c>
      <c r="C137" s="27">
        <v>39038162</v>
      </c>
      <c r="D137" s="42" t="s">
        <v>69</v>
      </c>
      <c r="E137" s="45" t="s">
        <v>26</v>
      </c>
      <c r="F137" s="45" t="s">
        <v>30</v>
      </c>
      <c r="G137" s="109" t="s">
        <v>509</v>
      </c>
      <c r="H137" s="49" t="s">
        <v>627</v>
      </c>
      <c r="I137" s="347"/>
      <c r="J137" s="267">
        <v>2.5538707102952914E-2</v>
      </c>
      <c r="K137" s="77" t="s">
        <v>603</v>
      </c>
      <c r="L137" s="72"/>
      <c r="M137" s="234">
        <v>5.9708611311294103E-4</v>
      </c>
      <c r="N137" s="94" t="s">
        <v>522</v>
      </c>
      <c r="O137" s="185">
        <v>6.3192222842860127E-4</v>
      </c>
      <c r="P137" s="186">
        <v>6.1935344885621576E-4</v>
      </c>
      <c r="Q137" s="187">
        <v>4.7626855300244382E-4</v>
      </c>
      <c r="R137" s="186">
        <v>6.0237561884682713E-4</v>
      </c>
      <c r="S137" s="186">
        <v>6.406447300007428E-4</v>
      </c>
      <c r="T137" s="186">
        <v>6.3299504037951876E-4</v>
      </c>
      <c r="U137" s="186">
        <v>4.5697445606050714E-4</v>
      </c>
      <c r="V137" s="186">
        <v>4.6939341569054175E-4</v>
      </c>
      <c r="W137" s="186">
        <v>5.5032744482967362E-4</v>
      </c>
      <c r="X137" s="186">
        <v>5.3834107052967164E-4</v>
      </c>
      <c r="Y137" s="186">
        <v>8.8180341895266196E-4</v>
      </c>
      <c r="Z137" s="186">
        <v>5.4258982296267956E-4</v>
      </c>
      <c r="AA137" s="186">
        <v>4.1196142102457227E-4</v>
      </c>
      <c r="AB137" s="186">
        <v>5.5052693292151063E-4</v>
      </c>
      <c r="AC137" s="186">
        <v>3.5334995386820044E-4</v>
      </c>
      <c r="AD137" s="186">
        <v>4.2891894044766883E-4</v>
      </c>
      <c r="AE137" s="186">
        <v>4.4701061650214194E-4</v>
      </c>
      <c r="AF137" s="186">
        <v>5.1288087711037864E-4</v>
      </c>
      <c r="AG137" s="186">
        <v>4.4875792932442919E-4</v>
      </c>
      <c r="AH137" s="186">
        <v>7.7621013769576478E-4</v>
      </c>
      <c r="AI137" s="186">
        <v>4.9660529514660974E-4</v>
      </c>
      <c r="AJ137" s="186">
        <v>4.2174073488323053E-4</v>
      </c>
      <c r="AK137" s="186">
        <v>7.2039224622712944E-4</v>
      </c>
      <c r="AL137" s="186">
        <v>7.745453418843139E-4</v>
      </c>
      <c r="AM137" s="186">
        <v>4.6236469904800296E-4</v>
      </c>
      <c r="AN137" s="186">
        <v>5.1811620095762163E-4</v>
      </c>
      <c r="AO137" s="186">
        <v>7.2755024166878653E-4</v>
      </c>
      <c r="AP137" s="186">
        <v>6.8747851629636573E-4</v>
      </c>
      <c r="AQ137" s="186">
        <v>5.733039757384404E-4</v>
      </c>
      <c r="AR137" s="186">
        <v>5.3519242280201398E-4</v>
      </c>
      <c r="AS137" s="186">
        <v>6.5293902186549461E-4</v>
      </c>
      <c r="AT137" s="186">
        <v>5.6813810490433385E-4</v>
      </c>
      <c r="AU137" s="186">
        <v>6.3613662049036659E-4</v>
      </c>
      <c r="AV137" s="186">
        <v>5.4950908652525213E-4</v>
      </c>
      <c r="AW137" s="186">
        <v>5.1484071753755739E-4</v>
      </c>
      <c r="AX137" s="186">
        <v>7.2107227689175433E-4</v>
      </c>
      <c r="AY137" s="186">
        <v>4.5646545850933372E-4</v>
      </c>
      <c r="AZ137" s="186">
        <v>5.1761488174736556E-4</v>
      </c>
      <c r="BA137" s="186">
        <v>5.1913378819341436E-4</v>
      </c>
      <c r="BB137" s="186">
        <v>4.325838646218496E-4</v>
      </c>
      <c r="BC137" s="186">
        <v>4.6732453318342826E-4</v>
      </c>
      <c r="BD137" s="186">
        <v>4.6899627109522164E-4</v>
      </c>
      <c r="BE137" s="186">
        <v>7.0313127795783889E-4</v>
      </c>
      <c r="BF137" s="186">
        <v>5.6575350869420005E-4</v>
      </c>
      <c r="BG137" s="186">
        <v>4.3590581870164169E-4</v>
      </c>
      <c r="BH137" s="186">
        <v>4.4542357374167843E-4</v>
      </c>
      <c r="BI137" s="186">
        <v>4.82843950870628E-4</v>
      </c>
      <c r="BJ137" s="186">
        <v>5.6339218434192271E-4</v>
      </c>
      <c r="BK137" s="186">
        <v>6.1633063659162078E-4</v>
      </c>
      <c r="BL137" s="186">
        <v>5.4423414162181778E-4</v>
      </c>
      <c r="BM137" s="186">
        <v>6.3170115413508157E-4</v>
      </c>
      <c r="BN137" s="186">
        <v>4.9383318193180225E-4</v>
      </c>
      <c r="BO137" s="217">
        <f t="shared" si="16"/>
        <v>8.8180341895266196E-4</v>
      </c>
      <c r="BP137" s="242">
        <f t="shared" si="17"/>
        <v>0</v>
      </c>
      <c r="CE137" s="68"/>
      <c r="CJ137" s="68"/>
    </row>
    <row r="138" spans="1:88" s="50" customFormat="1" ht="14.25" x14ac:dyDescent="0.2">
      <c r="A138" s="142" t="s">
        <v>523</v>
      </c>
      <c r="B138" s="93" t="s">
        <v>1233</v>
      </c>
      <c r="C138" s="27">
        <v>127791331</v>
      </c>
      <c r="D138" s="42" t="s">
        <v>69</v>
      </c>
      <c r="E138" s="45" t="s">
        <v>28</v>
      </c>
      <c r="F138" s="45" t="s">
        <v>30</v>
      </c>
      <c r="G138" s="109" t="s">
        <v>509</v>
      </c>
      <c r="H138" s="49" t="s">
        <v>627</v>
      </c>
      <c r="I138" s="347"/>
      <c r="J138" s="267">
        <v>2.576112412177986E-2</v>
      </c>
      <c r="K138" s="77" t="s">
        <v>604</v>
      </c>
      <c r="L138" s="72"/>
      <c r="M138" s="234">
        <v>1.0851406023082246E-3</v>
      </c>
      <c r="N138" s="142" t="s">
        <v>523</v>
      </c>
      <c r="O138" s="185">
        <v>9.1149645621226266E-4</v>
      </c>
      <c r="P138" s="186">
        <v>9.7880724443658593E-4</v>
      </c>
      <c r="Q138" s="187">
        <v>9.2068735284815684E-4</v>
      </c>
      <c r="R138" s="186">
        <v>1.1609875027988091E-3</v>
      </c>
      <c r="S138" s="186">
        <v>7.4076596904109118E-4</v>
      </c>
      <c r="T138" s="186">
        <v>8.4604943606848739E-4</v>
      </c>
      <c r="U138" s="186">
        <v>9.0155518269014053E-4</v>
      </c>
      <c r="V138" s="186">
        <v>9.7811880770690162E-4</v>
      </c>
      <c r="W138" s="186">
        <v>0.4924951856563845</v>
      </c>
      <c r="X138" s="186">
        <v>9.9520105503522879E-4</v>
      </c>
      <c r="Y138" s="186">
        <v>1.1858176212498517E-3</v>
      </c>
      <c r="Z138" s="186">
        <v>9.6740043076698424E-4</v>
      </c>
      <c r="AA138" s="186">
        <v>9.8842134990115792E-4</v>
      </c>
      <c r="AB138" s="186">
        <v>9.5397705298440121E-4</v>
      </c>
      <c r="AC138" s="186">
        <v>8.7986544642696817E-4</v>
      </c>
      <c r="AD138" s="186">
        <v>9.2899728404911668E-4</v>
      </c>
      <c r="AE138" s="186">
        <v>1.1250492209034146E-3</v>
      </c>
      <c r="AF138" s="186">
        <v>9.2225817181216174E-4</v>
      </c>
      <c r="AG138" s="186">
        <v>8.3009773731423215E-4</v>
      </c>
      <c r="AH138" s="186">
        <v>7.6032022899056304E-4</v>
      </c>
      <c r="AI138" s="186">
        <v>1.00913395606386E-3</v>
      </c>
      <c r="AJ138" s="186">
        <v>7.9534796473457138E-4</v>
      </c>
      <c r="AK138" s="186">
        <v>1.0208613683519718E-3</v>
      </c>
      <c r="AL138" s="186">
        <v>9.0067960370097434E-4</v>
      </c>
      <c r="AM138" s="186">
        <v>9.6472553827912368E-4</v>
      </c>
      <c r="AN138" s="186">
        <v>9.0598290598290594E-4</v>
      </c>
      <c r="AO138" s="186">
        <v>9.2364836163549976E-4</v>
      </c>
      <c r="AP138" s="186">
        <v>9.5225014878908573E-4</v>
      </c>
      <c r="AQ138" s="186">
        <v>8.6556421119766752E-4</v>
      </c>
      <c r="AR138" s="186">
        <v>9.727626459143969E-4</v>
      </c>
      <c r="AS138" s="186">
        <v>1.0508272469816665E-3</v>
      </c>
      <c r="AT138" s="186">
        <v>8.2328016772961288E-4</v>
      </c>
      <c r="AU138" s="186">
        <v>9.5652173913043481E-4</v>
      </c>
      <c r="AV138" s="186">
        <v>9.6936490793667518E-4</v>
      </c>
      <c r="AW138" s="186">
        <v>7.6165113182423438E-4</v>
      </c>
      <c r="AX138" s="186">
        <v>8.3945706499980626E-4</v>
      </c>
      <c r="AY138" s="186">
        <v>1.0734800213440471E-3</v>
      </c>
      <c r="AZ138" s="186">
        <v>9.7419583741753914E-4</v>
      </c>
      <c r="BA138" s="186">
        <v>9.9937312049714266E-4</v>
      </c>
      <c r="BB138" s="186">
        <v>1.0467271797494247E-3</v>
      </c>
      <c r="BC138" s="186">
        <v>1.1911637308691886E-3</v>
      </c>
      <c r="BD138" s="186">
        <v>9.7526853514666022E-4</v>
      </c>
      <c r="BE138" s="186">
        <v>8.887176363839757E-4</v>
      </c>
      <c r="BF138" s="186">
        <v>8.7795753993752509E-4</v>
      </c>
      <c r="BG138" s="186">
        <v>9.3239070461314014E-4</v>
      </c>
      <c r="BH138" s="186">
        <v>9.6075450078226567E-4</v>
      </c>
      <c r="BI138" s="186">
        <v>1.0371426719388086E-3</v>
      </c>
      <c r="BJ138" s="186">
        <v>9.7224503202496303E-4</v>
      </c>
      <c r="BK138" s="186">
        <v>9.8431528969749986E-4</v>
      </c>
      <c r="BL138" s="186">
        <v>1.0675111228927402E-3</v>
      </c>
      <c r="BM138" s="186">
        <v>1.0231904105908781E-3</v>
      </c>
      <c r="BN138" s="186">
        <v>9.7453185642652762E-4</v>
      </c>
      <c r="BO138" s="217">
        <f t="shared" si="16"/>
        <v>0.4924951856563845</v>
      </c>
      <c r="BP138" s="242">
        <f t="shared" si="17"/>
        <v>1</v>
      </c>
      <c r="CE138" s="68"/>
      <c r="CJ138" s="68"/>
    </row>
    <row r="139" spans="1:88" s="50" customFormat="1" ht="14.25" x14ac:dyDescent="0.2">
      <c r="A139" s="142" t="s">
        <v>524</v>
      </c>
      <c r="B139" s="93" t="s">
        <v>1224</v>
      </c>
      <c r="C139" s="27">
        <v>138556245</v>
      </c>
      <c r="D139" s="42" t="s">
        <v>69</v>
      </c>
      <c r="E139" s="45" t="s">
        <v>30</v>
      </c>
      <c r="F139" s="45" t="s">
        <v>26</v>
      </c>
      <c r="G139" s="109" t="s">
        <v>509</v>
      </c>
      <c r="H139" s="49" t="s">
        <v>627</v>
      </c>
      <c r="I139" s="347"/>
      <c r="J139" s="267">
        <v>2.6013771996939557E-2</v>
      </c>
      <c r="K139" s="77" t="s">
        <v>604</v>
      </c>
      <c r="L139" s="72"/>
      <c r="M139" s="234">
        <v>3.5317129513246816E-4</v>
      </c>
      <c r="N139" s="142" t="s">
        <v>524</v>
      </c>
      <c r="O139" s="185">
        <v>6.0420379366745596E-4</v>
      </c>
      <c r="P139" s="186">
        <v>5.4478831615633184E-4</v>
      </c>
      <c r="Q139" s="187">
        <v>4.2079749541330732E-4</v>
      </c>
      <c r="R139" s="186">
        <v>5.2131713142878808E-4</v>
      </c>
      <c r="S139" s="186">
        <v>4.6941160692046824E-4</v>
      </c>
      <c r="T139" s="186">
        <v>4.0504961857827583E-4</v>
      </c>
      <c r="U139" s="186">
        <v>5.4108010784286288E-4</v>
      </c>
      <c r="V139" s="186">
        <v>4.2398118331129304E-4</v>
      </c>
      <c r="W139" s="186">
        <v>4.6609556566322186E-4</v>
      </c>
      <c r="X139" s="186">
        <v>6.2943465323872744E-4</v>
      </c>
      <c r="Y139" s="186">
        <v>4.8326798577550832E-4</v>
      </c>
      <c r="Z139" s="186">
        <v>4.8986332813145137E-4</v>
      </c>
      <c r="AA139" s="186">
        <v>4.9646071554402486E-4</v>
      </c>
      <c r="AB139" s="186">
        <v>6.6443758573388201E-4</v>
      </c>
      <c r="AC139" s="186">
        <v>5.8166274382490601E-4</v>
      </c>
      <c r="AD139" s="186">
        <v>6.7028580745285356E-4</v>
      </c>
      <c r="AE139" s="186">
        <v>4.9145972812076927E-4</v>
      </c>
      <c r="AF139" s="186">
        <v>5.9728365779974555E-4</v>
      </c>
      <c r="AG139" s="186">
        <v>3.945230912044558E-4</v>
      </c>
      <c r="AH139" s="186">
        <v>5.2440447317015618E-4</v>
      </c>
      <c r="AI139" s="186">
        <v>4.5619050515495273E-4</v>
      </c>
      <c r="AJ139" s="186">
        <v>4.5802064616143464E-4</v>
      </c>
      <c r="AK139" s="186">
        <v>4.3610022913740851E-4</v>
      </c>
      <c r="AL139" s="186">
        <v>3.7953422268161116E-4</v>
      </c>
      <c r="AM139" s="186">
        <v>5.0464400240184993E-4</v>
      </c>
      <c r="AN139" s="186">
        <v>3.9725000480544362E-4</v>
      </c>
      <c r="AO139" s="186">
        <v>5.3865652724968314E-4</v>
      </c>
      <c r="AP139" s="186">
        <v>4.3602840413604086E-4</v>
      </c>
      <c r="AQ139" s="186">
        <v>3.9329608938547483E-4</v>
      </c>
      <c r="AR139" s="186">
        <v>5.2959185154016915E-4</v>
      </c>
      <c r="AS139" s="186">
        <v>4.4630746208574354E-4</v>
      </c>
      <c r="AT139" s="186">
        <v>8.0169038593002294E-4</v>
      </c>
      <c r="AU139" s="186">
        <v>5.6874329060649365E-4</v>
      </c>
      <c r="AV139" s="186">
        <v>4.0563837339012269E-4</v>
      </c>
      <c r="AW139" s="186">
        <v>4.7351773166065823E-4</v>
      </c>
      <c r="AX139" s="186">
        <v>6.9019917176099384E-4</v>
      </c>
      <c r="AY139" s="186">
        <v>5.4473838589825965E-4</v>
      </c>
      <c r="AZ139" s="186">
        <v>6.2236498695041151E-4</v>
      </c>
      <c r="BA139" s="186">
        <v>7.5009376172021508E-4</v>
      </c>
      <c r="BB139" s="186">
        <v>6.4722300877796202E-4</v>
      </c>
      <c r="BC139" s="186">
        <v>4.7678688337935159E-4</v>
      </c>
      <c r="BD139" s="186">
        <v>6.089459698848538E-4</v>
      </c>
      <c r="BE139" s="186">
        <v>6.7422158053883241E-4</v>
      </c>
      <c r="BF139" s="186">
        <v>6.1730993167501439E-4</v>
      </c>
      <c r="BG139" s="186">
        <v>0.50276402331117886</v>
      </c>
      <c r="BH139" s="186">
        <v>1.4012795748149305E-3</v>
      </c>
      <c r="BI139" s="186">
        <v>4.877105353884446E-4</v>
      </c>
      <c r="BJ139" s="186">
        <v>6.0451821390988944E-4</v>
      </c>
      <c r="BK139" s="186">
        <v>5.6842711181464959E-4</v>
      </c>
      <c r="BL139" s="186">
        <v>7.0325174014848201E-4</v>
      </c>
      <c r="BM139" s="186">
        <v>7.0490348486660335E-4</v>
      </c>
      <c r="BN139" s="186">
        <v>5.2919276313331918E-4</v>
      </c>
      <c r="BO139" s="217">
        <f t="shared" si="16"/>
        <v>0.50276402331117886</v>
      </c>
      <c r="BP139" s="242">
        <f t="shared" si="17"/>
        <v>1</v>
      </c>
      <c r="CE139" s="68"/>
      <c r="CJ139" s="68"/>
    </row>
    <row r="140" spans="1:88" s="50" customFormat="1" ht="14.25" x14ac:dyDescent="0.2">
      <c r="A140" s="142" t="s">
        <v>525</v>
      </c>
      <c r="B140" s="45" t="s">
        <v>1228</v>
      </c>
      <c r="C140" s="27">
        <v>24393082</v>
      </c>
      <c r="D140" s="42" t="s">
        <v>69</v>
      </c>
      <c r="E140" s="45" t="s">
        <v>28</v>
      </c>
      <c r="F140" s="45" t="s">
        <v>30</v>
      </c>
      <c r="G140" s="109" t="s">
        <v>509</v>
      </c>
      <c r="H140" s="49" t="s">
        <v>627</v>
      </c>
      <c r="I140" s="347"/>
      <c r="J140" s="267">
        <v>2.6737967914438502E-2</v>
      </c>
      <c r="K140" s="77" t="s">
        <v>1214</v>
      </c>
      <c r="L140" s="92" t="s">
        <v>634</v>
      </c>
      <c r="M140" s="234">
        <v>1.0560687822570934E-3</v>
      </c>
      <c r="N140" s="142" t="s">
        <v>525</v>
      </c>
      <c r="O140" s="185">
        <v>1.3981569748967269E-3</v>
      </c>
      <c r="P140" s="186">
        <v>1.3245822598697936E-3</v>
      </c>
      <c r="Q140" s="187">
        <v>1.1716187084075359E-3</v>
      </c>
      <c r="R140" s="186">
        <v>1.5259015319361708E-3</v>
      </c>
      <c r="S140" s="186">
        <v>1.0728259497665025E-3</v>
      </c>
      <c r="T140" s="186">
        <v>1.3736783072250437E-3</v>
      </c>
      <c r="U140" s="186">
        <v>1.3625789298770355E-3</v>
      </c>
      <c r="V140" s="186">
        <v>1.3526281764384106E-3</v>
      </c>
      <c r="W140" s="186">
        <v>1.2902393393974582E-3</v>
      </c>
      <c r="X140" s="186">
        <v>1.2715563596796438E-3</v>
      </c>
      <c r="Y140" s="186">
        <v>1.2313685091588063E-3</v>
      </c>
      <c r="Z140" s="186">
        <v>1.298767444229398E-3</v>
      </c>
      <c r="AA140" s="186">
        <v>1.3281592010269119E-3</v>
      </c>
      <c r="AB140" s="186">
        <v>1.3660024534995524E-3</v>
      </c>
      <c r="AC140" s="186">
        <v>0.49572358649371223</v>
      </c>
      <c r="AD140" s="186">
        <v>1.6960310641479118E-3</v>
      </c>
      <c r="AE140" s="186">
        <v>1.245867465759002E-3</v>
      </c>
      <c r="AF140" s="186">
        <v>1.351425245873466E-3</v>
      </c>
      <c r="AG140" s="186">
        <v>1.3340374086323336E-3</v>
      </c>
      <c r="AH140" s="186">
        <v>1.4036553040189784E-3</v>
      </c>
      <c r="AI140" s="186">
        <v>1.0324060797246917E-3</v>
      </c>
      <c r="AJ140" s="186">
        <v>1.1620742635646824E-3</v>
      </c>
      <c r="AK140" s="186">
        <v>1.3694441120550968E-3</v>
      </c>
      <c r="AL140" s="186">
        <v>1.201191831895543E-3</v>
      </c>
      <c r="AM140" s="186">
        <v>1.3974106802101987E-3</v>
      </c>
      <c r="AN140" s="186">
        <v>1.3231869398508621E-3</v>
      </c>
      <c r="AO140" s="186">
        <v>1.2050612572805785E-3</v>
      </c>
      <c r="AP140" s="186">
        <v>1.2561537679994827E-3</v>
      </c>
      <c r="AQ140" s="186">
        <v>1.3198345378164786E-3</v>
      </c>
      <c r="AR140" s="186">
        <v>0.50632738883264539</v>
      </c>
      <c r="AS140" s="186">
        <v>1.3220955214014213E-3</v>
      </c>
      <c r="AT140" s="186">
        <v>1.8226683865178621E-3</v>
      </c>
      <c r="AU140" s="186">
        <v>1.2417519270272591E-3</v>
      </c>
      <c r="AV140" s="186">
        <v>1.2928071917173061E-3</v>
      </c>
      <c r="AW140" s="186">
        <v>1.110927539039133E-3</v>
      </c>
      <c r="AX140" s="186">
        <v>1.2420156139105749E-3</v>
      </c>
      <c r="AY140" s="186">
        <v>1.1083942390369733E-3</v>
      </c>
      <c r="AZ140" s="186">
        <v>1.1771222822323777E-3</v>
      </c>
      <c r="BA140" s="186">
        <v>1.2835855466337245E-3</v>
      </c>
      <c r="BB140" s="186">
        <v>1.2115487289005708E-3</v>
      </c>
      <c r="BC140" s="186">
        <v>1.3397141513748173E-3</v>
      </c>
      <c r="BD140" s="186">
        <v>1.3356484573260317E-3</v>
      </c>
      <c r="BE140" s="186">
        <v>1.6150422143147887E-3</v>
      </c>
      <c r="BF140" s="186">
        <v>1.45773601851532E-3</v>
      </c>
      <c r="BG140" s="186">
        <v>1.167761103235513E-3</v>
      </c>
      <c r="BH140" s="186">
        <v>1.2335593055277524E-3</v>
      </c>
      <c r="BI140" s="186">
        <v>1.3838336516631231E-3</v>
      </c>
      <c r="BJ140" s="186">
        <v>1.5067943985955018E-3</v>
      </c>
      <c r="BK140" s="186">
        <v>1.3509340744171684E-3</v>
      </c>
      <c r="BL140" s="186">
        <v>1.1470503893353725E-3</v>
      </c>
      <c r="BM140" s="186">
        <v>1.2400046355313479E-3</v>
      </c>
      <c r="BN140" s="186">
        <v>1.1661127631041922E-3</v>
      </c>
      <c r="BO140" s="217">
        <f t="shared" si="16"/>
        <v>0.50632738883264539</v>
      </c>
      <c r="BP140" s="242">
        <f t="shared" si="17"/>
        <v>2</v>
      </c>
      <c r="CE140" s="68"/>
      <c r="CJ140" s="68"/>
    </row>
    <row r="141" spans="1:88" s="50" customFormat="1" ht="14.25" x14ac:dyDescent="0.2">
      <c r="A141" s="142" t="s">
        <v>526</v>
      </c>
      <c r="B141" s="45" t="s">
        <v>1237</v>
      </c>
      <c r="C141" s="27">
        <v>11382055</v>
      </c>
      <c r="D141" s="42" t="s">
        <v>69</v>
      </c>
      <c r="E141" s="45" t="s">
        <v>28</v>
      </c>
      <c r="F141" s="45" t="s">
        <v>25</v>
      </c>
      <c r="G141" s="110" t="s">
        <v>509</v>
      </c>
      <c r="H141" s="49" t="s">
        <v>627</v>
      </c>
      <c r="I141" s="348"/>
      <c r="J141" s="269">
        <v>2.7070063694267517E-2</v>
      </c>
      <c r="K141" s="77" t="s">
        <v>605</v>
      </c>
      <c r="L141" s="72"/>
      <c r="M141" s="265">
        <v>8.4629887972622491E-4</v>
      </c>
      <c r="N141" s="142" t="s">
        <v>526</v>
      </c>
      <c r="O141" s="185">
        <v>1.3651538280154386E-4</v>
      </c>
      <c r="P141" s="186">
        <v>1.4504630603320111E-4</v>
      </c>
      <c r="Q141" s="187">
        <v>1.5355872341514602E-4</v>
      </c>
      <c r="R141" s="186">
        <v>2.0589688683907099E-4</v>
      </c>
      <c r="S141" s="186">
        <v>1.9323474971014789E-4</v>
      </c>
      <c r="T141" s="186">
        <v>1.4656761781336542E-4</v>
      </c>
      <c r="U141" s="186">
        <v>1.5183261972002065E-4</v>
      </c>
      <c r="V141" s="186">
        <v>2.6098106185251164E-4</v>
      </c>
      <c r="W141" s="186">
        <v>1.7089489109723064E-4</v>
      </c>
      <c r="X141" s="186">
        <v>1.3991558426416063E-4</v>
      </c>
      <c r="Y141" s="186">
        <v>1.4788934179999814E-4</v>
      </c>
      <c r="Z141" s="186">
        <v>1.3552992199500046E-4</v>
      </c>
      <c r="AA141" s="186">
        <v>1.4737754659731252E-4</v>
      </c>
      <c r="AB141" s="186">
        <v>1.9521031959833523E-4</v>
      </c>
      <c r="AC141" s="186">
        <v>1.5766949470680982E-4</v>
      </c>
      <c r="AD141" s="186">
        <v>2.155680555087743E-4</v>
      </c>
      <c r="AE141" s="186">
        <v>2.0326649253503805E-4</v>
      </c>
      <c r="AF141" s="186">
        <v>1.5497869043006585E-4</v>
      </c>
      <c r="AG141" s="186">
        <v>1.2439048661558365E-4</v>
      </c>
      <c r="AH141" s="186">
        <v>1.9753086419753085E-4</v>
      </c>
      <c r="AI141" s="186">
        <v>3.155438564441529E-4</v>
      </c>
      <c r="AJ141" s="186">
        <v>1.74394946421997E-4</v>
      </c>
      <c r="AK141" s="186">
        <v>1.1638346689721677E-4</v>
      </c>
      <c r="AL141" s="186">
        <v>1.9734570033055405E-4</v>
      </c>
      <c r="AM141" s="186">
        <v>2.1794312966334198E-4</v>
      </c>
      <c r="AN141" s="186">
        <v>8.081461128171973E-5</v>
      </c>
      <c r="AO141" s="186">
        <v>1.5215039220989993E-4</v>
      </c>
      <c r="AP141" s="186">
        <v>1.4428733157228796E-4</v>
      </c>
      <c r="AQ141" s="186">
        <v>2.0648713757205541E-4</v>
      </c>
      <c r="AR141" s="186">
        <v>1.3050097875734069E-4</v>
      </c>
      <c r="AS141" s="186">
        <v>1.7439224303302989E-4</v>
      </c>
      <c r="AT141" s="186">
        <v>1.8949442886379142E-4</v>
      </c>
      <c r="AU141" s="186">
        <v>2.7743987024350685E-4</v>
      </c>
      <c r="AV141" s="186">
        <v>1.7607985525021556E-4</v>
      </c>
      <c r="AW141" s="186">
        <v>2.0531114262066841E-4</v>
      </c>
      <c r="AX141" s="186">
        <v>1.0822259842458817E-4</v>
      </c>
      <c r="AY141" s="186">
        <v>3.4045576665457802E-4</v>
      </c>
      <c r="AZ141" s="186">
        <v>1.7360628871420237E-4</v>
      </c>
      <c r="BA141" s="186">
        <v>2.1860438359316573E-4</v>
      </c>
      <c r="BB141" s="186">
        <v>2.5827896373987937E-4</v>
      </c>
      <c r="BC141" s="186">
        <v>1.7126857891758257E-4</v>
      </c>
      <c r="BD141" s="186">
        <v>1.8279105320881384E-4</v>
      </c>
      <c r="BE141" s="186">
        <v>1.8477047811208915E-4</v>
      </c>
      <c r="BF141" s="186">
        <v>1.4807465924319041E-4</v>
      </c>
      <c r="BG141" s="186">
        <v>1.3140513586599442E-4</v>
      </c>
      <c r="BH141" s="186">
        <v>2.3770592175873569E-4</v>
      </c>
      <c r="BI141" s="186">
        <v>1.3089968993135949E-4</v>
      </c>
      <c r="BJ141" s="186">
        <v>1.5117386506220803E-4</v>
      </c>
      <c r="BK141" s="186">
        <v>1.4204970244325487E-4</v>
      </c>
      <c r="BL141" s="186">
        <v>4.2088210536346744E-4</v>
      </c>
      <c r="BM141" s="186">
        <v>1.2899421368812886E-4</v>
      </c>
      <c r="BN141" s="186">
        <v>1.9969247359067035E-4</v>
      </c>
      <c r="BO141" s="217">
        <f t="shared" si="16"/>
        <v>4.2088210536346744E-4</v>
      </c>
      <c r="BP141" s="242">
        <f t="shared" si="17"/>
        <v>0</v>
      </c>
      <c r="CE141" s="68"/>
      <c r="CJ141" s="68"/>
    </row>
    <row r="142" spans="1:88" s="50" customFormat="1" ht="14.25" x14ac:dyDescent="0.2">
      <c r="A142" s="142" t="s">
        <v>527</v>
      </c>
      <c r="B142" s="93" t="s">
        <v>1223</v>
      </c>
      <c r="C142" s="27">
        <v>43528155</v>
      </c>
      <c r="D142" s="42" t="s">
        <v>69</v>
      </c>
      <c r="E142" s="45" t="s">
        <v>25</v>
      </c>
      <c r="F142" s="45" t="s">
        <v>26</v>
      </c>
      <c r="G142" s="110" t="s">
        <v>509</v>
      </c>
      <c r="H142" s="49" t="s">
        <v>627</v>
      </c>
      <c r="I142" s="348"/>
      <c r="J142" s="269">
        <v>3.039288361749444E-2</v>
      </c>
      <c r="K142" s="77" t="s">
        <v>606</v>
      </c>
      <c r="L142" s="72"/>
      <c r="M142" s="265">
        <v>1.6057649609518567E-3</v>
      </c>
      <c r="N142" s="142" t="s">
        <v>527</v>
      </c>
      <c r="O142" s="185">
        <v>1.8540799621294306E-3</v>
      </c>
      <c r="P142" s="186">
        <v>1.6486003060146974E-3</v>
      </c>
      <c r="Q142" s="187">
        <v>1.9030079803560467E-3</v>
      </c>
      <c r="R142" s="186">
        <v>1.6274171931839939E-3</v>
      </c>
      <c r="S142" s="186">
        <v>1.7631919461942071E-3</v>
      </c>
      <c r="T142" s="186">
        <v>1.858662553881441E-3</v>
      </c>
      <c r="U142" s="186">
        <v>2.2637400424093072E-3</v>
      </c>
      <c r="V142" s="186">
        <v>1.3892826764956053E-3</v>
      </c>
      <c r="W142" s="186">
        <v>1.8525515240892638E-3</v>
      </c>
      <c r="X142" s="186">
        <v>1.7988487368084426E-3</v>
      </c>
      <c r="Y142" s="186">
        <v>2.3114218062915775E-3</v>
      </c>
      <c r="Z142" s="186">
        <v>1.694140725136813E-3</v>
      </c>
      <c r="AA142" s="186">
        <v>1.6726646054032136E-3</v>
      </c>
      <c r="AB142" s="186">
        <v>1.3680774741196367E-3</v>
      </c>
      <c r="AC142" s="186">
        <v>1.9256156510863848E-3</v>
      </c>
      <c r="AD142" s="186">
        <v>1.684173973435194E-3</v>
      </c>
      <c r="AE142" s="186">
        <v>1.9020446980504042E-3</v>
      </c>
      <c r="AF142" s="186">
        <v>1.5453620293241867E-3</v>
      </c>
      <c r="AG142" s="186">
        <v>1.8847959791019112E-3</v>
      </c>
      <c r="AH142" s="186">
        <v>1.8987041344282528E-3</v>
      </c>
      <c r="AI142" s="186">
        <v>1.4291210905293245E-3</v>
      </c>
      <c r="AJ142" s="186">
        <v>1.4009769644672569E-3</v>
      </c>
      <c r="AK142" s="186">
        <v>1.6082971638298092E-3</v>
      </c>
      <c r="AL142" s="186">
        <v>1.5073110520319028E-3</v>
      </c>
      <c r="AM142" s="186">
        <v>1.4496615679795342E-3</v>
      </c>
      <c r="AN142" s="186">
        <v>1.5949789234927967E-3</v>
      </c>
      <c r="AO142" s="186">
        <v>1.7299736743136517E-3</v>
      </c>
      <c r="AP142" s="186">
        <v>1.8424931564539903E-3</v>
      </c>
      <c r="AQ142" s="186">
        <v>2.1358814023747629E-3</v>
      </c>
      <c r="AR142" s="186">
        <v>1.3586146897233908E-3</v>
      </c>
      <c r="AS142" s="186">
        <v>1.5657765972319306E-3</v>
      </c>
      <c r="AT142" s="186">
        <v>1.5258361169532765E-3</v>
      </c>
      <c r="AU142" s="186">
        <v>1.5875009993261686E-3</v>
      </c>
      <c r="AV142" s="186">
        <v>1.5514120722843105E-3</v>
      </c>
      <c r="AW142" s="186">
        <v>1.4141054546892924E-3</v>
      </c>
      <c r="AX142" s="186">
        <v>1.6971029735156325E-3</v>
      </c>
      <c r="AY142" s="186">
        <v>1.768018018018018E-3</v>
      </c>
      <c r="AZ142" s="186">
        <v>1.4970382337102855E-3</v>
      </c>
      <c r="BA142" s="186">
        <v>1.5252713377432406E-3</v>
      </c>
      <c r="BB142" s="186">
        <v>1.6393202675604865E-3</v>
      </c>
      <c r="BC142" s="186">
        <v>1.7769601438292445E-3</v>
      </c>
      <c r="BD142" s="186">
        <v>1.6171982344572659E-3</v>
      </c>
      <c r="BE142" s="186">
        <v>1.5584464949207949E-3</v>
      </c>
      <c r="BF142" s="186">
        <v>1.5624202195557825E-3</v>
      </c>
      <c r="BG142" s="186">
        <v>1.9421848171812988E-3</v>
      </c>
      <c r="BH142" s="186">
        <v>1.8251771621494246E-3</v>
      </c>
      <c r="BI142" s="186">
        <v>1.5889830508474577E-3</v>
      </c>
      <c r="BJ142" s="186">
        <v>1.4492593289154893E-3</v>
      </c>
      <c r="BK142" s="186">
        <v>1.6192482951183816E-3</v>
      </c>
      <c r="BL142" s="186">
        <v>1.6819769698537975E-3</v>
      </c>
      <c r="BM142" s="186">
        <v>1.6047388260635434E-3</v>
      </c>
      <c r="BN142" s="186">
        <v>1.5887382529656447E-3</v>
      </c>
      <c r="BO142" s="217">
        <f t="shared" si="16"/>
        <v>2.3114218062915775E-3</v>
      </c>
      <c r="BP142" s="242">
        <f t="shared" si="17"/>
        <v>0</v>
      </c>
      <c r="CE142" s="68"/>
      <c r="CJ142" s="68"/>
    </row>
    <row r="143" spans="1:88" s="50" customFormat="1" ht="14.25" x14ac:dyDescent="0.2">
      <c r="A143" s="142" t="s">
        <v>528</v>
      </c>
      <c r="B143" s="93" t="s">
        <v>1229</v>
      </c>
      <c r="C143" s="27">
        <v>84930481</v>
      </c>
      <c r="D143" s="42" t="s">
        <v>69</v>
      </c>
      <c r="E143" s="45" t="s">
        <v>28</v>
      </c>
      <c r="F143" s="45" t="s">
        <v>30</v>
      </c>
      <c r="G143" s="110" t="s">
        <v>509</v>
      </c>
      <c r="H143" s="49" t="s">
        <v>627</v>
      </c>
      <c r="I143" s="348"/>
      <c r="J143" s="269">
        <v>5.499153976311337E-2</v>
      </c>
      <c r="K143" s="77" t="s">
        <v>607</v>
      </c>
      <c r="L143" s="72"/>
      <c r="M143" s="265">
        <v>1.2019195731742499E-3</v>
      </c>
      <c r="N143" s="142" t="s">
        <v>528</v>
      </c>
      <c r="O143" s="185">
        <v>1.5768406582298952E-3</v>
      </c>
      <c r="P143" s="186">
        <v>1.1658483472687306E-3</v>
      </c>
      <c r="Q143" s="187">
        <v>7.4579224018089937E-4</v>
      </c>
      <c r="R143" s="186">
        <v>1.238102053961211E-3</v>
      </c>
      <c r="S143" s="186">
        <v>0.46910546167324996</v>
      </c>
      <c r="T143" s="186">
        <v>1.1796081649399939E-3</v>
      </c>
      <c r="U143" s="186">
        <v>1.3018212076069304E-3</v>
      </c>
      <c r="V143" s="186">
        <v>1.3404522896883072E-3</v>
      </c>
      <c r="W143" s="186">
        <v>1.4226231783483691E-3</v>
      </c>
      <c r="X143" s="186">
        <v>9.7567387216144618E-4</v>
      </c>
      <c r="Y143" s="186">
        <v>1.2861736334405145E-3</v>
      </c>
      <c r="Z143" s="186">
        <v>0.46033221801198926</v>
      </c>
      <c r="AA143" s="186">
        <v>9.3045033796357432E-4</v>
      </c>
      <c r="AB143" s="186">
        <v>1.1234110658554853E-3</v>
      </c>
      <c r="AC143" s="186">
        <v>1.3835533771949192E-3</v>
      </c>
      <c r="AD143" s="186">
        <v>1.3814570783976892E-3</v>
      </c>
      <c r="AE143" s="186">
        <v>1.3444688023630861E-3</v>
      </c>
      <c r="AF143" s="186">
        <v>0.49712481467926328</v>
      </c>
      <c r="AG143" s="186">
        <v>1.0322216125474685E-3</v>
      </c>
      <c r="AH143" s="186">
        <v>1.3660747009629161E-3</v>
      </c>
      <c r="AI143" s="186">
        <v>1.2013389468625941E-3</v>
      </c>
      <c r="AJ143" s="186">
        <v>1.1264325627606457E-3</v>
      </c>
      <c r="AK143" s="186">
        <v>1.7621098185401803E-3</v>
      </c>
      <c r="AL143" s="186">
        <v>1.250406075502461E-3</v>
      </c>
      <c r="AM143" s="186">
        <v>1.2484038942606648E-3</v>
      </c>
      <c r="AN143" s="186">
        <v>1.1942440386089759E-3</v>
      </c>
      <c r="AO143" s="186">
        <v>0.46858321629213484</v>
      </c>
      <c r="AP143" s="186">
        <v>1.8171305856116296E-3</v>
      </c>
      <c r="AQ143" s="186">
        <v>1.2162035737674245E-3</v>
      </c>
      <c r="AR143" s="186">
        <v>1.2711065628955376E-3</v>
      </c>
      <c r="AS143" s="186">
        <v>0.47379853380396414</v>
      </c>
      <c r="AT143" s="186">
        <v>1.3986548091289674E-3</v>
      </c>
      <c r="AU143" s="186">
        <v>1.1304186371629223E-3</v>
      </c>
      <c r="AV143" s="186">
        <v>1.8041046842124692E-3</v>
      </c>
      <c r="AW143" s="186">
        <v>1.1138748212372507E-3</v>
      </c>
      <c r="AX143" s="186">
        <v>8.4867656054535734E-4</v>
      </c>
      <c r="AY143" s="186">
        <v>1.2659885624481599E-3</v>
      </c>
      <c r="AZ143" s="186">
        <v>1.2310006129249915E-3</v>
      </c>
      <c r="BA143" s="186">
        <v>1.3035980957567057E-3</v>
      </c>
      <c r="BB143" s="186">
        <v>0.49854632587859427</v>
      </c>
      <c r="BC143" s="186">
        <v>1.3986467148002742E-3</v>
      </c>
      <c r="BD143" s="186">
        <v>1.1744016574119802E-3</v>
      </c>
      <c r="BE143" s="186">
        <v>1.0009617083079822E-3</v>
      </c>
      <c r="BF143" s="186">
        <v>1.1397977643232843E-3</v>
      </c>
      <c r="BG143" s="186">
        <v>1.250963611268828E-3</v>
      </c>
      <c r="BH143" s="186">
        <v>1.0511329616669106E-3</v>
      </c>
      <c r="BI143" s="186">
        <v>1.3783796253575714E-3</v>
      </c>
      <c r="BJ143" s="186">
        <v>1.589825119236884E-3</v>
      </c>
      <c r="BK143" s="186">
        <v>1.0872686989701718E-3</v>
      </c>
      <c r="BL143" s="186">
        <v>1.3452863456298229E-3</v>
      </c>
      <c r="BM143" s="186">
        <v>1.0095769592102864E-3</v>
      </c>
      <c r="BN143" s="186">
        <v>1.2203358252404575E-3</v>
      </c>
      <c r="BO143" s="217">
        <f t="shared" si="16"/>
        <v>0.49854632587859427</v>
      </c>
      <c r="BP143" s="242">
        <f t="shared" si="17"/>
        <v>6</v>
      </c>
      <c r="CE143" s="68"/>
      <c r="CJ143" s="68"/>
    </row>
    <row r="144" spans="1:88" s="50" customFormat="1" ht="14.25" x14ac:dyDescent="0.2">
      <c r="A144" s="142" t="s">
        <v>529</v>
      </c>
      <c r="B144" s="93" t="s">
        <v>1232</v>
      </c>
      <c r="C144" s="27">
        <v>86920934</v>
      </c>
      <c r="D144" s="42" t="s">
        <v>69</v>
      </c>
      <c r="E144" s="45" t="s">
        <v>26</v>
      </c>
      <c r="F144" s="45" t="s">
        <v>30</v>
      </c>
      <c r="G144" s="110" t="s">
        <v>509</v>
      </c>
      <c r="H144" s="49" t="s">
        <v>627</v>
      </c>
      <c r="I144" s="348"/>
      <c r="J144" s="269">
        <v>5.5467511885895403E-2</v>
      </c>
      <c r="K144" s="77" t="s">
        <v>608</v>
      </c>
      <c r="L144" s="72"/>
      <c r="M144" s="265">
        <v>4.6901146608540863E-4</v>
      </c>
      <c r="N144" s="142" t="s">
        <v>529</v>
      </c>
      <c r="O144" s="185">
        <v>3.0148319848961858E-4</v>
      </c>
      <c r="P144" s="186">
        <v>1.9219789599832674E-4</v>
      </c>
      <c r="Q144" s="187">
        <v>3.7239985104005959E-4</v>
      </c>
      <c r="R144" s="186">
        <v>4.4493714320188835E-4</v>
      </c>
      <c r="S144" s="186">
        <v>3.6547837464457228E-4</v>
      </c>
      <c r="T144" s="186">
        <v>0.49725863993521419</v>
      </c>
      <c r="U144" s="186">
        <v>3.53906612892523E-4</v>
      </c>
      <c r="V144" s="186">
        <v>3.041240826257113E-4</v>
      </c>
      <c r="W144" s="186">
        <v>3.1024105730152328E-4</v>
      </c>
      <c r="X144" s="186">
        <v>3.8673605816510315E-4</v>
      </c>
      <c r="Y144" s="186">
        <v>2.8118717224120238E-4</v>
      </c>
      <c r="Z144" s="186">
        <v>2.3272179217943958E-4</v>
      </c>
      <c r="AA144" s="186">
        <v>3.5250535167215719E-4</v>
      </c>
      <c r="AB144" s="186">
        <v>2.2854212421543162E-4</v>
      </c>
      <c r="AC144" s="186">
        <v>3.3715991712391714E-4</v>
      </c>
      <c r="AD144" s="186">
        <v>3.3518550865581169E-4</v>
      </c>
      <c r="AE144" s="186">
        <v>2.8397713619980342E-4</v>
      </c>
      <c r="AF144" s="186">
        <v>3.7467708751010644E-4</v>
      </c>
      <c r="AG144" s="186">
        <v>2.3194591021373815E-4</v>
      </c>
      <c r="AH144" s="186">
        <v>2.7496837863645682E-4</v>
      </c>
      <c r="AI144" s="186">
        <v>0.50344789908824927</v>
      </c>
      <c r="AJ144" s="186">
        <v>5.6837636102170786E-4</v>
      </c>
      <c r="AK144" s="186">
        <v>3.8612297431697186E-4</v>
      </c>
      <c r="AL144" s="186">
        <v>2.4745878859405338E-4</v>
      </c>
      <c r="AM144" s="186">
        <v>2.1334054875351882E-4</v>
      </c>
      <c r="AN144" s="186">
        <v>2.5944595052524566E-4</v>
      </c>
      <c r="AO144" s="186">
        <v>2.9942972248308902E-4</v>
      </c>
      <c r="AP144" s="186">
        <v>2.3398128149748021E-4</v>
      </c>
      <c r="AQ144" s="186">
        <v>4.81090279822212E-4</v>
      </c>
      <c r="AR144" s="186">
        <v>2.6497390583057797E-4</v>
      </c>
      <c r="AS144" s="186">
        <v>3.054212267752609E-4</v>
      </c>
      <c r="AT144" s="186">
        <v>2.6290421523091751E-4</v>
      </c>
      <c r="AU144" s="186">
        <v>3.280801452926358E-4</v>
      </c>
      <c r="AV144" s="186">
        <v>3.7237013591509961E-4</v>
      </c>
      <c r="AW144" s="186">
        <v>3.4539893577081529E-4</v>
      </c>
      <c r="AX144" s="186">
        <v>2.7024169006803039E-4</v>
      </c>
      <c r="AY144" s="186">
        <v>5.7111886848531114E-4</v>
      </c>
      <c r="AZ144" s="186">
        <v>4.5805152796941798E-4</v>
      </c>
      <c r="BA144" s="186">
        <v>4.0269983979549851E-4</v>
      </c>
      <c r="BB144" s="186">
        <v>3.2351452912045525E-4</v>
      </c>
      <c r="BC144" s="186">
        <v>3.6533985445331605E-4</v>
      </c>
      <c r="BD144" s="186">
        <v>3.8006814078809842E-4</v>
      </c>
      <c r="BE144" s="186">
        <v>4.2300066093853273E-4</v>
      </c>
      <c r="BF144" s="186">
        <v>2.5750630890456817E-4</v>
      </c>
      <c r="BG144" s="186">
        <v>2.5882412646857319E-4</v>
      </c>
      <c r="BH144" s="186">
        <v>2.8684390432799644E-4</v>
      </c>
      <c r="BI144" s="186">
        <v>3.0237553781899042E-4</v>
      </c>
      <c r="BJ144" s="186">
        <v>2.9111403518986456E-4</v>
      </c>
      <c r="BK144" s="186">
        <v>3.5002898677546733E-4</v>
      </c>
      <c r="BL144" s="186">
        <v>0.50583144163242844</v>
      </c>
      <c r="BM144" s="186">
        <v>3.5744011601484909E-4</v>
      </c>
      <c r="BN144" s="186">
        <v>2.9756501038955799E-4</v>
      </c>
      <c r="BO144" s="217">
        <f t="shared" si="16"/>
        <v>0.50583144163242844</v>
      </c>
      <c r="BP144" s="242">
        <f t="shared" si="17"/>
        <v>3</v>
      </c>
      <c r="CE144" s="68"/>
      <c r="CJ144" s="68"/>
    </row>
    <row r="145" spans="1:88" s="50" customFormat="1" ht="14.25" x14ac:dyDescent="0.2">
      <c r="A145" s="142" t="s">
        <v>697</v>
      </c>
      <c r="B145" s="94" t="s">
        <v>1227</v>
      </c>
      <c r="C145" s="27">
        <v>115773248</v>
      </c>
      <c r="D145" s="42" t="s">
        <v>69</v>
      </c>
      <c r="E145" s="45" t="s">
        <v>25</v>
      </c>
      <c r="F145" s="45" t="s">
        <v>30</v>
      </c>
      <c r="G145" s="110" t="s">
        <v>509</v>
      </c>
      <c r="H145" s="49" t="s">
        <v>627</v>
      </c>
      <c r="I145" s="348"/>
      <c r="J145" s="269">
        <v>8.0724876441515644E-2</v>
      </c>
      <c r="K145" s="77" t="s">
        <v>609</v>
      </c>
      <c r="L145" s="72"/>
      <c r="M145" s="265">
        <v>1.0512840713208381E-4</v>
      </c>
      <c r="N145" s="142" t="s">
        <v>697</v>
      </c>
      <c r="O145" s="185">
        <v>1.6038247401422057E-4</v>
      </c>
      <c r="P145" s="186">
        <v>1.8683382065821556E-4</v>
      </c>
      <c r="Q145" s="187">
        <v>1.2530543199047679E-4</v>
      </c>
      <c r="R145" s="186">
        <v>2.2987692742962228E-4</v>
      </c>
      <c r="S145" s="186">
        <v>3.9837463150346584E-4</v>
      </c>
      <c r="T145" s="186">
        <v>1.307702366941284E-4</v>
      </c>
      <c r="U145" s="186">
        <v>2.2005721487586773E-4</v>
      </c>
      <c r="V145" s="186">
        <v>2.1548112145952547E-4</v>
      </c>
      <c r="W145" s="186">
        <v>1.5742763248519196E-4</v>
      </c>
      <c r="X145" s="186">
        <v>3.5490740143253533E-4</v>
      </c>
      <c r="Y145" s="186">
        <v>2.3966036702273349E-4</v>
      </c>
      <c r="Z145" s="186">
        <v>3.0652750318022287E-4</v>
      </c>
      <c r="AA145" s="186">
        <v>1.6665000166650001E-4</v>
      </c>
      <c r="AB145" s="186">
        <v>1.6246513768920418E-4</v>
      </c>
      <c r="AC145" s="186">
        <v>5.2739139033555272E-4</v>
      </c>
      <c r="AD145" s="186">
        <v>2.1616947686986597E-4</v>
      </c>
      <c r="AE145" s="186">
        <v>1.2987434656969382E-4</v>
      </c>
      <c r="AF145" s="186">
        <v>1.7393617565507433E-4</v>
      </c>
      <c r="AG145" s="186">
        <v>2.0027690458982418E-4</v>
      </c>
      <c r="AH145" s="186">
        <v>2.1080303556371213E-4</v>
      </c>
      <c r="AI145" s="186">
        <v>3.005437108951649E-4</v>
      </c>
      <c r="AJ145" s="186">
        <v>2.7631094191329979E-4</v>
      </c>
      <c r="AK145" s="186">
        <v>2.5180812221087533E-4</v>
      </c>
      <c r="AL145" s="186">
        <v>1.722005666964104E-4</v>
      </c>
      <c r="AM145" s="186">
        <v>1.4898083564705085E-4</v>
      </c>
      <c r="AN145" s="186">
        <v>2.4640859473178426E-4</v>
      </c>
      <c r="AO145" s="186">
        <v>2.1055664527854428E-4</v>
      </c>
      <c r="AP145" s="186">
        <v>1.4893617021276596E-4</v>
      </c>
      <c r="AQ145" s="186">
        <v>2.6096519842675267E-4</v>
      </c>
      <c r="AR145" s="186">
        <v>3.0752810716450042E-4</v>
      </c>
      <c r="AS145" s="186">
        <v>0.49638190211592703</v>
      </c>
      <c r="AT145" s="186">
        <v>1.7940577686601509E-4</v>
      </c>
      <c r="AU145" s="186">
        <v>3.613276209157074E-4</v>
      </c>
      <c r="AV145" s="186">
        <v>1.6142050040355126E-4</v>
      </c>
      <c r="AW145" s="186">
        <v>2.1626297577854672E-4</v>
      </c>
      <c r="AX145" s="186">
        <v>1.6058628593118148E-4</v>
      </c>
      <c r="AY145" s="186">
        <v>1.2753800632588511E-4</v>
      </c>
      <c r="AZ145" s="186">
        <v>1.5970826623367982E-4</v>
      </c>
      <c r="BA145" s="186">
        <v>1.775883502042266E-4</v>
      </c>
      <c r="BB145" s="186">
        <v>1.5088076647429369E-4</v>
      </c>
      <c r="BC145" s="186">
        <v>2.1268383366548771E-4</v>
      </c>
      <c r="BD145" s="186">
        <v>2.7599911680282623E-4</v>
      </c>
      <c r="BE145" s="186">
        <v>2.5549705791266645E-4</v>
      </c>
      <c r="BF145" s="186">
        <v>3.6087449120892956E-4</v>
      </c>
      <c r="BG145" s="186">
        <v>1.965726972086677E-4</v>
      </c>
      <c r="BH145" s="186">
        <v>1.7299327797548438E-4</v>
      </c>
      <c r="BI145" s="186">
        <v>1.565206502911284E-4</v>
      </c>
      <c r="BJ145" s="186">
        <v>1.2840450271789532E-4</v>
      </c>
      <c r="BK145" s="186">
        <v>2.4140983342721493E-4</v>
      </c>
      <c r="BL145" s="186">
        <v>3.1751245415229649E-4</v>
      </c>
      <c r="BM145" s="186">
        <v>1.0628263208938369E-4</v>
      </c>
      <c r="BN145" s="186">
        <v>2.298686578048336E-4</v>
      </c>
      <c r="BO145" s="217">
        <f t="shared" si="16"/>
        <v>0.49638190211592703</v>
      </c>
      <c r="BP145" s="242">
        <f t="shared" si="17"/>
        <v>1</v>
      </c>
      <c r="CE145" s="68"/>
      <c r="CJ145" s="68"/>
    </row>
    <row r="146" spans="1:88" s="50" customFormat="1" ht="14.25" x14ac:dyDescent="0.2">
      <c r="A146" s="142" t="s">
        <v>530</v>
      </c>
      <c r="B146" s="93" t="s">
        <v>1223</v>
      </c>
      <c r="C146" s="27">
        <v>113727133</v>
      </c>
      <c r="D146" s="42" t="s">
        <v>69</v>
      </c>
      <c r="E146" s="45" t="s">
        <v>30</v>
      </c>
      <c r="F146" s="45" t="s">
        <v>28</v>
      </c>
      <c r="G146" s="110" t="s">
        <v>509</v>
      </c>
      <c r="H146" s="49" t="s">
        <v>627</v>
      </c>
      <c r="I146" s="348"/>
      <c r="J146" s="269">
        <v>8.2850041425020712E-2</v>
      </c>
      <c r="K146" s="77" t="s">
        <v>610</v>
      </c>
      <c r="L146" s="72"/>
      <c r="M146" s="265">
        <v>3.4546032541296189E-3</v>
      </c>
      <c r="N146" s="142" t="s">
        <v>530</v>
      </c>
      <c r="O146" s="185">
        <v>3.1381531002275531E-3</v>
      </c>
      <c r="P146" s="186">
        <v>3.0589543937708566E-3</v>
      </c>
      <c r="Q146" s="187">
        <v>2.9550275491281668E-3</v>
      </c>
      <c r="R146" s="186">
        <v>3.1785593160182039E-3</v>
      </c>
      <c r="S146" s="186">
        <v>2.8684174276615917E-3</v>
      </c>
      <c r="T146" s="186">
        <v>3.1197028167490172E-3</v>
      </c>
      <c r="U146" s="186">
        <v>2.8643639427127212E-3</v>
      </c>
      <c r="V146" s="186">
        <v>3.1887928919898611E-3</v>
      </c>
      <c r="W146" s="186">
        <v>3.1827175619820163E-3</v>
      </c>
      <c r="X146" s="186">
        <v>3.2142561714900205E-3</v>
      </c>
      <c r="Y146" s="186">
        <v>2.9862055133376419E-3</v>
      </c>
      <c r="Z146" s="186">
        <v>2.9785005269169365E-3</v>
      </c>
      <c r="AA146" s="186">
        <v>3.184804751384386E-3</v>
      </c>
      <c r="AB146" s="186">
        <v>3.0127772328309914E-3</v>
      </c>
      <c r="AC146" s="186">
        <v>2.7525412587740923E-3</v>
      </c>
      <c r="AD146" s="186">
        <v>2.7822529359392886E-3</v>
      </c>
      <c r="AE146" s="186">
        <v>2.7645332132262726E-3</v>
      </c>
      <c r="AF146" s="186">
        <v>0.50154506125713449</v>
      </c>
      <c r="AG146" s="186">
        <v>0.49612773625976142</v>
      </c>
      <c r="AH146" s="186">
        <v>3.1591380469858208E-3</v>
      </c>
      <c r="AI146" s="186">
        <v>3.3007733788788887E-3</v>
      </c>
      <c r="AJ146" s="186">
        <v>2.8378831328442142E-3</v>
      </c>
      <c r="AK146" s="186">
        <v>3.0148152940415347E-3</v>
      </c>
      <c r="AL146" s="186">
        <v>2.8723653700857151E-3</v>
      </c>
      <c r="AM146" s="186">
        <v>0.50715279946228309</v>
      </c>
      <c r="AN146" s="186">
        <v>3.8568080119326656E-3</v>
      </c>
      <c r="AO146" s="186">
        <v>0.48508839390608116</v>
      </c>
      <c r="AP146" s="186">
        <v>3.3603906341498572E-3</v>
      </c>
      <c r="AQ146" s="186">
        <v>2.6461870514232497E-3</v>
      </c>
      <c r="AR146" s="186">
        <v>2.8848086449675459E-3</v>
      </c>
      <c r="AS146" s="186">
        <v>3.0570361713650484E-3</v>
      </c>
      <c r="AT146" s="186">
        <v>2.9283793185806706E-3</v>
      </c>
      <c r="AU146" s="186">
        <v>2.7843070592441926E-3</v>
      </c>
      <c r="AV146" s="186">
        <v>2.9968743343719195E-3</v>
      </c>
      <c r="AW146" s="186">
        <v>3.0911120427098747E-3</v>
      </c>
      <c r="AX146" s="186">
        <v>3.0723220849066678E-3</v>
      </c>
      <c r="AY146" s="186">
        <v>0.50189655172413794</v>
      </c>
      <c r="AZ146" s="186">
        <v>0.4965247735229571</v>
      </c>
      <c r="BA146" s="186">
        <v>3.0844409017657557E-3</v>
      </c>
      <c r="BB146" s="186">
        <v>3.0053874986125696E-3</v>
      </c>
      <c r="BC146" s="186">
        <v>3.0663587131458132E-3</v>
      </c>
      <c r="BD146" s="186">
        <v>3.1526380732729937E-3</v>
      </c>
      <c r="BE146" s="186">
        <v>2.9614028555137945E-3</v>
      </c>
      <c r="BF146" s="186">
        <v>3.2528666264333133E-3</v>
      </c>
      <c r="BG146" s="186">
        <v>2.7972920511170553E-3</v>
      </c>
      <c r="BH146" s="186">
        <v>2.9731609663409338E-3</v>
      </c>
      <c r="BI146" s="186">
        <v>3.1668075627658576E-3</v>
      </c>
      <c r="BJ146" s="186">
        <v>3.1600674634826502E-3</v>
      </c>
      <c r="BK146" s="186">
        <v>3.492805907555459E-3</v>
      </c>
      <c r="BL146" s="186">
        <v>3.1068939457553112E-3</v>
      </c>
      <c r="BM146" s="186">
        <v>2.9793957020166953E-3</v>
      </c>
      <c r="BN146" s="186">
        <v>2.8646716014826316E-3</v>
      </c>
      <c r="BO146" s="217">
        <f t="shared" si="16"/>
        <v>0.50715279946228309</v>
      </c>
      <c r="BP146" s="242">
        <f t="shared" si="17"/>
        <v>6</v>
      </c>
      <c r="CE146" s="68"/>
      <c r="CJ146" s="68"/>
    </row>
    <row r="147" spans="1:88" s="50" customFormat="1" ht="14.25" x14ac:dyDescent="0.2">
      <c r="A147" s="142" t="s">
        <v>531</v>
      </c>
      <c r="B147" s="45" t="s">
        <v>1239</v>
      </c>
      <c r="C147" s="27">
        <v>33525242</v>
      </c>
      <c r="D147" s="42" t="s">
        <v>69</v>
      </c>
      <c r="E147" s="45" t="s">
        <v>26</v>
      </c>
      <c r="F147" s="45" t="s">
        <v>28</v>
      </c>
      <c r="G147" s="110" t="s">
        <v>509</v>
      </c>
      <c r="H147" s="49" t="s">
        <v>627</v>
      </c>
      <c r="I147" s="348"/>
      <c r="J147" s="269">
        <v>8.4078711985688726E-2</v>
      </c>
      <c r="K147" s="77" t="s">
        <v>610</v>
      </c>
      <c r="L147" s="72"/>
      <c r="M147" s="265">
        <v>2.7401880947798213E-3</v>
      </c>
      <c r="N147" s="142" t="s">
        <v>531</v>
      </c>
      <c r="O147" s="185">
        <v>3.217769296013571E-3</v>
      </c>
      <c r="P147" s="186">
        <v>2.8715929136119366E-3</v>
      </c>
      <c r="Q147" s="187">
        <v>3.3150734773907944E-3</v>
      </c>
      <c r="R147" s="186">
        <v>2.7880433005199987E-3</v>
      </c>
      <c r="S147" s="186">
        <v>2.0059214802095786E-3</v>
      </c>
      <c r="T147" s="186">
        <v>3.2880105846916081E-3</v>
      </c>
      <c r="U147" s="186">
        <v>3.1134284243561428E-3</v>
      </c>
      <c r="V147" s="186">
        <v>3.9005191907301173E-3</v>
      </c>
      <c r="W147" s="186">
        <v>2.8025068724959702E-3</v>
      </c>
      <c r="X147" s="186">
        <v>2.7070451945258919E-3</v>
      </c>
      <c r="Y147" s="186">
        <v>2.7731600423152487E-3</v>
      </c>
      <c r="Z147" s="186">
        <v>0.49327765392947975</v>
      </c>
      <c r="AA147" s="186">
        <v>3.4864387785745153E-3</v>
      </c>
      <c r="AB147" s="186">
        <v>3.2281971084397883E-3</v>
      </c>
      <c r="AC147" s="186">
        <v>2.8150907911416887E-3</v>
      </c>
      <c r="AD147" s="186">
        <v>3.2753174619999576E-3</v>
      </c>
      <c r="AE147" s="186">
        <v>3.1179226258803089E-3</v>
      </c>
      <c r="AF147" s="186">
        <v>2.112560064737434E-3</v>
      </c>
      <c r="AG147" s="186">
        <v>0.50415169635471591</v>
      </c>
      <c r="AH147" s="186">
        <v>3.1256465167772852E-3</v>
      </c>
      <c r="AI147" s="186">
        <v>2.8946946197454275E-3</v>
      </c>
      <c r="AJ147" s="186">
        <v>2.5482124817177063E-3</v>
      </c>
      <c r="AK147" s="186">
        <v>3.7138539558947826E-3</v>
      </c>
      <c r="AL147" s="186">
        <v>3.5743529495532059E-3</v>
      </c>
      <c r="AM147" s="186">
        <v>0.49151675808450451</v>
      </c>
      <c r="AN147" s="186">
        <v>2.6806142078244339E-3</v>
      </c>
      <c r="AO147" s="186">
        <v>0.51812747496658007</v>
      </c>
      <c r="AP147" s="186">
        <v>3.4924330616996507E-3</v>
      </c>
      <c r="AQ147" s="186">
        <v>3.8688917159320512E-3</v>
      </c>
      <c r="AR147" s="186">
        <v>3.0578159533855738E-3</v>
      </c>
      <c r="AS147" s="186">
        <v>3.0392867010671106E-3</v>
      </c>
      <c r="AT147" s="186">
        <v>3.3977396206225146E-3</v>
      </c>
      <c r="AU147" s="186">
        <v>3.0388877795527154E-3</v>
      </c>
      <c r="AV147" s="186">
        <v>2.7944754941721574E-3</v>
      </c>
      <c r="AW147" s="186">
        <v>3.7039904244106068E-3</v>
      </c>
      <c r="AX147" s="186">
        <v>3.2130595322925437E-3</v>
      </c>
      <c r="AY147" s="186">
        <v>0.50589313536797731</v>
      </c>
      <c r="AZ147" s="186">
        <v>0.51536044855241681</v>
      </c>
      <c r="BA147" s="186">
        <v>3.9622188425518286E-3</v>
      </c>
      <c r="BB147" s="186">
        <v>0.49808032802161961</v>
      </c>
      <c r="BC147" s="186">
        <v>3.706704721362229E-3</v>
      </c>
      <c r="BD147" s="186">
        <v>3.3875916141128345E-3</v>
      </c>
      <c r="BE147" s="186">
        <v>2.4468241161801378E-3</v>
      </c>
      <c r="BF147" s="186">
        <v>2.6471289314882887E-3</v>
      </c>
      <c r="BG147" s="186">
        <v>3.1528310472599625E-3</v>
      </c>
      <c r="BH147" s="186">
        <v>3.2518084739924218E-3</v>
      </c>
      <c r="BI147" s="186">
        <v>3.0619542867360012E-3</v>
      </c>
      <c r="BJ147" s="186">
        <v>2.9787669131931425E-3</v>
      </c>
      <c r="BK147" s="186">
        <v>3.0245958890441028E-3</v>
      </c>
      <c r="BL147" s="186">
        <v>3.1370498660218287E-3</v>
      </c>
      <c r="BM147" s="186">
        <v>2.9262950138899189E-3</v>
      </c>
      <c r="BN147" s="186">
        <v>3.1915013589254903E-3</v>
      </c>
      <c r="BO147" s="217">
        <f t="shared" si="16"/>
        <v>0.51812747496658007</v>
      </c>
      <c r="BP147" s="242">
        <f t="shared" si="17"/>
        <v>7</v>
      </c>
      <c r="CE147" s="68"/>
      <c r="CJ147" s="68"/>
    </row>
    <row r="148" spans="1:88" s="50" customFormat="1" ht="14.25" x14ac:dyDescent="0.2">
      <c r="A148" s="142" t="s">
        <v>532</v>
      </c>
      <c r="B148" s="45" t="s">
        <v>1237</v>
      </c>
      <c r="C148" s="98">
        <v>30848799</v>
      </c>
      <c r="D148" s="42" t="s">
        <v>69</v>
      </c>
      <c r="E148" s="45" t="s">
        <v>28</v>
      </c>
      <c r="F148" s="45" t="s">
        <v>30</v>
      </c>
      <c r="G148" s="110" t="s">
        <v>509</v>
      </c>
      <c r="H148" s="49" t="s">
        <v>627</v>
      </c>
      <c r="I148" s="348"/>
      <c r="J148" s="269">
        <v>8.6992543496271751E-2</v>
      </c>
      <c r="K148" s="77" t="s">
        <v>610</v>
      </c>
      <c r="L148" s="72"/>
      <c r="M148" s="265">
        <v>1.2679619924211506E-3</v>
      </c>
      <c r="N148" s="142" t="s">
        <v>532</v>
      </c>
      <c r="O148" s="185">
        <v>1.1842327863305702E-3</v>
      </c>
      <c r="P148" s="186">
        <v>9.5384702560276521E-4</v>
      </c>
      <c r="Q148" s="187">
        <v>1.1099910521129473E-3</v>
      </c>
      <c r="R148" s="186">
        <v>1.0288588558073366E-3</v>
      </c>
      <c r="S148" s="186">
        <v>1.0468607950632248E-3</v>
      </c>
      <c r="T148" s="186">
        <v>1.1927162055173407E-3</v>
      </c>
      <c r="U148" s="186">
        <v>1.1528168530844712E-3</v>
      </c>
      <c r="V148" s="186">
        <v>1.1134585736310169E-3</v>
      </c>
      <c r="W148" s="186">
        <v>1.4452607491268216E-3</v>
      </c>
      <c r="X148" s="186">
        <v>9.8324662307288442E-4</v>
      </c>
      <c r="Y148" s="186">
        <v>1.0334009964938181E-3</v>
      </c>
      <c r="Z148" s="186">
        <v>8.8231935808671643E-4</v>
      </c>
      <c r="AA148" s="186">
        <v>1.0224077702990543E-3</v>
      </c>
      <c r="AB148" s="186">
        <v>1.056460856131958E-3</v>
      </c>
      <c r="AC148" s="186">
        <v>1.3316519546027743E-3</v>
      </c>
      <c r="AD148" s="186">
        <v>1.0776219370668789E-3</v>
      </c>
      <c r="AE148" s="186">
        <v>1.1238059561715678E-3</v>
      </c>
      <c r="AF148" s="186">
        <v>0.49274285930084721</v>
      </c>
      <c r="AG148" s="186">
        <v>0.48857431749241659</v>
      </c>
      <c r="AH148" s="186">
        <v>1.0694530887032443E-3</v>
      </c>
      <c r="AI148" s="186">
        <v>9.9542321716455853E-4</v>
      </c>
      <c r="AJ148" s="186">
        <v>1.1699029743511488E-3</v>
      </c>
      <c r="AK148" s="186">
        <v>1.199158408825806E-3</v>
      </c>
      <c r="AL148" s="186">
        <v>9.8156408836020488E-4</v>
      </c>
      <c r="AM148" s="186">
        <v>0.51087615220234106</v>
      </c>
      <c r="AN148" s="186">
        <v>1.635496199378003E-3</v>
      </c>
      <c r="AO148" s="186">
        <v>9.9278575683367531E-4</v>
      </c>
      <c r="AP148" s="186">
        <v>8.3774250440917105E-4</v>
      </c>
      <c r="AQ148" s="186">
        <v>9.7290824726837296E-4</v>
      </c>
      <c r="AR148" s="186">
        <v>9.2978725362939229E-4</v>
      </c>
      <c r="AS148" s="186">
        <v>0.48397569581440442</v>
      </c>
      <c r="AT148" s="186">
        <v>9.8898770044661432E-4</v>
      </c>
      <c r="AU148" s="186">
        <v>1.1757789535567313E-3</v>
      </c>
      <c r="AV148" s="186">
        <v>1.5749259317012318E-3</v>
      </c>
      <c r="AW148" s="186">
        <v>1.6244185770093265E-3</v>
      </c>
      <c r="AX148" s="186">
        <v>1.3365509560051977E-3</v>
      </c>
      <c r="AY148" s="186">
        <v>1.3176179937207267E-3</v>
      </c>
      <c r="AZ148" s="186">
        <v>0.49193799969695079</v>
      </c>
      <c r="BA148" s="186">
        <v>1.2376598037217158E-3</v>
      </c>
      <c r="BB148" s="186">
        <v>1.1103914129730729E-3</v>
      </c>
      <c r="BC148" s="186">
        <v>1.4542961947460076E-3</v>
      </c>
      <c r="BD148" s="186">
        <v>9.9498487421984146E-4</v>
      </c>
      <c r="BE148" s="186">
        <v>1.1461831206626371E-3</v>
      </c>
      <c r="BF148" s="186">
        <v>1.2269033144839164E-3</v>
      </c>
      <c r="BG148" s="186">
        <v>9.5566851484169685E-4</v>
      </c>
      <c r="BH148" s="186">
        <v>9.4592197832825181E-4</v>
      </c>
      <c r="BI148" s="186">
        <v>1.2859108036444107E-3</v>
      </c>
      <c r="BJ148" s="186">
        <v>1.1039761541150712E-3</v>
      </c>
      <c r="BK148" s="186">
        <v>1.0592453103498226E-3</v>
      </c>
      <c r="BL148" s="186">
        <v>1.3314067499225926E-3</v>
      </c>
      <c r="BM148" s="186">
        <v>1.2227795258419264E-3</v>
      </c>
      <c r="BN148" s="186">
        <v>1.2923549129679739E-3</v>
      </c>
      <c r="BO148" s="217">
        <f t="shared" si="16"/>
        <v>0.51087615220234106</v>
      </c>
      <c r="BP148" s="242">
        <f t="shared" si="17"/>
        <v>5</v>
      </c>
      <c r="CE148" s="68"/>
      <c r="CJ148" s="68"/>
    </row>
    <row r="149" spans="1:88" s="50" customFormat="1" ht="14.25" x14ac:dyDescent="0.2">
      <c r="A149" s="142" t="s">
        <v>533</v>
      </c>
      <c r="B149" s="45" t="s">
        <v>1237</v>
      </c>
      <c r="C149" s="98">
        <v>184095585</v>
      </c>
      <c r="D149" s="42" t="s">
        <v>69</v>
      </c>
      <c r="E149" s="45" t="s">
        <v>30</v>
      </c>
      <c r="F149" s="45" t="s">
        <v>25</v>
      </c>
      <c r="G149" s="110" t="s">
        <v>509</v>
      </c>
      <c r="H149" s="49" t="s">
        <v>627</v>
      </c>
      <c r="I149" s="348"/>
      <c r="J149" s="269">
        <v>8.835027365129007E-2</v>
      </c>
      <c r="K149" s="77" t="s">
        <v>610</v>
      </c>
      <c r="L149" s="72"/>
      <c r="M149" s="265">
        <v>1.9187756171897426E-3</v>
      </c>
      <c r="N149" s="142" t="s">
        <v>533</v>
      </c>
      <c r="O149" s="185">
        <v>2.1478963076357119E-3</v>
      </c>
      <c r="P149" s="186">
        <v>2.0610326934939584E-3</v>
      </c>
      <c r="Q149" s="187">
        <v>2.1613946517314822E-3</v>
      </c>
      <c r="R149" s="186">
        <v>1.9133141151559988E-3</v>
      </c>
      <c r="S149" s="186">
        <v>0.4826737906248198</v>
      </c>
      <c r="T149" s="186">
        <v>2.1189213443932719E-3</v>
      </c>
      <c r="U149" s="186">
        <v>2.6186090506297604E-3</v>
      </c>
      <c r="V149" s="186">
        <v>2.1700473190873746E-3</v>
      </c>
      <c r="W149" s="186">
        <v>1.9792297303590557E-3</v>
      </c>
      <c r="X149" s="186">
        <v>1.8610186228462191E-3</v>
      </c>
      <c r="Y149" s="186">
        <v>2.0619850640560141E-3</v>
      </c>
      <c r="Z149" s="186">
        <v>0.49840440963156368</v>
      </c>
      <c r="AA149" s="186">
        <v>2.2075244068347692E-3</v>
      </c>
      <c r="AB149" s="186">
        <v>2.0188377465789943E-3</v>
      </c>
      <c r="AC149" s="186">
        <v>2.3531389192369108E-3</v>
      </c>
      <c r="AD149" s="186">
        <v>2.2518005809989286E-3</v>
      </c>
      <c r="AE149" s="186">
        <v>1.9590088285997877E-3</v>
      </c>
      <c r="AF149" s="186">
        <v>0.48982814214007914</v>
      </c>
      <c r="AG149" s="186">
        <v>0.4986063012078723</v>
      </c>
      <c r="AH149" s="186">
        <v>2.0114158231378087E-3</v>
      </c>
      <c r="AI149" s="186">
        <v>2.3064704474407608E-3</v>
      </c>
      <c r="AJ149" s="186">
        <v>2.0411522633744855E-3</v>
      </c>
      <c r="AK149" s="186">
        <v>2.4199827444708654E-3</v>
      </c>
      <c r="AL149" s="186">
        <v>2.2928891135383014E-3</v>
      </c>
      <c r="AM149" s="186">
        <v>2.0183251105273274E-3</v>
      </c>
      <c r="AN149" s="186">
        <v>1.9442408678219051E-3</v>
      </c>
      <c r="AO149" s="186">
        <v>0.4926971500021558</v>
      </c>
      <c r="AP149" s="186">
        <v>2.3908501518512936E-3</v>
      </c>
      <c r="AQ149" s="186">
        <v>2.1940065732084482E-3</v>
      </c>
      <c r="AR149" s="186">
        <v>2.3111430109456306E-3</v>
      </c>
      <c r="AS149" s="186">
        <v>0.49431663258350372</v>
      </c>
      <c r="AT149" s="186">
        <v>2.1019092847451054E-3</v>
      </c>
      <c r="AU149" s="186">
        <v>2.1642419141517373E-3</v>
      </c>
      <c r="AV149" s="186">
        <v>2.2755445884523385E-3</v>
      </c>
      <c r="AW149" s="186">
        <v>0.49366751024206451</v>
      </c>
      <c r="AX149" s="186">
        <v>2.0141335418988227E-3</v>
      </c>
      <c r="AY149" s="186">
        <v>0.49563430201262521</v>
      </c>
      <c r="AZ149" s="186">
        <v>1.7384084481461301E-3</v>
      </c>
      <c r="BA149" s="186">
        <v>1.7725905714115E-3</v>
      </c>
      <c r="BB149" s="186">
        <v>0.5038890037011291</v>
      </c>
      <c r="BC149" s="186">
        <v>2.179093446153454E-3</v>
      </c>
      <c r="BD149" s="186">
        <v>2.0542015758660661E-3</v>
      </c>
      <c r="BE149" s="186">
        <v>2.171642363549455E-3</v>
      </c>
      <c r="BF149" s="186">
        <v>2.4637141307402252E-3</v>
      </c>
      <c r="BG149" s="186">
        <v>2.0523935510040987E-3</v>
      </c>
      <c r="BH149" s="186">
        <v>2.2541056925113601E-3</v>
      </c>
      <c r="BI149" s="186">
        <v>2.2535255504255785E-3</v>
      </c>
      <c r="BJ149" s="186">
        <v>2.3815226689478186E-3</v>
      </c>
      <c r="BK149" s="186">
        <v>2.4472814781580127E-3</v>
      </c>
      <c r="BL149" s="186">
        <v>2.683642806273992E-3</v>
      </c>
      <c r="BM149" s="186">
        <v>1.8567417715500902E-3</v>
      </c>
      <c r="BN149" s="186">
        <v>2.1683079121493586E-3</v>
      </c>
      <c r="BO149" s="217">
        <f t="shared" si="16"/>
        <v>0.5038890037011291</v>
      </c>
      <c r="BP149" s="242">
        <f t="shared" si="17"/>
        <v>9</v>
      </c>
      <c r="CE149" s="68"/>
      <c r="CJ149" s="68"/>
    </row>
    <row r="150" spans="1:88" s="50" customFormat="1" ht="14.25" x14ac:dyDescent="0.2">
      <c r="A150" s="142" t="s">
        <v>534</v>
      </c>
      <c r="B150" s="93" t="s">
        <v>1240</v>
      </c>
      <c r="C150" s="98">
        <v>42650505</v>
      </c>
      <c r="D150" s="42" t="s">
        <v>69</v>
      </c>
      <c r="E150" s="45" t="s">
        <v>25</v>
      </c>
      <c r="F150" s="45" t="s">
        <v>28</v>
      </c>
      <c r="G150" s="110" t="s">
        <v>509</v>
      </c>
      <c r="H150" s="49" t="s">
        <v>627</v>
      </c>
      <c r="I150" s="348"/>
      <c r="J150" s="269">
        <v>9.634551495016612E-2</v>
      </c>
      <c r="K150" s="77" t="s">
        <v>611</v>
      </c>
      <c r="L150" s="72"/>
      <c r="M150" s="265">
        <v>6.9428248999758879E-4</v>
      </c>
      <c r="N150" s="142" t="s">
        <v>534</v>
      </c>
      <c r="O150" s="185">
        <v>1.7146241855535118E-4</v>
      </c>
      <c r="P150" s="186">
        <v>6.1414548200352376E-4</v>
      </c>
      <c r="Q150" s="187">
        <v>3.0555084026481072E-4</v>
      </c>
      <c r="R150" s="186">
        <v>3.5661870602274131E-4</v>
      </c>
      <c r="S150" s="186">
        <v>1.9868019584190732E-4</v>
      </c>
      <c r="T150" s="186">
        <v>1.8188248370636084E-4</v>
      </c>
      <c r="U150" s="186">
        <v>1.12223999102208E-4</v>
      </c>
      <c r="V150" s="186">
        <v>2.8583873250939186E-4</v>
      </c>
      <c r="W150" s="186">
        <v>3.0186822892792057E-4</v>
      </c>
      <c r="X150" s="186">
        <v>2.4750610694416049E-4</v>
      </c>
      <c r="Y150" s="186">
        <v>1.326365493275327E-4</v>
      </c>
      <c r="Z150" s="186">
        <v>5.4879824384561967E-4</v>
      </c>
      <c r="AA150" s="186">
        <v>5.856047700170358E-4</v>
      </c>
      <c r="AB150" s="186">
        <v>0.50182705441470055</v>
      </c>
      <c r="AC150" s="186">
        <v>0.50024270820142669</v>
      </c>
      <c r="AD150" s="186">
        <v>3.899971636569916E-4</v>
      </c>
      <c r="AE150" s="186">
        <v>7.1279671844529623E-4</v>
      </c>
      <c r="AF150" s="186">
        <v>3.3060973881830633E-4</v>
      </c>
      <c r="AG150" s="186">
        <v>4.606616386698663E-4</v>
      </c>
      <c r="AH150" s="186">
        <v>0.49430060779097179</v>
      </c>
      <c r="AI150" s="186">
        <v>0.49052238455395314</v>
      </c>
      <c r="AJ150" s="186">
        <v>1.6015802258228119E-4</v>
      </c>
      <c r="AK150" s="186">
        <v>1.7615519272479055E-4</v>
      </c>
      <c r="AL150" s="186">
        <v>0.49474030581291323</v>
      </c>
      <c r="AM150" s="186">
        <v>7.2554984440015389E-4</v>
      </c>
      <c r="AN150" s="186">
        <v>3.6299247454625941E-4</v>
      </c>
      <c r="AO150" s="186">
        <v>2.3221611579843642E-4</v>
      </c>
      <c r="AP150" s="186">
        <v>0.49559727275506771</v>
      </c>
      <c r="AQ150" s="186">
        <v>0.49871130764371446</v>
      </c>
      <c r="AR150" s="186">
        <v>0.48689946968938952</v>
      </c>
      <c r="AS150" s="186">
        <v>5.2077521109995166E-4</v>
      </c>
      <c r="AT150" s="186">
        <v>2.8537332018886523E-4</v>
      </c>
      <c r="AU150" s="186">
        <v>3.5935238872216233E-4</v>
      </c>
      <c r="AV150" s="186">
        <v>3.8806212603896865E-4</v>
      </c>
      <c r="AW150" s="186">
        <v>5.2431274351162984E-4</v>
      </c>
      <c r="AX150" s="186">
        <v>6.2205062205062203E-4</v>
      </c>
      <c r="AY150" s="186">
        <v>4.1460229275067892E-4</v>
      </c>
      <c r="AZ150" s="186">
        <v>2.5352398336882671E-4</v>
      </c>
      <c r="BA150" s="186">
        <v>6.4034677240597986E-4</v>
      </c>
      <c r="BB150" s="186">
        <v>7.2715940372928894E-4</v>
      </c>
      <c r="BC150" s="186">
        <v>0.50302513501441504</v>
      </c>
      <c r="BD150" s="186">
        <v>2.1317416329140907E-4</v>
      </c>
      <c r="BE150" s="186">
        <v>4.3670846590554619E-4</v>
      </c>
      <c r="BF150" s="186">
        <v>0.505552743313464</v>
      </c>
      <c r="BG150" s="186">
        <v>2.4490595611285264E-4</v>
      </c>
      <c r="BH150" s="186">
        <v>2.4383153116823439E-4</v>
      </c>
      <c r="BI150" s="186">
        <v>0.50257660934744264</v>
      </c>
      <c r="BJ150" s="186">
        <v>0.50273094276893848</v>
      </c>
      <c r="BK150" s="186">
        <v>0.49967920676582095</v>
      </c>
      <c r="BL150" s="186">
        <v>2.8809780294110278E-4</v>
      </c>
      <c r="BM150" s="186">
        <v>1.4389455407077693E-4</v>
      </c>
      <c r="BN150" s="186">
        <v>1.9509403532502666E-4</v>
      </c>
      <c r="BO150" s="217">
        <f t="shared" si="16"/>
        <v>0.505552743313464</v>
      </c>
      <c r="BP150" s="242">
        <f t="shared" si="17"/>
        <v>13</v>
      </c>
      <c r="CE150" s="68"/>
      <c r="CJ150" s="68"/>
    </row>
    <row r="151" spans="1:88" s="38" customFormat="1" ht="14.25" x14ac:dyDescent="0.2">
      <c r="A151" s="142" t="s">
        <v>535</v>
      </c>
      <c r="B151" s="93" t="s">
        <v>1233</v>
      </c>
      <c r="C151" s="98">
        <v>116653758</v>
      </c>
      <c r="D151" s="42" t="s">
        <v>69</v>
      </c>
      <c r="E151" s="45" t="s">
        <v>25</v>
      </c>
      <c r="F151" s="45" t="s">
        <v>26</v>
      </c>
      <c r="G151" s="110" t="s">
        <v>509</v>
      </c>
      <c r="H151" s="49" t="s">
        <v>627</v>
      </c>
      <c r="I151" s="348"/>
      <c r="J151" s="269">
        <v>0.13430282292557741</v>
      </c>
      <c r="K151" s="77" t="s">
        <v>612</v>
      </c>
      <c r="L151" s="72"/>
      <c r="M151" s="265">
        <v>1.1320176872842988E-3</v>
      </c>
      <c r="N151" s="143" t="s">
        <v>535</v>
      </c>
      <c r="O151" s="185">
        <v>8.4602368866328256E-3</v>
      </c>
      <c r="P151" s="186">
        <v>5.1665209442810587E-3</v>
      </c>
      <c r="Q151" s="187">
        <v>4.0294654662217464E-3</v>
      </c>
      <c r="R151" s="186">
        <v>5.458124552612742E-3</v>
      </c>
      <c r="S151" s="186">
        <v>1.164021164021164E-2</v>
      </c>
      <c r="T151" s="186">
        <v>9.6704316880705556E-3</v>
      </c>
      <c r="U151" s="186">
        <v>0.47024561403508774</v>
      </c>
      <c r="V151" s="186">
        <v>4.5295149035651664E-3</v>
      </c>
      <c r="W151" s="186">
        <v>0.48144680851063831</v>
      </c>
      <c r="X151" s="186">
        <v>0.4848910751932537</v>
      </c>
      <c r="Y151" s="186">
        <v>8.2980225988700564E-3</v>
      </c>
      <c r="Z151" s="186">
        <v>6.343612334801762E-3</v>
      </c>
      <c r="AA151" s="186">
        <v>1.2596752162695402E-2</v>
      </c>
      <c r="AB151" s="186">
        <v>0.48903905083680366</v>
      </c>
      <c r="AC151" s="186">
        <v>0.46252838758516274</v>
      </c>
      <c r="AD151" s="186">
        <v>6.9020706211863556E-3</v>
      </c>
      <c r="AE151" s="186">
        <v>4.6021771838215767E-3</v>
      </c>
      <c r="AF151" s="186">
        <v>5.821311060491015E-3</v>
      </c>
      <c r="AG151" s="186">
        <v>7.0658463787537313E-3</v>
      </c>
      <c r="AH151" s="186">
        <v>0.48506348020911128</v>
      </c>
      <c r="AI151" s="186">
        <v>0.47980946194651941</v>
      </c>
      <c r="AJ151" s="186">
        <v>6.7169672432830325E-3</v>
      </c>
      <c r="AK151" s="186">
        <v>6.9046817110138096E-3</v>
      </c>
      <c r="AL151" s="186">
        <v>0.47916666666666669</v>
      </c>
      <c r="AM151" s="186">
        <v>9.4146541137945152E-3</v>
      </c>
      <c r="AN151" s="186">
        <v>4.6936909478817431E-3</v>
      </c>
      <c r="AO151" s="186">
        <v>5.6703118671526933E-3</v>
      </c>
      <c r="AP151" s="186">
        <v>3.6769066540149448E-3</v>
      </c>
      <c r="AQ151" s="186">
        <v>0.47890417292798521</v>
      </c>
      <c r="AR151" s="186">
        <v>0.47309982840415865</v>
      </c>
      <c r="AS151" s="186">
        <v>6.9697975439761035E-3</v>
      </c>
      <c r="AT151" s="186">
        <v>5.8259081562714189E-3</v>
      </c>
      <c r="AU151" s="186">
        <v>6.8143100511073255E-3</v>
      </c>
      <c r="AV151" s="186">
        <v>4.3205875999135883E-3</v>
      </c>
      <c r="AW151" s="186">
        <v>6.4373365520016095E-3</v>
      </c>
      <c r="AX151" s="186">
        <v>7.307171853856563E-3</v>
      </c>
      <c r="AY151" s="186">
        <v>4.0043031317236431E-3</v>
      </c>
      <c r="AZ151" s="186">
        <v>4.8073573468961194E-3</v>
      </c>
      <c r="BA151" s="186">
        <v>6.2254871443690471E-3</v>
      </c>
      <c r="BB151" s="186">
        <v>7.385524372230428E-3</v>
      </c>
      <c r="BC151" s="186">
        <v>0.47281134401972874</v>
      </c>
      <c r="BD151" s="186">
        <v>0.48456568557071067</v>
      </c>
      <c r="BE151" s="186">
        <v>0.50431331953071079</v>
      </c>
      <c r="BF151" s="186">
        <v>0.48729125736738704</v>
      </c>
      <c r="BG151" s="186">
        <v>4.8847205939820245E-3</v>
      </c>
      <c r="BH151" s="186">
        <v>3.638679159465114E-3</v>
      </c>
      <c r="BI151" s="186">
        <v>8.6168996746680739E-3</v>
      </c>
      <c r="BJ151" s="186">
        <v>6.5641289658279166E-3</v>
      </c>
      <c r="BK151" s="186">
        <v>0.477912106801123</v>
      </c>
      <c r="BL151" s="186">
        <v>0.4805386669697142</v>
      </c>
      <c r="BM151" s="186">
        <v>4.8444196012670023E-3</v>
      </c>
      <c r="BN151" s="186">
        <v>0.47401462688499124</v>
      </c>
      <c r="BO151" s="185">
        <f t="shared" si="16"/>
        <v>0.50431331953071079</v>
      </c>
      <c r="BP151" s="253">
        <f t="shared" si="17"/>
        <v>17</v>
      </c>
      <c r="CE151" s="68"/>
      <c r="CJ151" s="68"/>
    </row>
    <row r="152" spans="1:88" s="50" customFormat="1" ht="14.25" x14ac:dyDescent="0.2">
      <c r="A152" s="142" t="s">
        <v>536</v>
      </c>
      <c r="B152" s="93" t="s">
        <v>1229</v>
      </c>
      <c r="C152" s="27">
        <v>23581720</v>
      </c>
      <c r="D152" s="42" t="s">
        <v>69</v>
      </c>
      <c r="E152" s="45" t="s">
        <v>28</v>
      </c>
      <c r="F152" s="45" t="s">
        <v>30</v>
      </c>
      <c r="G152" s="110" t="s">
        <v>509</v>
      </c>
      <c r="H152" s="49" t="s">
        <v>627</v>
      </c>
      <c r="I152" s="348"/>
      <c r="J152" s="269">
        <v>0.14249999999999999</v>
      </c>
      <c r="K152" s="77" t="s">
        <v>588</v>
      </c>
      <c r="L152" s="72"/>
      <c r="M152" s="265">
        <v>1.8513703292960268E-3</v>
      </c>
      <c r="N152" s="142" t="s">
        <v>536</v>
      </c>
      <c r="O152" s="185">
        <v>1.7913064735708536E-3</v>
      </c>
      <c r="P152" s="186">
        <v>1.7767319564057618E-3</v>
      </c>
      <c r="Q152" s="187">
        <v>1.820318059209982E-3</v>
      </c>
      <c r="R152" s="186">
        <v>1.8228338105843675E-3</v>
      </c>
      <c r="S152" s="186">
        <v>1.8560822387207311E-3</v>
      </c>
      <c r="T152" s="186">
        <v>0.50190085759621783</v>
      </c>
      <c r="U152" s="186">
        <v>0.50234367208536945</v>
      </c>
      <c r="V152" s="186">
        <v>1.7731532900761872E-3</v>
      </c>
      <c r="W152" s="186">
        <v>1.7082681238229131E-3</v>
      </c>
      <c r="X152" s="186">
        <v>0.48693363855127803</v>
      </c>
      <c r="Y152" s="186">
        <v>2.0098404651856271E-3</v>
      </c>
      <c r="Z152" s="186">
        <v>1.852465074314564E-3</v>
      </c>
      <c r="AA152" s="186">
        <v>1.7626479365232439E-3</v>
      </c>
      <c r="AB152" s="186">
        <v>0.50110586523579581</v>
      </c>
      <c r="AC152" s="186">
        <v>0.4979257243370615</v>
      </c>
      <c r="AD152" s="186">
        <v>2.0391252071621227E-3</v>
      </c>
      <c r="AE152" s="186">
        <v>1.8319212273872224E-3</v>
      </c>
      <c r="AF152" s="186">
        <v>2.0295754240966979E-3</v>
      </c>
      <c r="AG152" s="186">
        <v>2.0652497740344072E-3</v>
      </c>
      <c r="AH152" s="186">
        <v>1.7157126944773813E-3</v>
      </c>
      <c r="AI152" s="186">
        <v>0.4825811041994737</v>
      </c>
      <c r="AJ152" s="186">
        <v>0.49785790789003925</v>
      </c>
      <c r="AK152" s="186">
        <v>0.49572790178800935</v>
      </c>
      <c r="AL152" s="186">
        <v>0.49778850020104543</v>
      </c>
      <c r="AM152" s="186">
        <v>1.8998163510860616E-3</v>
      </c>
      <c r="AN152" s="186">
        <v>1.9538094904324667E-3</v>
      </c>
      <c r="AO152" s="186">
        <v>1.8872046769527484E-3</v>
      </c>
      <c r="AP152" s="186">
        <v>1.6976971899941532E-3</v>
      </c>
      <c r="AQ152" s="186">
        <v>1.7794983934309176E-3</v>
      </c>
      <c r="AR152" s="186">
        <v>0.50020006026506747</v>
      </c>
      <c r="AS152" s="186">
        <v>2.14719988797218E-3</v>
      </c>
      <c r="AT152" s="186">
        <v>1.8701810485537405E-3</v>
      </c>
      <c r="AU152" s="186">
        <v>1.6384973060742491E-3</v>
      </c>
      <c r="AV152" s="186">
        <v>1.7304053381137336E-3</v>
      </c>
      <c r="AW152" s="186">
        <v>2.0964360587002098E-3</v>
      </c>
      <c r="AX152" s="186">
        <v>2.1883120689318303E-3</v>
      </c>
      <c r="AY152" s="186">
        <v>2.5014729231783188E-3</v>
      </c>
      <c r="AZ152" s="186">
        <v>2.2872368364506286E-3</v>
      </c>
      <c r="BA152" s="186">
        <v>2.0975123210513966E-3</v>
      </c>
      <c r="BB152" s="186">
        <v>1.9125969398448963E-3</v>
      </c>
      <c r="BC152" s="186">
        <v>1.6732686791421938E-3</v>
      </c>
      <c r="BD152" s="186">
        <v>0.4991822573985597</v>
      </c>
      <c r="BE152" s="186">
        <v>2.4368427414480842E-3</v>
      </c>
      <c r="BF152" s="186">
        <v>0.49147135098106376</v>
      </c>
      <c r="BG152" s="186">
        <v>0.50525567395663484</v>
      </c>
      <c r="BH152" s="186">
        <v>1.7824266271975742E-3</v>
      </c>
      <c r="BI152" s="186">
        <v>1.5934024525478289E-3</v>
      </c>
      <c r="BJ152" s="186">
        <v>0.50104965600382445</v>
      </c>
      <c r="BK152" s="186">
        <v>1.7387906613265606E-3</v>
      </c>
      <c r="BL152" s="186">
        <v>0.49003515134163605</v>
      </c>
      <c r="BM152" s="186">
        <v>1.8529983693614349E-3</v>
      </c>
      <c r="BN152" s="186">
        <v>2.0396810680511773E-3</v>
      </c>
      <c r="BO152" s="217">
        <f t="shared" si="16"/>
        <v>0.50525567395663484</v>
      </c>
      <c r="BP152" s="242">
        <f t="shared" si="17"/>
        <v>15</v>
      </c>
      <c r="CE152" s="68"/>
      <c r="CJ152" s="68"/>
    </row>
    <row r="153" spans="1:88" s="50" customFormat="1" ht="14.25" x14ac:dyDescent="0.2">
      <c r="A153" s="142" t="s">
        <v>537</v>
      </c>
      <c r="B153" s="93" t="s">
        <v>1242</v>
      </c>
      <c r="C153" s="27">
        <v>17429587</v>
      </c>
      <c r="D153" s="42" t="s">
        <v>69</v>
      </c>
      <c r="E153" s="45" t="s">
        <v>25</v>
      </c>
      <c r="F153" s="45" t="s">
        <v>26</v>
      </c>
      <c r="G153" s="110" t="s">
        <v>511</v>
      </c>
      <c r="H153" s="49" t="s">
        <v>627</v>
      </c>
      <c r="I153" s="348"/>
      <c r="J153" s="269">
        <v>2.0219039595619208E-2</v>
      </c>
      <c r="K153" s="77" t="s">
        <v>623</v>
      </c>
      <c r="L153" s="72"/>
      <c r="M153" s="265">
        <v>9.462419714492418E-4</v>
      </c>
      <c r="N153" s="142" t="s">
        <v>537</v>
      </c>
      <c r="O153" s="185">
        <v>9.0470893585465327E-4</v>
      </c>
      <c r="P153" s="186">
        <v>1.0626197318007664E-3</v>
      </c>
      <c r="Q153" s="187">
        <v>1.0868670234664471E-3</v>
      </c>
      <c r="R153" s="186">
        <v>1.3117782909930716E-3</v>
      </c>
      <c r="S153" s="186">
        <v>7.6066790352504637E-4</v>
      </c>
      <c r="T153" s="186">
        <v>9.7397326984470533E-4</v>
      </c>
      <c r="U153" s="186">
        <v>9.7243520215431803E-4</v>
      </c>
      <c r="V153" s="186">
        <v>1.05640367048491E-3</v>
      </c>
      <c r="W153" s="186">
        <v>1.0014688209373749E-3</v>
      </c>
      <c r="X153" s="186">
        <v>1.1726011726011726E-3</v>
      </c>
      <c r="Y153" s="186">
        <v>9.5289464221503053E-4</v>
      </c>
      <c r="Z153" s="186">
        <v>1.0561621351602084E-3</v>
      </c>
      <c r="AA153" s="186">
        <v>1.5047678241384387E-3</v>
      </c>
      <c r="AB153" s="186">
        <v>8.849172384779424E-4</v>
      </c>
      <c r="AC153" s="186">
        <v>1.2814632961933795E-3</v>
      </c>
      <c r="AD153" s="186">
        <v>1.1051651931130758E-3</v>
      </c>
      <c r="AE153" s="186">
        <v>1.1137457785442265E-3</v>
      </c>
      <c r="AF153" s="186">
        <v>8.9282648260705338E-4</v>
      </c>
      <c r="AG153" s="186">
        <v>8.1758435269331151E-4</v>
      </c>
      <c r="AH153" s="186">
        <v>1.0525640202811116E-3</v>
      </c>
      <c r="AI153" s="186">
        <v>9.0344600117591388E-4</v>
      </c>
      <c r="AJ153" s="186">
        <v>1.3827208693247442E-3</v>
      </c>
      <c r="AK153" s="186">
        <v>9.8516990897030044E-4</v>
      </c>
      <c r="AL153" s="186">
        <v>8.2511492672193622E-4</v>
      </c>
      <c r="AM153" s="186">
        <v>1.2266527100847208E-3</v>
      </c>
      <c r="AN153" s="186">
        <v>9.7648029361752282E-4</v>
      </c>
      <c r="AO153" s="186">
        <v>8.8463181013971083E-4</v>
      </c>
      <c r="AP153" s="186">
        <v>1.183056325023084E-3</v>
      </c>
      <c r="AQ153" s="186">
        <v>1.0244012374766949E-3</v>
      </c>
      <c r="AR153" s="186">
        <v>8.0795748348175809E-4</v>
      </c>
      <c r="AS153" s="186">
        <v>7.3749608903589143E-4</v>
      </c>
      <c r="AT153" s="186">
        <v>1.0460080084988151E-3</v>
      </c>
      <c r="AU153" s="186">
        <v>1.2168062415002505E-3</v>
      </c>
      <c r="AV153" s="186">
        <v>1.1886736383318946E-3</v>
      </c>
      <c r="AW153" s="186">
        <v>1.0812251910658215E-3</v>
      </c>
      <c r="AX153" s="186">
        <v>8.166308650961316E-4</v>
      </c>
      <c r="AY153" s="186">
        <v>9.0477653726655062E-4</v>
      </c>
      <c r="AZ153" s="186">
        <v>8.7924033634939407E-4</v>
      </c>
      <c r="BA153" s="186">
        <v>8.6408457863169669E-4</v>
      </c>
      <c r="BB153" s="186">
        <v>9.9225099225099217E-4</v>
      </c>
      <c r="BC153" s="186">
        <v>1.0470690247533661E-3</v>
      </c>
      <c r="BD153" s="186">
        <v>1.0946580686251094E-3</v>
      </c>
      <c r="BE153" s="186">
        <v>8.4523605360511554E-4</v>
      </c>
      <c r="BF153" s="186">
        <v>9.3001627528481749E-4</v>
      </c>
      <c r="BG153" s="186">
        <v>1.0980312045146957E-3</v>
      </c>
      <c r="BH153" s="186">
        <v>1.4601991433498358E-3</v>
      </c>
      <c r="BI153" s="186">
        <v>9.0909090909090909E-4</v>
      </c>
      <c r="BJ153" s="186">
        <v>1.0162318679176991E-3</v>
      </c>
      <c r="BK153" s="186">
        <v>1.3721429569680723E-3</v>
      </c>
      <c r="BL153" s="186">
        <v>9.8162103387347652E-4</v>
      </c>
      <c r="BM153" s="186">
        <v>1.1380880121396055E-3</v>
      </c>
      <c r="BN153" s="186">
        <v>8.6457688308350176E-4</v>
      </c>
      <c r="BO153" s="217">
        <f t="shared" si="16"/>
        <v>1.5047678241384387E-3</v>
      </c>
      <c r="BP153" s="242">
        <f t="shared" si="17"/>
        <v>0</v>
      </c>
      <c r="CE153" s="68"/>
      <c r="CJ153" s="68"/>
    </row>
    <row r="154" spans="1:88" s="50" customFormat="1" ht="14.25" x14ac:dyDescent="0.2">
      <c r="A154" s="142" t="s">
        <v>538</v>
      </c>
      <c r="B154" s="93" t="s">
        <v>1226</v>
      </c>
      <c r="C154" s="27">
        <v>30751634</v>
      </c>
      <c r="D154" s="42" t="s">
        <v>69</v>
      </c>
      <c r="E154" s="45" t="s">
        <v>25</v>
      </c>
      <c r="F154" s="45" t="s">
        <v>26</v>
      </c>
      <c r="G154" s="110" t="s">
        <v>511</v>
      </c>
      <c r="H154" s="49" t="s">
        <v>627</v>
      </c>
      <c r="I154" s="348"/>
      <c r="J154" s="269">
        <v>2.3060796645702306E-2</v>
      </c>
      <c r="K154" s="77" t="s">
        <v>604</v>
      </c>
      <c r="L154" s="72"/>
      <c r="M154" s="265">
        <v>1.0716808435855549E-3</v>
      </c>
      <c r="N154" s="142" t="s">
        <v>538</v>
      </c>
      <c r="O154" s="185">
        <v>8.4951773531641273E-4</v>
      </c>
      <c r="P154" s="186">
        <v>9.5238095238095238E-4</v>
      </c>
      <c r="Q154" s="187">
        <v>1.2513951364697129E-3</v>
      </c>
      <c r="R154" s="186">
        <v>1.0988407230371957E-3</v>
      </c>
      <c r="S154" s="186">
        <v>1.2027455778363021E-3</v>
      </c>
      <c r="T154" s="186">
        <v>8.4654350824014523E-4</v>
      </c>
      <c r="U154" s="186">
        <v>9.1945568223611625E-4</v>
      </c>
      <c r="V154" s="186">
        <v>1.302365964836119E-3</v>
      </c>
      <c r="W154" s="186">
        <v>0.49557770370614829</v>
      </c>
      <c r="X154" s="186">
        <v>1.002403020940611E-3</v>
      </c>
      <c r="Y154" s="186">
        <v>7.9158219905396275E-4</v>
      </c>
      <c r="Z154" s="186">
        <v>7.0891133774791753E-4</v>
      </c>
      <c r="AA154" s="186">
        <v>1.027301852625714E-3</v>
      </c>
      <c r="AB154" s="186">
        <v>1.0250226107928852E-3</v>
      </c>
      <c r="AC154" s="186">
        <v>9.4707520891364899E-4</v>
      </c>
      <c r="AD154" s="186">
        <v>9.0979505022314566E-4</v>
      </c>
      <c r="AE154" s="186">
        <v>1.1390963169219087E-3</v>
      </c>
      <c r="AF154" s="186">
        <v>9.6422053101002101E-4</v>
      </c>
      <c r="AG154" s="186">
        <v>8.3116563284027771E-4</v>
      </c>
      <c r="AH154" s="186">
        <v>1.0176435604308464E-3</v>
      </c>
      <c r="AI154" s="186">
        <v>1.0153077163386442E-3</v>
      </c>
      <c r="AJ154" s="186">
        <v>1.265383948691281E-3</v>
      </c>
      <c r="AK154" s="186">
        <v>8.8168373151308304E-4</v>
      </c>
      <c r="AL154" s="186">
        <v>1.2781108304677276E-3</v>
      </c>
      <c r="AM154" s="186">
        <v>1.1371200355003329E-3</v>
      </c>
      <c r="AN154" s="186">
        <v>8.9869820921165665E-4</v>
      </c>
      <c r="AO154" s="186">
        <v>8.0543367193604612E-4</v>
      </c>
      <c r="AP154" s="186">
        <v>1.0240305843801202E-3</v>
      </c>
      <c r="AQ154" s="186">
        <v>5.2062996225432775E-4</v>
      </c>
      <c r="AR154" s="186">
        <v>1.1195666974295354E-3</v>
      </c>
      <c r="AS154" s="186">
        <v>1.0846385763659092E-3</v>
      </c>
      <c r="AT154" s="186">
        <v>9.6254110852650996E-4</v>
      </c>
      <c r="AU154" s="186">
        <v>7.2112908210569696E-4</v>
      </c>
      <c r="AV154" s="186">
        <v>8.6195805995111278E-4</v>
      </c>
      <c r="AW154" s="186">
        <v>1.0787212711143826E-3</v>
      </c>
      <c r="AX154" s="186">
        <v>9.018924455042954E-4</v>
      </c>
      <c r="AY154" s="186">
        <v>1.18672624716138E-3</v>
      </c>
      <c r="AZ154" s="186">
        <v>1.3789735265811512E-3</v>
      </c>
      <c r="BA154" s="186">
        <v>1.0553543714433523E-3</v>
      </c>
      <c r="BB154" s="186">
        <v>8.6347500719562511E-4</v>
      </c>
      <c r="BC154" s="186">
        <v>6.7830640456907198E-4</v>
      </c>
      <c r="BD154" s="186">
        <v>7.2240416104796766E-4</v>
      </c>
      <c r="BE154" s="186">
        <v>8.8846364133406228E-4</v>
      </c>
      <c r="BF154" s="186">
        <v>7.6240744813430104E-4</v>
      </c>
      <c r="BG154" s="186">
        <v>1.1803524961772674E-3</v>
      </c>
      <c r="BH154" s="186">
        <v>1.2223337844327062E-3</v>
      </c>
      <c r="BI154" s="186">
        <v>1.2235741961797294E-3</v>
      </c>
      <c r="BJ154" s="186">
        <v>1.0497715203161666E-3</v>
      </c>
      <c r="BK154" s="186">
        <v>6.3408735659303394E-4</v>
      </c>
      <c r="BL154" s="186">
        <v>9.242667169668962E-4</v>
      </c>
      <c r="BM154" s="186">
        <v>1.0961988563979498E-3</v>
      </c>
      <c r="BN154" s="186">
        <v>1.0819144476150548E-3</v>
      </c>
      <c r="BO154" s="217">
        <f t="shared" si="16"/>
        <v>0.49557770370614829</v>
      </c>
      <c r="BP154" s="242">
        <f t="shared" si="17"/>
        <v>1</v>
      </c>
      <c r="CE154" s="68"/>
      <c r="CJ154" s="68"/>
    </row>
    <row r="155" spans="1:88" s="50" customFormat="1" ht="15" x14ac:dyDescent="0.2">
      <c r="A155" s="142" t="s">
        <v>539</v>
      </c>
      <c r="B155" s="93" t="s">
        <v>1229</v>
      </c>
      <c r="C155" s="27">
        <v>92160294</v>
      </c>
      <c r="D155" s="42" t="s">
        <v>69</v>
      </c>
      <c r="E155" s="45" t="s">
        <v>25</v>
      </c>
      <c r="F155" s="45" t="s">
        <v>26</v>
      </c>
      <c r="G155" s="110" t="s">
        <v>511</v>
      </c>
      <c r="H155" s="49" t="s">
        <v>627</v>
      </c>
      <c r="I155" s="348"/>
      <c r="J155" s="269">
        <v>2.5961538461538463E-2</v>
      </c>
      <c r="K155" s="344" t="s">
        <v>723</v>
      </c>
      <c r="L155" s="72"/>
      <c r="M155" s="265">
        <v>4.23269611154108E-4</v>
      </c>
      <c r="N155" s="142" t="s">
        <v>539</v>
      </c>
      <c r="O155" s="185">
        <v>4.1802477644147933E-4</v>
      </c>
      <c r="P155" s="186">
        <v>6.1005799971707454E-4</v>
      </c>
      <c r="Q155" s="187">
        <v>4.3354167419343184E-4</v>
      </c>
      <c r="R155" s="186">
        <v>4.2734645720496838E-4</v>
      </c>
      <c r="S155" s="186">
        <v>6.1007765564735444E-4</v>
      </c>
      <c r="T155" s="186">
        <v>4.348272945045736E-4</v>
      </c>
      <c r="U155" s="186">
        <v>2.0965958906720542E-4</v>
      </c>
      <c r="V155" s="186">
        <v>3.4781774350240476E-4</v>
      </c>
      <c r="W155" s="186">
        <v>3.1177848559920453E-4</v>
      </c>
      <c r="X155" s="186">
        <v>6.8916349809885927E-4</v>
      </c>
      <c r="Y155" s="186">
        <v>3.8773048423229362E-4</v>
      </c>
      <c r="Z155" s="186">
        <v>3.9776650355738343E-4</v>
      </c>
      <c r="AA155" s="186">
        <v>4.6884933248569612E-4</v>
      </c>
      <c r="AB155" s="186">
        <v>4.9650811072130864E-4</v>
      </c>
      <c r="AC155" s="186">
        <v>2.8935389392709696E-4</v>
      </c>
      <c r="AD155" s="186">
        <v>3.9708802117802779E-4</v>
      </c>
      <c r="AE155" s="186">
        <v>5.1044186511018882E-4</v>
      </c>
      <c r="AF155" s="186">
        <v>4.8027257734200847E-4</v>
      </c>
      <c r="AG155" s="186">
        <v>5.7959209248410043E-4</v>
      </c>
      <c r="AH155" s="186">
        <v>2.636529472124045E-4</v>
      </c>
      <c r="AI155" s="186">
        <v>4.2345767305303574E-4</v>
      </c>
      <c r="AJ155" s="186">
        <v>7.1622243822581466E-4</v>
      </c>
      <c r="AK155" s="186">
        <v>5.502838659454816E-4</v>
      </c>
      <c r="AL155" s="186">
        <v>4.9349990130001975E-4</v>
      </c>
      <c r="AM155" s="186">
        <v>7.1180104232430896E-4</v>
      </c>
      <c r="AN155" s="186">
        <v>3.382927492587409E-4</v>
      </c>
      <c r="AO155" s="186">
        <v>3.9654307740754133E-4</v>
      </c>
      <c r="AP155" s="186">
        <v>2.645798776826873E-4</v>
      </c>
      <c r="AQ155" s="186">
        <v>5.3446914879621101E-4</v>
      </c>
      <c r="AR155" s="186">
        <v>5.5989433788905475E-4</v>
      </c>
      <c r="AS155" s="186">
        <v>4.0865995858912422E-4</v>
      </c>
      <c r="AT155" s="186">
        <v>3.8744922800741319E-4</v>
      </c>
      <c r="AU155" s="186">
        <v>3.9217643661359212E-4</v>
      </c>
      <c r="AV155" s="186">
        <v>4.2813609690986476E-4</v>
      </c>
      <c r="AW155" s="186">
        <v>4.137634266231939E-4</v>
      </c>
      <c r="AX155" s="186">
        <v>4.7698393518106312E-4</v>
      </c>
      <c r="AY155" s="186">
        <v>3.318861291917557E-4</v>
      </c>
      <c r="AZ155" s="186">
        <v>8.6073118171480271E-4</v>
      </c>
      <c r="BA155" s="186">
        <v>5.5934099460998679E-4</v>
      </c>
      <c r="BB155" s="186">
        <v>4.8638625148195809E-4</v>
      </c>
      <c r="BC155" s="186">
        <v>4.333798815428324E-4</v>
      </c>
      <c r="BD155" s="186">
        <v>4.0380367223810166E-4</v>
      </c>
      <c r="BE155" s="186">
        <v>6.3421323277339735E-4</v>
      </c>
      <c r="BF155" s="186">
        <v>4.1098817997994375E-4</v>
      </c>
      <c r="BG155" s="186">
        <v>4.791764773919581E-4</v>
      </c>
      <c r="BH155" s="186">
        <v>2.3899757588173034E-4</v>
      </c>
      <c r="BI155" s="186">
        <v>4.6308690838838521E-4</v>
      </c>
      <c r="BJ155" s="186">
        <v>3.1832317147824384E-4</v>
      </c>
      <c r="BK155" s="186">
        <v>3.7078476269775188E-4</v>
      </c>
      <c r="BL155" s="186">
        <v>4.5922984453719085E-4</v>
      </c>
      <c r="BM155" s="186">
        <v>5.0970968952518587E-4</v>
      </c>
      <c r="BN155" s="186">
        <v>3.7607490064886951E-4</v>
      </c>
      <c r="BO155" s="217">
        <f t="shared" si="16"/>
        <v>8.6073118171480271E-4</v>
      </c>
      <c r="BP155" s="242">
        <f t="shared" si="17"/>
        <v>0</v>
      </c>
      <c r="CE155" s="68"/>
      <c r="CJ155" s="68"/>
    </row>
    <row r="156" spans="1:88" s="50" customFormat="1" ht="14.25" x14ac:dyDescent="0.2">
      <c r="A156" s="142" t="s">
        <v>540</v>
      </c>
      <c r="B156" s="45" t="s">
        <v>1230</v>
      </c>
      <c r="C156" s="27">
        <v>118238695</v>
      </c>
      <c r="D156" s="42" t="s">
        <v>69</v>
      </c>
      <c r="E156" s="45" t="s">
        <v>25</v>
      </c>
      <c r="F156" s="45" t="s">
        <v>30</v>
      </c>
      <c r="G156" s="110" t="s">
        <v>511</v>
      </c>
      <c r="H156" s="49" t="s">
        <v>627</v>
      </c>
      <c r="I156" s="348"/>
      <c r="J156" s="269">
        <v>2.9962546816479401E-2</v>
      </c>
      <c r="K156" s="77" t="s">
        <v>613</v>
      </c>
      <c r="L156" s="72"/>
      <c r="M156" s="265">
        <v>3.8976490396228368E-4</v>
      </c>
      <c r="N156" s="142" t="s">
        <v>540</v>
      </c>
      <c r="O156" s="185">
        <v>7.6827477121229238E-4</v>
      </c>
      <c r="P156" s="186">
        <v>9.2283353840745303E-4</v>
      </c>
      <c r="Q156" s="187">
        <v>9.0118154914220862E-4</v>
      </c>
      <c r="R156" s="186">
        <v>8.6665982461541966E-4</v>
      </c>
      <c r="S156" s="186">
        <v>7.9080307823048955E-4</v>
      </c>
      <c r="T156" s="186">
        <v>5.051738218925495E-4</v>
      </c>
      <c r="U156" s="186">
        <v>9.2441989726067472E-4</v>
      </c>
      <c r="V156" s="186">
        <v>7.0982977735916026E-4</v>
      </c>
      <c r="W156" s="186">
        <v>7.3909830007390983E-4</v>
      </c>
      <c r="X156" s="186">
        <v>6.042609025931425E-4</v>
      </c>
      <c r="Y156" s="186">
        <v>7.8722837726762291E-4</v>
      </c>
      <c r="Z156" s="186">
        <v>8.6819258089976324E-4</v>
      </c>
      <c r="AA156" s="186">
        <v>6.9933466077412457E-4</v>
      </c>
      <c r="AB156" s="186">
        <v>8.6565673381055433E-4</v>
      </c>
      <c r="AC156" s="186">
        <v>8.3322223703506204E-4</v>
      </c>
      <c r="AD156" s="186">
        <v>0.49761729788700915</v>
      </c>
      <c r="AE156" s="186">
        <v>9.8932449843548687E-4</v>
      </c>
      <c r="AF156" s="186">
        <v>6.9506503822857712E-4</v>
      </c>
      <c r="AG156" s="186">
        <v>5.6802665355835925E-4</v>
      </c>
      <c r="AH156" s="186">
        <v>7.368895075121791E-4</v>
      </c>
      <c r="AI156" s="186">
        <v>7.8443394525192054E-4</v>
      </c>
      <c r="AJ156" s="186">
        <v>6.7949207967044631E-4</v>
      </c>
      <c r="AK156" s="186">
        <v>8.3949888374324248E-4</v>
      </c>
      <c r="AL156" s="186">
        <v>8.1705555977806496E-4</v>
      </c>
      <c r="AM156" s="186">
        <v>6.6768994627782038E-4</v>
      </c>
      <c r="AN156" s="186">
        <v>8.5628544943202353E-4</v>
      </c>
      <c r="AO156" s="186">
        <v>7.0193971658315203E-4</v>
      </c>
      <c r="AP156" s="186">
        <v>8.2863771958899572E-4</v>
      </c>
      <c r="AQ156" s="186">
        <v>9.8651030293625368E-4</v>
      </c>
      <c r="AR156" s="186">
        <v>8.9947436966522686E-4</v>
      </c>
      <c r="AS156" s="186">
        <v>1.0402144772117961E-3</v>
      </c>
      <c r="AT156" s="186">
        <v>9.9841337409542984E-4</v>
      </c>
      <c r="AU156" s="186">
        <v>7.2113190324052943E-4</v>
      </c>
      <c r="AV156" s="186">
        <v>7.2925557921953079E-4</v>
      </c>
      <c r="AW156" s="186">
        <v>7.6128629868104855E-4</v>
      </c>
      <c r="AX156" s="186">
        <v>9.269226169118526E-4</v>
      </c>
      <c r="AY156" s="186">
        <v>8.0991090979992198E-4</v>
      </c>
      <c r="AZ156" s="186">
        <v>8.0530507143354243E-4</v>
      </c>
      <c r="BA156" s="186">
        <v>0.51429051217464317</v>
      </c>
      <c r="BB156" s="186">
        <v>1.0634642757808282E-3</v>
      </c>
      <c r="BC156" s="186">
        <v>7.2709646146388749E-4</v>
      </c>
      <c r="BD156" s="186">
        <v>7.8253488248713457E-4</v>
      </c>
      <c r="BE156" s="186">
        <v>8.5082710211561432E-4</v>
      </c>
      <c r="BF156" s="186">
        <v>7.4675244746063142E-4</v>
      </c>
      <c r="BG156" s="186">
        <v>1.0861097794822626E-3</v>
      </c>
      <c r="BH156" s="186">
        <v>7.079996345808338E-4</v>
      </c>
      <c r="BI156" s="186">
        <v>6.9811912542873617E-4</v>
      </c>
      <c r="BJ156" s="186">
        <v>8.5330090136037737E-4</v>
      </c>
      <c r="BK156" s="186">
        <v>6.6862408790953223E-4</v>
      </c>
      <c r="BL156" s="186">
        <v>7.3936824101623042E-4</v>
      </c>
      <c r="BM156" s="186">
        <v>6.6993659528651755E-4</v>
      </c>
      <c r="BN156" s="186">
        <v>9.9731492136555418E-4</v>
      </c>
      <c r="BO156" s="217">
        <f t="shared" si="16"/>
        <v>0.51429051217464317</v>
      </c>
      <c r="BP156" s="242">
        <f t="shared" si="17"/>
        <v>2</v>
      </c>
      <c r="CE156" s="68"/>
      <c r="CJ156" s="68"/>
    </row>
    <row r="157" spans="1:88" s="50" customFormat="1" ht="14.25" x14ac:dyDescent="0.2">
      <c r="A157" s="142" t="s">
        <v>541</v>
      </c>
      <c r="B157" s="45" t="s">
        <v>1239</v>
      </c>
      <c r="C157" s="27">
        <v>14728786</v>
      </c>
      <c r="D157" s="42" t="s">
        <v>69</v>
      </c>
      <c r="E157" s="45" t="s">
        <v>25</v>
      </c>
      <c r="F157" s="45" t="s">
        <v>26</v>
      </c>
      <c r="G157" s="110" t="s">
        <v>511</v>
      </c>
      <c r="H157" s="49" t="s">
        <v>627</v>
      </c>
      <c r="I157" s="348"/>
      <c r="J157" s="269">
        <v>3.0364372469635626E-2</v>
      </c>
      <c r="K157" s="77" t="s">
        <v>614</v>
      </c>
      <c r="L157" s="72"/>
      <c r="M157" s="265">
        <v>1.1680657497997599E-3</v>
      </c>
      <c r="N157" s="142" t="s">
        <v>541</v>
      </c>
      <c r="O157" s="185">
        <v>1.1814623421720414E-3</v>
      </c>
      <c r="P157" s="186">
        <v>1.0946966823103519E-3</v>
      </c>
      <c r="Q157" s="187">
        <v>1.1099862166546724E-3</v>
      </c>
      <c r="R157" s="186">
        <v>1.138361336061558E-3</v>
      </c>
      <c r="S157" s="186">
        <v>1.1545805764021492E-3</v>
      </c>
      <c r="T157" s="186">
        <v>0.48376725458178238</v>
      </c>
      <c r="U157" s="186">
        <v>1.6022734143539513E-3</v>
      </c>
      <c r="V157" s="186">
        <v>1.0772349080806793E-3</v>
      </c>
      <c r="W157" s="186">
        <v>1.0522797330923407E-3</v>
      </c>
      <c r="X157" s="186">
        <v>1.3006720138738349E-3</v>
      </c>
      <c r="Y157" s="186">
        <v>1.0944211879941996E-3</v>
      </c>
      <c r="Z157" s="186">
        <v>1.9920318725099601E-3</v>
      </c>
      <c r="AA157" s="186">
        <v>1.0409390365835286E-3</v>
      </c>
      <c r="AB157" s="186">
        <v>1.3124568270780567E-3</v>
      </c>
      <c r="AC157" s="186">
        <v>0.48817991631799162</v>
      </c>
      <c r="AD157" s="186">
        <v>1.7474425941493732E-3</v>
      </c>
      <c r="AE157" s="186">
        <v>1.2387981022667369E-3</v>
      </c>
      <c r="AF157" s="186">
        <v>9.3757710338021214E-4</v>
      </c>
      <c r="AG157" s="186">
        <v>1.1141427921782629E-3</v>
      </c>
      <c r="AH157" s="186">
        <v>1.2481038422396742E-3</v>
      </c>
      <c r="AI157" s="186">
        <v>0.49964337482456345</v>
      </c>
      <c r="AJ157" s="186">
        <v>1.0434873346724753E-3</v>
      </c>
      <c r="AK157" s="186">
        <v>1.1122069964115586E-3</v>
      </c>
      <c r="AL157" s="186">
        <v>1.3693245933232747E-3</v>
      </c>
      <c r="AM157" s="186">
        <v>1.0942053189896455E-3</v>
      </c>
      <c r="AN157" s="186">
        <v>1.3115743534983053E-3</v>
      </c>
      <c r="AO157" s="186">
        <v>1.1107396663467448E-3</v>
      </c>
      <c r="AP157" s="186">
        <v>8.3213556244799152E-4</v>
      </c>
      <c r="AQ157" s="186">
        <v>1.4184187585880824E-3</v>
      </c>
      <c r="AR157" s="186">
        <v>0.50367769769943016</v>
      </c>
      <c r="AS157" s="186">
        <v>1.4004969505308335E-3</v>
      </c>
      <c r="AT157" s="186">
        <v>1.3367047998841522E-3</v>
      </c>
      <c r="AU157" s="186">
        <v>1.6850243461238245E-3</v>
      </c>
      <c r="AV157" s="186">
        <v>1.1326117385590188E-3</v>
      </c>
      <c r="AW157" s="186">
        <v>1.1187230410813554E-3</v>
      </c>
      <c r="AX157" s="186">
        <v>1.2948106022138723E-3</v>
      </c>
      <c r="AY157" s="186">
        <v>1.5227527592516082E-3</v>
      </c>
      <c r="AZ157" s="186">
        <v>1.4432265865740922E-3</v>
      </c>
      <c r="BA157" s="186">
        <v>1.3471368727970621E-3</v>
      </c>
      <c r="BB157" s="186">
        <v>1.2867252841518336E-3</v>
      </c>
      <c r="BC157" s="186">
        <v>1.4290020430263585E-3</v>
      </c>
      <c r="BD157" s="186">
        <v>1.136305602369644E-3</v>
      </c>
      <c r="BE157" s="186">
        <v>1.4532243415077202E-3</v>
      </c>
      <c r="BF157" s="186">
        <v>1.287688077864526E-3</v>
      </c>
      <c r="BG157" s="186">
        <v>1.1137629276054097E-3</v>
      </c>
      <c r="BH157" s="186">
        <v>1.1518249226117631E-3</v>
      </c>
      <c r="BI157" s="186">
        <v>1.2511435182693861E-3</v>
      </c>
      <c r="BJ157" s="186">
        <v>1.5192540952474302E-3</v>
      </c>
      <c r="BK157" s="186">
        <v>1.2879237549137091E-3</v>
      </c>
      <c r="BL157" s="186">
        <v>1.2932872886369578E-3</v>
      </c>
      <c r="BM157" s="186">
        <v>1.514590188942402E-3</v>
      </c>
      <c r="BN157" s="186">
        <v>1.2705546338492555E-3</v>
      </c>
      <c r="BO157" s="217">
        <f t="shared" si="16"/>
        <v>0.50367769769943016</v>
      </c>
      <c r="BP157" s="242">
        <f t="shared" si="17"/>
        <v>4</v>
      </c>
      <c r="CE157" s="68"/>
      <c r="CJ157" s="68"/>
    </row>
    <row r="158" spans="1:88" s="50" customFormat="1" ht="14.25" x14ac:dyDescent="0.2">
      <c r="A158" s="142" t="s">
        <v>542</v>
      </c>
      <c r="B158" s="93" t="s">
        <v>1224</v>
      </c>
      <c r="C158" s="27">
        <v>123248662</v>
      </c>
      <c r="D158" s="42" t="s">
        <v>69</v>
      </c>
      <c r="E158" s="45" t="s">
        <v>28</v>
      </c>
      <c r="F158" s="45" t="s">
        <v>30</v>
      </c>
      <c r="G158" s="110" t="s">
        <v>511</v>
      </c>
      <c r="H158" s="49" t="s">
        <v>627</v>
      </c>
      <c r="I158" s="348"/>
      <c r="J158" s="269">
        <v>4.4485634847080631E-2</v>
      </c>
      <c r="K158" s="77" t="s">
        <v>607</v>
      </c>
      <c r="L158" s="72"/>
      <c r="M158" s="265">
        <v>1.8968755475287855E-3</v>
      </c>
      <c r="N158" s="142" t="s">
        <v>542</v>
      </c>
      <c r="O158" s="185">
        <v>1.6631378293492653E-3</v>
      </c>
      <c r="P158" s="186">
        <v>1.7657045840407471E-3</v>
      </c>
      <c r="Q158" s="187">
        <v>2.0065955924691596E-3</v>
      </c>
      <c r="R158" s="186">
        <v>1.8034353005400557E-3</v>
      </c>
      <c r="S158" s="186">
        <v>2.1991520386733764E-3</v>
      </c>
      <c r="T158" s="186">
        <v>1.9866328961830708E-3</v>
      </c>
      <c r="U158" s="186">
        <v>1.9739006470007674E-3</v>
      </c>
      <c r="V158" s="186">
        <v>1.7166399633783474E-3</v>
      </c>
      <c r="W158" s="186">
        <v>1.968770067935242E-3</v>
      </c>
      <c r="X158" s="186">
        <v>1.8187546542934067E-3</v>
      </c>
      <c r="Y158" s="186">
        <v>1.83906284422563E-3</v>
      </c>
      <c r="Z158" s="186">
        <v>1.7390110518728692E-3</v>
      </c>
      <c r="AA158" s="186">
        <v>1.9889031156636789E-3</v>
      </c>
      <c r="AB158" s="186">
        <v>1.7483829333813576E-3</v>
      </c>
      <c r="AC158" s="186">
        <v>2.3163537373072913E-3</v>
      </c>
      <c r="AD158" s="186">
        <v>1.8840130742920726E-3</v>
      </c>
      <c r="AE158" s="186">
        <v>1.893760952721928E-3</v>
      </c>
      <c r="AF158" s="186">
        <v>0.49873773038627217</v>
      </c>
      <c r="AG158" s="186">
        <v>1.8945570308253746E-3</v>
      </c>
      <c r="AH158" s="186">
        <v>1.9493966313886585E-3</v>
      </c>
      <c r="AI158" s="186">
        <v>1.8149668554336058E-3</v>
      </c>
      <c r="AJ158" s="186">
        <v>1.5256808240440242E-3</v>
      </c>
      <c r="AK158" s="186">
        <v>1.9983021943762065E-3</v>
      </c>
      <c r="AL158" s="186">
        <v>1.8426922703908446E-3</v>
      </c>
      <c r="AM158" s="186">
        <v>1.8241616654799443E-3</v>
      </c>
      <c r="AN158" s="186">
        <v>1.8882821238239357E-3</v>
      </c>
      <c r="AO158" s="186">
        <v>0.49642219257986481</v>
      </c>
      <c r="AP158" s="186">
        <v>1.5220700152207001E-3</v>
      </c>
      <c r="AQ158" s="186">
        <v>2.0213989474784791E-3</v>
      </c>
      <c r="AR158" s="186">
        <v>2.2031383480958589E-3</v>
      </c>
      <c r="AS158" s="186">
        <v>1.7673747889701745E-3</v>
      </c>
      <c r="AT158" s="186">
        <v>2.2288931548500972E-3</v>
      </c>
      <c r="AU158" s="186">
        <v>1.9173835428252389E-3</v>
      </c>
      <c r="AV158" s="186">
        <v>2.0694455767168557E-3</v>
      </c>
      <c r="AW158" s="186">
        <v>2.0240015444688707E-3</v>
      </c>
      <c r="AX158" s="186">
        <v>1.9364862531993305E-3</v>
      </c>
      <c r="AY158" s="186">
        <v>0.51785008748659478</v>
      </c>
      <c r="AZ158" s="186">
        <v>0.50486434639627298</v>
      </c>
      <c r="BA158" s="186">
        <v>2.2485959985959988E-3</v>
      </c>
      <c r="BB158" s="186">
        <v>1.8365472910927456E-3</v>
      </c>
      <c r="BC158" s="186">
        <v>1.9812925780492881E-3</v>
      </c>
      <c r="BD158" s="186">
        <v>1.9226484688951784E-3</v>
      </c>
      <c r="BE158" s="186">
        <v>1.8104015799868334E-3</v>
      </c>
      <c r="BF158" s="186">
        <v>1.8020505591443167E-3</v>
      </c>
      <c r="BG158" s="186">
        <v>2.2268279104707862E-3</v>
      </c>
      <c r="BH158" s="186">
        <v>1.4716990961423249E-3</v>
      </c>
      <c r="BI158" s="186">
        <v>1.9626756133361294E-3</v>
      </c>
      <c r="BJ158" s="186">
        <v>1.871647582455206E-3</v>
      </c>
      <c r="BK158" s="186">
        <v>1.7807973183287442E-3</v>
      </c>
      <c r="BL158" s="186">
        <v>1.8729705838591946E-3</v>
      </c>
      <c r="BM158" s="186">
        <v>2.0372028794290362E-3</v>
      </c>
      <c r="BN158" s="186">
        <v>2.0315510990626122E-3</v>
      </c>
      <c r="BO158" s="217">
        <f t="shared" si="16"/>
        <v>0.51785008748659478</v>
      </c>
      <c r="BP158" s="242">
        <f t="shared" si="17"/>
        <v>4</v>
      </c>
      <c r="CE158" s="68"/>
      <c r="CJ158" s="68"/>
    </row>
    <row r="159" spans="1:88" s="50" customFormat="1" ht="14.25" x14ac:dyDescent="0.2">
      <c r="A159" s="142" t="s">
        <v>543</v>
      </c>
      <c r="B159" s="45" t="s">
        <v>1238</v>
      </c>
      <c r="C159" s="27">
        <v>122761461</v>
      </c>
      <c r="D159" s="42" t="s">
        <v>69</v>
      </c>
      <c r="E159" s="45" t="s">
        <v>30</v>
      </c>
      <c r="F159" s="45" t="s">
        <v>26</v>
      </c>
      <c r="G159" s="110" t="s">
        <v>509</v>
      </c>
      <c r="H159" s="49" t="s">
        <v>627</v>
      </c>
      <c r="I159" s="348"/>
      <c r="J159" s="269">
        <v>1.5548281505728314E-2</v>
      </c>
      <c r="K159" s="77" t="s">
        <v>623</v>
      </c>
      <c r="L159" s="72"/>
      <c r="M159" s="265">
        <v>9.0035540404854845E-5</v>
      </c>
      <c r="N159" s="142" t="s">
        <v>543</v>
      </c>
      <c r="O159" s="185">
        <v>1.176066149197561E-4</v>
      </c>
      <c r="P159" s="186">
        <v>6.5934790492203212E-5</v>
      </c>
      <c r="Q159" s="187">
        <v>7.1040615857557101E-5</v>
      </c>
      <c r="R159" s="186">
        <v>6.8122469061045304E-5</v>
      </c>
      <c r="S159" s="186">
        <v>2.874017445285893E-5</v>
      </c>
      <c r="T159" s="186">
        <v>8.0938454399274789E-5</v>
      </c>
      <c r="U159" s="186">
        <v>1.018552200800291E-4</v>
      </c>
      <c r="V159" s="186">
        <v>7.3143377273539979E-5</v>
      </c>
      <c r="W159" s="186">
        <v>1.0703941569071906E-4</v>
      </c>
      <c r="X159" s="186">
        <v>8.8169815063812899E-5</v>
      </c>
      <c r="Y159" s="186">
        <v>5.4763762818143237E-5</v>
      </c>
      <c r="Z159" s="186">
        <v>8.8317279827781309E-5</v>
      </c>
      <c r="AA159" s="186">
        <v>9.4832273319256011E-5</v>
      </c>
      <c r="AB159" s="186">
        <v>5.559910819030463E-5</v>
      </c>
      <c r="AC159" s="186">
        <v>8.1101685293020391E-5</v>
      </c>
      <c r="AD159" s="186">
        <v>1.1203663110721419E-4</v>
      </c>
      <c r="AE159" s="186">
        <v>7.9513665507694752E-5</v>
      </c>
      <c r="AF159" s="186">
        <v>8.0701022885465074E-5</v>
      </c>
      <c r="AG159" s="186">
        <v>4.7809717325046316E-5</v>
      </c>
      <c r="AH159" s="186">
        <v>9.74254054691546E-5</v>
      </c>
      <c r="AI159" s="186">
        <v>8.2609029166887934E-5</v>
      </c>
      <c r="AJ159" s="186">
        <v>1.229987085135606E-4</v>
      </c>
      <c r="AK159" s="186">
        <v>8.6401548315745823E-5</v>
      </c>
      <c r="AL159" s="186">
        <v>5.6354255372439012E-5</v>
      </c>
      <c r="AM159" s="186">
        <v>8.0691478505214094E-5</v>
      </c>
      <c r="AN159" s="186">
        <v>5.8662495111458744E-5</v>
      </c>
      <c r="AO159" s="186">
        <v>7.1366500564634956E-5</v>
      </c>
      <c r="AP159" s="186">
        <v>8.0838129729030592E-5</v>
      </c>
      <c r="AQ159" s="186">
        <v>1.6373579591970395E-4</v>
      </c>
      <c r="AR159" s="186">
        <v>1.2946729602157788E-4</v>
      </c>
      <c r="AS159" s="186">
        <v>8.4819855675753264E-5</v>
      </c>
      <c r="AT159" s="186">
        <v>4.7864066052411155E-5</v>
      </c>
      <c r="AU159" s="186">
        <v>7.2222222222222219E-5</v>
      </c>
      <c r="AV159" s="186">
        <v>6.8805445721677384E-5</v>
      </c>
      <c r="AW159" s="186">
        <v>6.995028866152454E-5</v>
      </c>
      <c r="AX159" s="186">
        <v>9.3079281646955765E-5</v>
      </c>
      <c r="AY159" s="186">
        <v>1.048050350545262E-4</v>
      </c>
      <c r="AZ159" s="186">
        <v>7.3259306548335447E-5</v>
      </c>
      <c r="BA159" s="186">
        <v>8.4344767672337442E-6</v>
      </c>
      <c r="BB159" s="186">
        <v>3.3260160979179141E-5</v>
      </c>
      <c r="BC159" s="186">
        <v>1.2017458089114914E-4</v>
      </c>
      <c r="BD159" s="186">
        <v>1.0459671812415015E-4</v>
      </c>
      <c r="BE159" s="186">
        <v>1.0090495815099631E-4</v>
      </c>
      <c r="BF159" s="186">
        <v>1.1626040115374607E-4</v>
      </c>
      <c r="BG159" s="186">
        <v>1.0252104122322248E-4</v>
      </c>
      <c r="BH159" s="186">
        <v>9.2918668289646068E-5</v>
      </c>
      <c r="BI159" s="186">
        <v>4.8059016472227894E-5</v>
      </c>
      <c r="BJ159" s="186">
        <v>5.6433090106714977E-5</v>
      </c>
      <c r="BK159" s="186">
        <v>5.0009724113021973E-5</v>
      </c>
      <c r="BL159" s="186">
        <v>9.1934861086424892E-5</v>
      </c>
      <c r="BM159" s="186">
        <v>1.0073198576321268E-4</v>
      </c>
      <c r="BN159" s="186">
        <v>1.4477087596031346E-4</v>
      </c>
      <c r="BO159" s="217">
        <f t="shared" si="16"/>
        <v>1.6373579591970395E-4</v>
      </c>
      <c r="BP159" s="242">
        <f t="shared" si="17"/>
        <v>0</v>
      </c>
      <c r="CE159" s="68"/>
      <c r="CJ159" s="68"/>
    </row>
    <row r="160" spans="1:88" s="50" customFormat="1" ht="15" x14ac:dyDescent="0.2">
      <c r="A160" s="142" t="s">
        <v>544</v>
      </c>
      <c r="B160" s="93" t="s">
        <v>1233</v>
      </c>
      <c r="C160" s="27">
        <v>57520799</v>
      </c>
      <c r="D160" s="42" t="s">
        <v>69</v>
      </c>
      <c r="E160" s="45" t="s">
        <v>26</v>
      </c>
      <c r="F160" s="45" t="s">
        <v>30</v>
      </c>
      <c r="G160" s="110" t="s">
        <v>509</v>
      </c>
      <c r="H160" s="49" t="s">
        <v>627</v>
      </c>
      <c r="I160" s="348"/>
      <c r="J160" s="269">
        <v>1.3911620294599018E-2</v>
      </c>
      <c r="K160" s="344" t="s">
        <v>1218</v>
      </c>
      <c r="L160" s="92" t="s">
        <v>634</v>
      </c>
      <c r="M160" s="265">
        <v>1.1760182522108393E-4</v>
      </c>
      <c r="N160" s="142" t="s">
        <v>544</v>
      </c>
      <c r="O160" s="185">
        <v>1.75677170426375E-4</v>
      </c>
      <c r="P160" s="186">
        <v>1.1589308035529507E-4</v>
      </c>
      <c r="Q160" s="187">
        <v>1.99551484282945E-4</v>
      </c>
      <c r="R160" s="186">
        <v>2.1310493896065677E-4</v>
      </c>
      <c r="S160" s="186">
        <v>1.3617556172419211E-4</v>
      </c>
      <c r="T160" s="186">
        <v>1.7812875740347647E-4</v>
      </c>
      <c r="U160" s="186">
        <v>1.7589421514966529E-4</v>
      </c>
      <c r="V160" s="186">
        <v>1.6092323961470377E-4</v>
      </c>
      <c r="W160" s="186">
        <v>1.2433061286111382E-4</v>
      </c>
      <c r="X160" s="186">
        <v>1.2176467454585581E-4</v>
      </c>
      <c r="Y160" s="186">
        <v>1.4138843442606394E-4</v>
      </c>
      <c r="Z160" s="186">
        <v>1.4434295887027576E-4</v>
      </c>
      <c r="AA160" s="186">
        <v>9.0988499053719604E-5</v>
      </c>
      <c r="AB160" s="186">
        <v>1.3850095796495926E-4</v>
      </c>
      <c r="AC160" s="186">
        <v>2.1455697560487187E-4</v>
      </c>
      <c r="AD160" s="186">
        <v>1.7988367522335557E-4</v>
      </c>
      <c r="AE160" s="186">
        <v>1.2864154528182393E-4</v>
      </c>
      <c r="AF160" s="186">
        <v>1.2189976088893056E-4</v>
      </c>
      <c r="AG160" s="186">
        <v>1.281209461731875E-4</v>
      </c>
      <c r="AH160" s="186">
        <v>1.6599232285506796E-4</v>
      </c>
      <c r="AI160" s="186">
        <v>1.8203331209611358E-4</v>
      </c>
      <c r="AJ160" s="186">
        <v>2.3112195843502699E-4</v>
      </c>
      <c r="AK160" s="186">
        <v>2.2796949925320335E-4</v>
      </c>
      <c r="AL160" s="186">
        <v>1.7080340528052211E-4</v>
      </c>
      <c r="AM160" s="186">
        <v>1.7011205206908029E-4</v>
      </c>
      <c r="AN160" s="186">
        <v>1.8642932602346249E-4</v>
      </c>
      <c r="AO160" s="186">
        <v>1.9349731742355391E-4</v>
      </c>
      <c r="AP160" s="186">
        <v>1.5933353060341884E-4</v>
      </c>
      <c r="AQ160" s="186">
        <v>1.5716783560244395E-4</v>
      </c>
      <c r="AR160" s="186">
        <v>8.6093544549495967E-5</v>
      </c>
      <c r="AS160" s="186">
        <v>1.3598173959496868E-4</v>
      </c>
      <c r="AT160" s="186">
        <v>2.2785963846270698E-4</v>
      </c>
      <c r="AU160" s="186">
        <v>2.6393212286816592E-4</v>
      </c>
      <c r="AV160" s="186">
        <v>5.398037813254882E-5</v>
      </c>
      <c r="AW160" s="186">
        <v>1.4559123276067449E-4</v>
      </c>
      <c r="AX160" s="186">
        <v>1.9857818022955639E-4</v>
      </c>
      <c r="AY160" s="186">
        <v>2.2893772893772894E-4</v>
      </c>
      <c r="AZ160" s="186">
        <v>4.6325450768351032E-4</v>
      </c>
      <c r="BA160" s="186">
        <v>2.1908737934979734E-4</v>
      </c>
      <c r="BB160" s="186">
        <v>8.0077789853000061E-5</v>
      </c>
      <c r="BC160" s="186">
        <v>2.4235630921635602E-4</v>
      </c>
      <c r="BD160" s="186">
        <v>2.1308709935186006E-4</v>
      </c>
      <c r="BE160" s="186">
        <v>2.1594230021738191E-4</v>
      </c>
      <c r="BF160" s="186">
        <v>2.3169774655256174E-4</v>
      </c>
      <c r="BG160" s="186">
        <v>3.8542442414977985E-4</v>
      </c>
      <c r="BH160" s="186">
        <v>1.8985642925883978E-4</v>
      </c>
      <c r="BI160" s="186">
        <v>1.8375766039746783E-4</v>
      </c>
      <c r="BJ160" s="186">
        <v>1.9425176647700141E-4</v>
      </c>
      <c r="BK160" s="186">
        <v>1.4555817730518188E-4</v>
      </c>
      <c r="BL160" s="186">
        <v>1.2526981190255935E-4</v>
      </c>
      <c r="BM160" s="186">
        <v>4.3335251451020508E-4</v>
      </c>
      <c r="BN160" s="186">
        <v>1.3174682420813224E-4</v>
      </c>
      <c r="BO160" s="217">
        <f t="shared" si="16"/>
        <v>4.6325450768351032E-4</v>
      </c>
      <c r="BP160" s="242">
        <f t="shared" si="17"/>
        <v>0</v>
      </c>
      <c r="CE160" s="68"/>
      <c r="CJ160" s="68"/>
    </row>
    <row r="161" spans="1:88" s="50" customFormat="1" ht="14.25" x14ac:dyDescent="0.2">
      <c r="A161" s="142" t="s">
        <v>696</v>
      </c>
      <c r="B161" s="94" t="s">
        <v>1227</v>
      </c>
      <c r="C161" s="27">
        <v>79491580</v>
      </c>
      <c r="D161" s="42" t="s">
        <v>69</v>
      </c>
      <c r="E161" s="45" t="s">
        <v>30</v>
      </c>
      <c r="F161" s="45" t="s">
        <v>25</v>
      </c>
      <c r="G161" s="110" t="s">
        <v>509</v>
      </c>
      <c r="H161" s="49" t="s">
        <v>627</v>
      </c>
      <c r="I161" s="348"/>
      <c r="J161" s="269">
        <v>1.7699115044247787E-2</v>
      </c>
      <c r="K161" s="77" t="s">
        <v>623</v>
      </c>
      <c r="L161" s="72"/>
      <c r="M161" s="265">
        <v>1.644112875250962E-4</v>
      </c>
      <c r="N161" s="142" t="s">
        <v>696</v>
      </c>
      <c r="O161" s="185">
        <v>5.2842194492302107E-4</v>
      </c>
      <c r="P161" s="186">
        <v>5.5388067026572246E-4</v>
      </c>
      <c r="Q161" s="187">
        <v>3.9822867883653509E-4</v>
      </c>
      <c r="R161" s="186">
        <v>5.9528238708237216E-4</v>
      </c>
      <c r="S161" s="186">
        <v>6.4206895521942329E-4</v>
      </c>
      <c r="T161" s="186">
        <v>4.1891281101520212E-4</v>
      </c>
      <c r="U161" s="186">
        <v>5.4000540005400054E-4</v>
      </c>
      <c r="V161" s="186">
        <v>6.8683834572694973E-4</v>
      </c>
      <c r="W161" s="186">
        <v>4.8473458916879205E-4</v>
      </c>
      <c r="X161" s="186">
        <v>5.8559307935451669E-4</v>
      </c>
      <c r="Y161" s="186">
        <v>5.4132082280765065E-4</v>
      </c>
      <c r="Z161" s="186">
        <v>4.5619422747401916E-4</v>
      </c>
      <c r="AA161" s="186">
        <v>7.6373427225185113E-4</v>
      </c>
      <c r="AB161" s="186">
        <v>3.203184880967362E-4</v>
      </c>
      <c r="AC161" s="186">
        <v>4.3050495080693428E-4</v>
      </c>
      <c r="AD161" s="186">
        <v>4.6960955320005365E-4</v>
      </c>
      <c r="AE161" s="186">
        <v>4.6404126397701212E-4</v>
      </c>
      <c r="AF161" s="186">
        <v>4.2704158728073058E-4</v>
      </c>
      <c r="AG161" s="186">
        <v>3.1697319415328537E-4</v>
      </c>
      <c r="AH161" s="186">
        <v>5.5904535382488669E-4</v>
      </c>
      <c r="AI161" s="186">
        <v>6.3303744167520198E-4</v>
      </c>
      <c r="AJ161" s="186">
        <v>4.3564196684280586E-4</v>
      </c>
      <c r="AK161" s="186">
        <v>4.9046445843598863E-4</v>
      </c>
      <c r="AL161" s="186">
        <v>6.0480060480060484E-4</v>
      </c>
      <c r="AM161" s="186">
        <v>4.7140478626306391E-4</v>
      </c>
      <c r="AN161" s="186">
        <v>5.5820994370594634E-4</v>
      </c>
      <c r="AO161" s="186">
        <v>4.1900679274473621E-4</v>
      </c>
      <c r="AP161" s="186">
        <v>5.3026529333311911E-4</v>
      </c>
      <c r="AQ161" s="186">
        <v>3.5272870929510693E-4</v>
      </c>
      <c r="AR161" s="186">
        <v>4.9868402825876165E-4</v>
      </c>
      <c r="AS161" s="186">
        <v>3.992015968063872E-4</v>
      </c>
      <c r="AT161" s="186">
        <v>5.4868598192164538E-4</v>
      </c>
      <c r="AU161" s="186">
        <v>5.1529580588350406E-4</v>
      </c>
      <c r="AV161" s="186">
        <v>4.7811408387487072E-4</v>
      </c>
      <c r="AW161" s="186">
        <v>4.7143867368586471E-4</v>
      </c>
      <c r="AX161" s="186">
        <v>6.0360339840102048E-4</v>
      </c>
      <c r="AY161" s="186">
        <v>4.2082364899423148E-4</v>
      </c>
      <c r="AZ161" s="186">
        <v>5.5327220992728427E-4</v>
      </c>
      <c r="BA161" s="186">
        <v>5.7119693396226413E-4</v>
      </c>
      <c r="BB161" s="186">
        <v>4.3221215442322834E-4</v>
      </c>
      <c r="BC161" s="186">
        <v>5.5725280920974993E-4</v>
      </c>
      <c r="BD161" s="186">
        <v>4.5238146528510804E-4</v>
      </c>
      <c r="BE161" s="186">
        <v>5.1982128049308759E-4</v>
      </c>
      <c r="BF161" s="186">
        <v>5.8147532168715372E-4</v>
      </c>
      <c r="BG161" s="186">
        <v>5.6365814133727899E-4</v>
      </c>
      <c r="BH161" s="186">
        <v>5.1031181811782929E-4</v>
      </c>
      <c r="BI161" s="186">
        <v>5.3287945789456937E-4</v>
      </c>
      <c r="BJ161" s="186">
        <v>4.3627012008909096E-4</v>
      </c>
      <c r="BK161" s="186">
        <v>5.1063286560781265E-4</v>
      </c>
      <c r="BL161" s="186">
        <v>6.8082788671023969E-4</v>
      </c>
      <c r="BM161" s="186">
        <v>3.8313477221725567E-4</v>
      </c>
      <c r="BN161" s="186">
        <v>4.8620114836080754E-4</v>
      </c>
      <c r="BO161" s="217">
        <f t="shared" si="16"/>
        <v>7.6373427225185113E-4</v>
      </c>
      <c r="BP161" s="242">
        <f t="shared" si="17"/>
        <v>0</v>
      </c>
      <c r="CE161" s="68"/>
      <c r="CJ161" s="68"/>
    </row>
    <row r="162" spans="1:88" s="50" customFormat="1" ht="14.25" x14ac:dyDescent="0.2">
      <c r="A162" s="142" t="s">
        <v>545</v>
      </c>
      <c r="B162" s="93" t="s">
        <v>1224</v>
      </c>
      <c r="C162" s="27">
        <v>61292895</v>
      </c>
      <c r="D162" s="42" t="s">
        <v>69</v>
      </c>
      <c r="E162" s="45" t="s">
        <v>28</v>
      </c>
      <c r="F162" s="45" t="s">
        <v>30</v>
      </c>
      <c r="G162" s="110" t="s">
        <v>509</v>
      </c>
      <c r="H162" s="49" t="s">
        <v>627</v>
      </c>
      <c r="I162" s="348"/>
      <c r="J162" s="269">
        <v>1.6513761467889909E-2</v>
      </c>
      <c r="K162" s="77" t="s">
        <v>615</v>
      </c>
      <c r="L162" s="72"/>
      <c r="M162" s="265">
        <v>1.947424772070609E-3</v>
      </c>
      <c r="N162" s="142" t="s">
        <v>545</v>
      </c>
      <c r="O162" s="185">
        <v>1.8528453965837772E-3</v>
      </c>
      <c r="P162" s="186">
        <v>1.8591088620093805E-3</v>
      </c>
      <c r="Q162" s="187">
        <v>1.9101521047046339E-3</v>
      </c>
      <c r="R162" s="186">
        <v>2.0062145996435471E-3</v>
      </c>
      <c r="S162" s="186">
        <v>1.8607096989493059E-3</v>
      </c>
      <c r="T162" s="186">
        <v>1.7386843005358567E-3</v>
      </c>
      <c r="U162" s="186">
        <v>1.673412204234122E-3</v>
      </c>
      <c r="V162" s="186">
        <v>2.1219475023153845E-3</v>
      </c>
      <c r="W162" s="186">
        <v>1.9455868396077191E-3</v>
      </c>
      <c r="X162" s="186">
        <v>1.7989192752140507E-3</v>
      </c>
      <c r="Y162" s="186">
        <v>1.9078792701231531E-3</v>
      </c>
      <c r="Z162" s="186">
        <v>1.7430147363973168E-3</v>
      </c>
      <c r="AA162" s="186">
        <v>1.9435254688215326E-3</v>
      </c>
      <c r="AB162" s="186">
        <v>1.4726482525771344E-3</v>
      </c>
      <c r="AC162" s="186">
        <v>1.9342760626429119E-3</v>
      </c>
      <c r="AD162" s="186">
        <v>1.8525173170097025E-3</v>
      </c>
      <c r="AE162" s="186">
        <v>1.8523418893887271E-3</v>
      </c>
      <c r="AF162" s="186">
        <v>1.8904760642761862E-3</v>
      </c>
      <c r="AG162" s="186">
        <v>1.6405124931336014E-3</v>
      </c>
      <c r="AH162" s="186">
        <v>1.7809892122939142E-3</v>
      </c>
      <c r="AI162" s="186">
        <v>1.8372293018528653E-3</v>
      </c>
      <c r="AJ162" s="186">
        <v>2.2257297910828928E-3</v>
      </c>
      <c r="AK162" s="186">
        <v>1.9533519228534914E-3</v>
      </c>
      <c r="AL162" s="186">
        <v>1.8710152252755536E-3</v>
      </c>
      <c r="AM162" s="186">
        <v>1.9603149443283494E-3</v>
      </c>
      <c r="AN162" s="186">
        <v>1.7640435380958338E-3</v>
      </c>
      <c r="AO162" s="186">
        <v>1.8994540491355778E-3</v>
      </c>
      <c r="AP162" s="186">
        <v>2.0242469581288917E-3</v>
      </c>
      <c r="AQ162" s="186">
        <v>1.6870518768452129E-3</v>
      </c>
      <c r="AR162" s="186">
        <v>1.9348369511488978E-3</v>
      </c>
      <c r="AS162" s="186">
        <v>1.8335293710648307E-3</v>
      </c>
      <c r="AT162" s="186">
        <v>1.8569403144251641E-3</v>
      </c>
      <c r="AU162" s="186">
        <v>1.7913484504467312E-3</v>
      </c>
      <c r="AV162" s="186">
        <v>1.6611802930273179E-3</v>
      </c>
      <c r="AW162" s="186">
        <v>1.5765410688948448E-3</v>
      </c>
      <c r="AX162" s="186">
        <v>1.7541634964916731E-3</v>
      </c>
      <c r="AY162" s="186">
        <v>1.7319956846887179E-3</v>
      </c>
      <c r="AZ162" s="186">
        <v>2.00211571092857E-3</v>
      </c>
      <c r="BA162" s="186">
        <v>1.7738217893294528E-3</v>
      </c>
      <c r="BB162" s="186">
        <v>1.8396498653328202E-3</v>
      </c>
      <c r="BC162" s="186">
        <v>1.8762648976838319E-3</v>
      </c>
      <c r="BD162" s="186">
        <v>2.1916871327758262E-3</v>
      </c>
      <c r="BE162" s="186">
        <v>1.9053270042194094E-3</v>
      </c>
      <c r="BF162" s="186">
        <v>1.8734607099503918E-3</v>
      </c>
      <c r="BG162" s="186">
        <v>1.7862287525208873E-3</v>
      </c>
      <c r="BH162" s="186">
        <v>1.9684766485991933E-3</v>
      </c>
      <c r="BI162" s="186">
        <v>1.7820915708659851E-3</v>
      </c>
      <c r="BJ162" s="186">
        <v>1.5521697429401902E-3</v>
      </c>
      <c r="BK162" s="186">
        <v>1.9234060029432903E-3</v>
      </c>
      <c r="BL162" s="186">
        <v>1.5146471371504659E-3</v>
      </c>
      <c r="BM162" s="186">
        <v>2.0457733672780173E-3</v>
      </c>
      <c r="BN162" s="186">
        <v>1.7482627031023829E-3</v>
      </c>
      <c r="BO162" s="217">
        <f t="shared" ref="BO162:BO175" si="18">MAX(R162:BN162)</f>
        <v>2.2257297910828928E-3</v>
      </c>
      <c r="BP162" s="242">
        <f t="shared" ref="BP162:BP175" si="19">COUNTIF(R162:BN162,"&gt;0.25")</f>
        <v>0</v>
      </c>
      <c r="CE162" s="68"/>
      <c r="CJ162" s="68"/>
    </row>
    <row r="163" spans="1:88" s="50" customFormat="1" ht="14.25" x14ac:dyDescent="0.2">
      <c r="A163" s="142" t="s">
        <v>546</v>
      </c>
      <c r="B163" s="93" t="s">
        <v>1224</v>
      </c>
      <c r="C163" s="27">
        <v>61481094</v>
      </c>
      <c r="D163" s="42" t="s">
        <v>69</v>
      </c>
      <c r="E163" s="45" t="s">
        <v>25</v>
      </c>
      <c r="F163" s="45" t="s">
        <v>26</v>
      </c>
      <c r="G163" s="110" t="s">
        <v>509</v>
      </c>
      <c r="H163" s="49" t="s">
        <v>627</v>
      </c>
      <c r="I163" s="348"/>
      <c r="J163" s="269">
        <v>1.8821603927986905E-2</v>
      </c>
      <c r="K163" s="77" t="s">
        <v>623</v>
      </c>
      <c r="L163" s="72"/>
      <c r="M163" s="265">
        <v>2.5152207296618135E-3</v>
      </c>
      <c r="N163" s="142" t="s">
        <v>546</v>
      </c>
      <c r="O163" s="185">
        <v>1.8539380660498701E-3</v>
      </c>
      <c r="P163" s="186">
        <v>2.2641394750438138E-3</v>
      </c>
      <c r="Q163" s="187">
        <v>2.2291037356485617E-3</v>
      </c>
      <c r="R163" s="186">
        <v>1.9960799008445509E-3</v>
      </c>
      <c r="S163" s="186">
        <v>2.3621085212386138E-3</v>
      </c>
      <c r="T163" s="186">
        <v>1.8245415965242988E-3</v>
      </c>
      <c r="U163" s="186">
        <v>2.0165777528984088E-3</v>
      </c>
      <c r="V163" s="186">
        <v>2.2667258663800153E-3</v>
      </c>
      <c r="W163" s="186">
        <v>1.9198778570289178E-3</v>
      </c>
      <c r="X163" s="186">
        <v>2.1114554335836967E-3</v>
      </c>
      <c r="Y163" s="186">
        <v>1.9647110105942777E-3</v>
      </c>
      <c r="Z163" s="186">
        <v>2.246261466929167E-3</v>
      </c>
      <c r="AA163" s="186">
        <v>1.8507169996323078E-3</v>
      </c>
      <c r="AB163" s="186">
        <v>2.1865339666742064E-3</v>
      </c>
      <c r="AC163" s="186">
        <v>2.3002885449666054E-3</v>
      </c>
      <c r="AD163" s="186">
        <v>2.5612405111365331E-3</v>
      </c>
      <c r="AE163" s="186">
        <v>2.2832284039017536E-3</v>
      </c>
      <c r="AF163" s="186">
        <v>1.957980150132271E-3</v>
      </c>
      <c r="AG163" s="186">
        <v>2.3052630420669243E-3</v>
      </c>
      <c r="AH163" s="186">
        <v>2.1128417486235944E-3</v>
      </c>
      <c r="AI163" s="186">
        <v>2.2538331615082584E-3</v>
      </c>
      <c r="AJ163" s="186">
        <v>1.9035813891717208E-3</v>
      </c>
      <c r="AK163" s="186">
        <v>2.1823340062196517E-3</v>
      </c>
      <c r="AL163" s="186">
        <v>2.3478890287890125E-3</v>
      </c>
      <c r="AM163" s="186">
        <v>2.1560412184350583E-3</v>
      </c>
      <c r="AN163" s="186">
        <v>2.1061342904698586E-3</v>
      </c>
      <c r="AO163" s="186">
        <v>2.0962083172396035E-3</v>
      </c>
      <c r="AP163" s="186">
        <v>2.2820914238536969E-3</v>
      </c>
      <c r="AQ163" s="186">
        <v>2.323694544510434E-3</v>
      </c>
      <c r="AR163" s="186">
        <v>2.0184839853275684E-3</v>
      </c>
      <c r="AS163" s="186">
        <v>1.8181706876603144E-3</v>
      </c>
      <c r="AT163" s="186">
        <v>1.9580026559943434E-3</v>
      </c>
      <c r="AU163" s="186">
        <v>2.23492225663293E-3</v>
      </c>
      <c r="AV163" s="186">
        <v>2.3807239842680364E-3</v>
      </c>
      <c r="AW163" s="186">
        <v>2.1239223558510924E-3</v>
      </c>
      <c r="AX163" s="186">
        <v>2.117308338937458E-3</v>
      </c>
      <c r="AY163" s="186">
        <v>2.1422224102911305E-3</v>
      </c>
      <c r="AZ163" s="186">
        <v>2.1941435204040076E-3</v>
      </c>
      <c r="BA163" s="186">
        <v>2.0502671680189986E-3</v>
      </c>
      <c r="BB163" s="186">
        <v>2.3107695110941785E-3</v>
      </c>
      <c r="BC163" s="186">
        <v>2.1341303549892508E-3</v>
      </c>
      <c r="BD163" s="186">
        <v>2.026615435078019E-3</v>
      </c>
      <c r="BE163" s="186">
        <v>2.2255678470903973E-3</v>
      </c>
      <c r="BF163" s="186">
        <v>2.2181223751780543E-3</v>
      </c>
      <c r="BG163" s="186">
        <v>2.2902246733538141E-3</v>
      </c>
      <c r="BH163" s="186">
        <v>2.2225890283178572E-3</v>
      </c>
      <c r="BI163" s="186">
        <v>2.1704678564046028E-3</v>
      </c>
      <c r="BJ163" s="186">
        <v>2.0213734500997139E-3</v>
      </c>
      <c r="BK163" s="186">
        <v>1.8928141414247632E-3</v>
      </c>
      <c r="BL163" s="186">
        <v>2.0179568917614715E-3</v>
      </c>
      <c r="BM163" s="186">
        <v>2.0691515083882009E-3</v>
      </c>
      <c r="BN163" s="186">
        <v>2.1841174284311523E-3</v>
      </c>
      <c r="BO163" s="217">
        <f t="shared" si="18"/>
        <v>2.5612405111365331E-3</v>
      </c>
      <c r="BP163" s="242">
        <f t="shared" si="19"/>
        <v>0</v>
      </c>
      <c r="CE163" s="68"/>
      <c r="CJ163" s="68"/>
    </row>
    <row r="164" spans="1:88" s="38" customFormat="1" ht="15" x14ac:dyDescent="0.2">
      <c r="A164" s="142" t="s">
        <v>547</v>
      </c>
      <c r="B164" s="93" t="s">
        <v>1225</v>
      </c>
      <c r="C164" s="27">
        <v>97155225</v>
      </c>
      <c r="D164" s="42" t="s">
        <v>69</v>
      </c>
      <c r="E164" s="45" t="s">
        <v>26</v>
      </c>
      <c r="F164" s="45" t="s">
        <v>25</v>
      </c>
      <c r="G164" s="110" t="s">
        <v>509</v>
      </c>
      <c r="H164" s="49" t="s">
        <v>627</v>
      </c>
      <c r="I164" s="145"/>
      <c r="J164" s="269">
        <v>1.1324041811846691E-2</v>
      </c>
      <c r="K164" s="344" t="s">
        <v>1217</v>
      </c>
      <c r="L164" s="92" t="s">
        <v>634</v>
      </c>
      <c r="M164" s="265">
        <v>3.9004396258222325E-3</v>
      </c>
      <c r="N164" s="142" t="s">
        <v>547</v>
      </c>
      <c r="O164" s="217">
        <v>4.9304584590477594E-3</v>
      </c>
      <c r="P164" s="148">
        <v>2.2008477339419629E-3</v>
      </c>
      <c r="Q164" s="149">
        <v>2.8565150516370028E-3</v>
      </c>
      <c r="R164" s="148">
        <v>3.2274081429990069E-3</v>
      </c>
      <c r="S164" s="148">
        <v>4.2077175697865354E-3</v>
      </c>
      <c r="T164" s="148">
        <v>2.6459854014598541E-3</v>
      </c>
      <c r="U164" s="148">
        <v>3.1229298760291472E-3</v>
      </c>
      <c r="V164" s="148">
        <v>2.4860974811907097E-3</v>
      </c>
      <c r="W164" s="148">
        <v>4.0030499428135718E-3</v>
      </c>
      <c r="X164" s="148">
        <v>3.8118259576050578E-3</v>
      </c>
      <c r="Y164" s="148">
        <v>3.3825049328196936E-3</v>
      </c>
      <c r="Z164" s="148">
        <v>3.3898305084745762E-3</v>
      </c>
      <c r="AA164" s="148">
        <v>5.5380420891198772E-3</v>
      </c>
      <c r="AB164" s="148">
        <v>3.0462475768485184E-3</v>
      </c>
      <c r="AC164" s="148">
        <v>4.0412725709372309E-3</v>
      </c>
      <c r="AD164" s="148">
        <v>3.4243489231323781E-3</v>
      </c>
      <c r="AE164" s="148">
        <v>4.5067110806309395E-3</v>
      </c>
      <c r="AF164" s="148">
        <v>2.8527763627101375E-3</v>
      </c>
      <c r="AG164" s="148">
        <v>0.5190595219496954</v>
      </c>
      <c r="AH164" s="148">
        <v>3.1395031395031396E-3</v>
      </c>
      <c r="AI164" s="148">
        <v>2.8698979591836736E-3</v>
      </c>
      <c r="AJ164" s="148">
        <v>4.3213014743263851E-3</v>
      </c>
      <c r="AK164" s="148">
        <v>3.0018761726078799E-3</v>
      </c>
      <c r="AL164" s="148">
        <v>4.002573082696019E-3</v>
      </c>
      <c r="AM164" s="148">
        <v>0.50202799947664534</v>
      </c>
      <c r="AN164" s="148">
        <v>4.0572282724749094E-3</v>
      </c>
      <c r="AO164" s="148">
        <v>3.3030553261767133E-3</v>
      </c>
      <c r="AP164" s="148">
        <v>1.7440097057931452E-3</v>
      </c>
      <c r="AQ164" s="148">
        <v>3.0014578509561787E-3</v>
      </c>
      <c r="AR164" s="148">
        <v>3.6173324097591012E-3</v>
      </c>
      <c r="AS164" s="148">
        <v>2.8802304184334746E-3</v>
      </c>
      <c r="AT164" s="148">
        <v>3.4310089020771514E-3</v>
      </c>
      <c r="AU164" s="148">
        <v>3.0586708684771525E-3</v>
      </c>
      <c r="AV164" s="148">
        <v>2.9459213018166513E-3</v>
      </c>
      <c r="AW164" s="148">
        <v>0.49833802096650476</v>
      </c>
      <c r="AX164" s="148">
        <v>3.8783605112384309E-3</v>
      </c>
      <c r="AY164" s="148">
        <v>2.8802633383623647E-3</v>
      </c>
      <c r="AZ164" s="148">
        <v>4.2710472279260782E-3</v>
      </c>
      <c r="BA164" s="148">
        <v>3.2677365478178781E-3</v>
      </c>
      <c r="BB164" s="148">
        <v>1.8688551231006744E-3</v>
      </c>
      <c r="BC164" s="148">
        <v>2.8899476685151919E-3</v>
      </c>
      <c r="BD164" s="148">
        <v>3.4044781982453844E-3</v>
      </c>
      <c r="BE164" s="148">
        <v>3.6008230452674898E-3</v>
      </c>
      <c r="BF164" s="148">
        <v>2.8076743097800653E-3</v>
      </c>
      <c r="BG164" s="148">
        <v>2.8554253080853623E-3</v>
      </c>
      <c r="BH164" s="148">
        <v>4.6549281521959121E-3</v>
      </c>
      <c r="BI164" s="148">
        <v>2.8772620579995455E-3</v>
      </c>
      <c r="BJ164" s="148">
        <v>2.2932774210457346E-3</v>
      </c>
      <c r="BK164" s="148">
        <v>4.2030391205948913E-3</v>
      </c>
      <c r="BL164" s="148">
        <v>3.9517324112624376E-3</v>
      </c>
      <c r="BM164" s="148">
        <v>2.4029145027517247E-3</v>
      </c>
      <c r="BN164" s="148">
        <v>3.6989385654551303E-3</v>
      </c>
      <c r="BO164" s="217">
        <f t="shared" si="18"/>
        <v>0.5190595219496954</v>
      </c>
      <c r="BP164" s="242">
        <f t="shared" si="19"/>
        <v>3</v>
      </c>
      <c r="CE164" s="68"/>
      <c r="CJ164" s="68"/>
    </row>
    <row r="165" spans="1:88" s="38" customFormat="1" ht="14.25" x14ac:dyDescent="0.2">
      <c r="A165" s="142" t="s">
        <v>548</v>
      </c>
      <c r="B165" s="93" t="s">
        <v>1226</v>
      </c>
      <c r="C165" s="27">
        <v>164195677</v>
      </c>
      <c r="D165" s="42" t="s">
        <v>69</v>
      </c>
      <c r="E165" s="45" t="s">
        <v>28</v>
      </c>
      <c r="F165" s="45" t="s">
        <v>30</v>
      </c>
      <c r="G165" s="110" t="s">
        <v>509</v>
      </c>
      <c r="H165" s="49" t="s">
        <v>627</v>
      </c>
      <c r="I165" s="145"/>
      <c r="J165" s="269">
        <v>1.2859304084720122E-2</v>
      </c>
      <c r="K165" s="77" t="s">
        <v>624</v>
      </c>
      <c r="L165" s="72"/>
      <c r="M165" s="265">
        <v>1.1807719619476868E-3</v>
      </c>
      <c r="N165" s="142" t="s">
        <v>548</v>
      </c>
      <c r="O165" s="321">
        <v>1.5860428231562252E-3</v>
      </c>
      <c r="P165" s="278">
        <v>8.2476016842470811E-4</v>
      </c>
      <c r="Q165" s="322">
        <v>3.8355591199135255E-4</v>
      </c>
      <c r="R165" s="278">
        <v>1.5579435145607798E-3</v>
      </c>
      <c r="S165" s="278">
        <v>1.720235400633771E-3</v>
      </c>
      <c r="T165" s="278">
        <v>1.2278884156402287E-3</v>
      </c>
      <c r="U165" s="278">
        <v>1.1381029002001492E-3</v>
      </c>
      <c r="V165" s="278">
        <v>1.7531132873896747E-3</v>
      </c>
      <c r="W165" s="278">
        <v>9.8539819045059579E-4</v>
      </c>
      <c r="X165" s="278">
        <v>1.0421877605469401E-3</v>
      </c>
      <c r="Y165" s="278">
        <v>6.163565622712739E-4</v>
      </c>
      <c r="Z165" s="278">
        <v>1.5511391177896268E-3</v>
      </c>
      <c r="AA165" s="278">
        <v>1.1505653640150764E-3</v>
      </c>
      <c r="AB165" s="278">
        <v>1.6290046363978113E-3</v>
      </c>
      <c r="AC165" s="278">
        <v>1.0992893879313728E-3</v>
      </c>
      <c r="AD165" s="278">
        <v>1.2181751735899622E-3</v>
      </c>
      <c r="AE165" s="278">
        <v>1.0339034161892043E-3</v>
      </c>
      <c r="AF165" s="278">
        <v>1.8623625399077687E-3</v>
      </c>
      <c r="AG165" s="278">
        <v>1.5265149001128294E-3</v>
      </c>
      <c r="AH165" s="278">
        <v>1.3600816048962938E-3</v>
      </c>
      <c r="AI165" s="278">
        <v>1.3008514664143804E-3</v>
      </c>
      <c r="AJ165" s="278">
        <v>8.1759781973914732E-4</v>
      </c>
      <c r="AK165" s="278">
        <v>1.0052271813429834E-3</v>
      </c>
      <c r="AL165" s="278">
        <v>2.0481472145197884E-3</v>
      </c>
      <c r="AM165" s="278">
        <v>1.1942675159235668E-3</v>
      </c>
      <c r="AN165" s="278">
        <v>1.9204301763595046E-3</v>
      </c>
      <c r="AO165" s="278">
        <v>8.9245872378402495E-4</v>
      </c>
      <c r="AP165" s="278">
        <v>8.8559697286852911E-4</v>
      </c>
      <c r="AQ165" s="278">
        <v>1.5630141493912471E-3</v>
      </c>
      <c r="AR165" s="278">
        <v>1.4642857142857142E-3</v>
      </c>
      <c r="AS165" s="278">
        <v>1.2476828746613433E-3</v>
      </c>
      <c r="AT165" s="278">
        <v>1.7109015134898003E-3</v>
      </c>
      <c r="AU165" s="278">
        <v>1.5380671622660857E-3</v>
      </c>
      <c r="AV165" s="278">
        <v>1.0032699167657551E-3</v>
      </c>
      <c r="AW165" s="278">
        <v>1.2077797676065137E-3</v>
      </c>
      <c r="AX165" s="278">
        <v>9.7104519774011305E-4</v>
      </c>
      <c r="AY165" s="278">
        <v>9.0145198158462386E-4</v>
      </c>
      <c r="AZ165" s="278">
        <v>7.0948469006721433E-4</v>
      </c>
      <c r="BA165" s="278">
        <v>1.3639906469212783E-3</v>
      </c>
      <c r="BB165" s="278">
        <v>1.235689623841541E-3</v>
      </c>
      <c r="BC165" s="278">
        <v>1.2294506112125896E-3</v>
      </c>
      <c r="BD165" s="278">
        <v>1.2077678543050568E-3</v>
      </c>
      <c r="BE165" s="278">
        <v>1.1653776883144402E-3</v>
      </c>
      <c r="BF165" s="278">
        <v>1.3109697320223637E-3</v>
      </c>
      <c r="BG165" s="278">
        <v>1.5771765035749335E-3</v>
      </c>
      <c r="BH165" s="278">
        <v>5.9229321998467005E-4</v>
      </c>
      <c r="BI165" s="278">
        <v>1.1400411885848778E-3</v>
      </c>
      <c r="BJ165" s="278">
        <v>1.3274336283185841E-3</v>
      </c>
      <c r="BK165" s="278">
        <v>1.3391576060963555E-3</v>
      </c>
      <c r="BL165" s="278">
        <v>1.1842728564661299E-3</v>
      </c>
      <c r="BM165" s="278">
        <v>7.3187689830570501E-4</v>
      </c>
      <c r="BN165" s="278">
        <v>1.2842965557501459E-3</v>
      </c>
      <c r="BO165" s="217">
        <f t="shared" si="18"/>
        <v>2.0481472145197884E-3</v>
      </c>
      <c r="BP165" s="242">
        <f t="shared" si="19"/>
        <v>0</v>
      </c>
      <c r="CE165" s="68"/>
      <c r="CJ165" s="68"/>
    </row>
    <row r="166" spans="1:88" s="38" customFormat="1" ht="14.25" x14ac:dyDescent="0.2">
      <c r="A166" s="142" t="s">
        <v>549</v>
      </c>
      <c r="B166" s="93" t="s">
        <v>1226</v>
      </c>
      <c r="C166" s="27">
        <v>39711459</v>
      </c>
      <c r="D166" s="42" t="s">
        <v>69</v>
      </c>
      <c r="E166" s="45" t="s">
        <v>25</v>
      </c>
      <c r="F166" s="45" t="s">
        <v>26</v>
      </c>
      <c r="G166" s="110" t="s">
        <v>509</v>
      </c>
      <c r="H166" s="49" t="s">
        <v>627</v>
      </c>
      <c r="I166" s="145"/>
      <c r="J166" s="269">
        <v>1.3077593722755012E-2</v>
      </c>
      <c r="K166" s="77" t="s">
        <v>616</v>
      </c>
      <c r="L166" s="72"/>
      <c r="M166" s="265">
        <v>1.2273182152904968E-3</v>
      </c>
      <c r="N166" s="142" t="s">
        <v>549</v>
      </c>
      <c r="O166" s="321">
        <v>1.0443864229765013E-3</v>
      </c>
      <c r="P166" s="278">
        <v>1.0365623822088201E-3</v>
      </c>
      <c r="Q166" s="322">
        <v>1.3711778417660771E-3</v>
      </c>
      <c r="R166" s="278">
        <v>7.178014766201805E-4</v>
      </c>
      <c r="S166" s="278">
        <v>6.4288010286081641E-4</v>
      </c>
      <c r="T166" s="278">
        <v>2.4590163934426232E-3</v>
      </c>
      <c r="U166" s="278">
        <v>1.4005602240896359E-3</v>
      </c>
      <c r="V166" s="278">
        <v>1.0889856876166771E-3</v>
      </c>
      <c r="W166" s="278">
        <v>1.381079214757818E-3</v>
      </c>
      <c r="X166" s="278">
        <v>9.0555102780041658E-4</v>
      </c>
      <c r="Y166" s="278">
        <v>1.0599344767777991E-3</v>
      </c>
      <c r="Z166" s="278">
        <v>1.6243654822335025E-3</v>
      </c>
      <c r="AA166" s="278">
        <v>2.0234381586712756E-3</v>
      </c>
      <c r="AB166" s="278">
        <v>7.1460473425636445E-4</v>
      </c>
      <c r="AC166" s="278">
        <v>8.1692672167306597E-4</v>
      </c>
      <c r="AD166" s="278">
        <v>5.3544656243306916E-4</v>
      </c>
      <c r="AE166" s="278">
        <v>1.4289797084881394E-3</v>
      </c>
      <c r="AF166" s="278">
        <v>1.3399299113584827E-3</v>
      </c>
      <c r="AG166" s="278">
        <v>1.5199577055247159E-3</v>
      </c>
      <c r="AH166" s="278">
        <v>2.1514051364797632E-3</v>
      </c>
      <c r="AI166" s="278">
        <v>1.4124293785310734E-3</v>
      </c>
      <c r="AJ166" s="278">
        <v>9.1939932577382772E-4</v>
      </c>
      <c r="AK166" s="278">
        <v>2.2839741149600305E-3</v>
      </c>
      <c r="AL166" s="278">
        <v>1.9974318733057498E-3</v>
      </c>
      <c r="AM166" s="278">
        <v>2.1505376344086021E-3</v>
      </c>
      <c r="AN166" s="278">
        <v>1.8704074816299266E-3</v>
      </c>
      <c r="AO166" s="278">
        <v>1.8355038895201468E-3</v>
      </c>
      <c r="AP166" s="278">
        <v>0.51187854907868813</v>
      </c>
      <c r="AQ166" s="278">
        <v>2.4237785431815281E-3</v>
      </c>
      <c r="AR166" s="278">
        <v>8.5260577640413509E-4</v>
      </c>
      <c r="AS166" s="278">
        <v>2.1405373486861529E-3</v>
      </c>
      <c r="AT166" s="278">
        <v>9.1001011122345801E-4</v>
      </c>
      <c r="AU166" s="278">
        <v>1.2237762237762239E-3</v>
      </c>
      <c r="AV166" s="278">
        <v>1.1527377521613833E-3</v>
      </c>
      <c r="AW166" s="278">
        <v>2.3835319609967496E-3</v>
      </c>
      <c r="AX166" s="278">
        <v>1.1507479861910242E-3</v>
      </c>
      <c r="AY166" s="278">
        <v>1.1234469997356594E-3</v>
      </c>
      <c r="AZ166" s="278">
        <v>8.2542302930251759E-4</v>
      </c>
      <c r="BA166" s="278">
        <v>2.1254713747000343E-3</v>
      </c>
      <c r="BB166" s="278">
        <v>1.1299435028248588E-3</v>
      </c>
      <c r="BC166" s="278">
        <v>0.50442151805453206</v>
      </c>
      <c r="BD166" s="278">
        <v>1.0147705491036193E-3</v>
      </c>
      <c r="BE166" s="278">
        <v>2.101723413198823E-3</v>
      </c>
      <c r="BF166" s="278">
        <v>1.8637992831541219E-3</v>
      </c>
      <c r="BG166" s="278">
        <v>1.5250544662309367E-3</v>
      </c>
      <c r="BH166" s="278">
        <v>1.4005602240896359E-3</v>
      </c>
      <c r="BI166" s="278">
        <v>1.0454783063251437E-3</v>
      </c>
      <c r="BJ166" s="278">
        <v>1.2509773260359655E-3</v>
      </c>
      <c r="BK166" s="278">
        <v>0.48956931359353972</v>
      </c>
      <c r="BL166" s="278">
        <v>1.215887597946501E-3</v>
      </c>
      <c r="BM166" s="278">
        <v>1.4217300209518108E-3</v>
      </c>
      <c r="BN166" s="278">
        <v>0.50462672521957341</v>
      </c>
      <c r="BO166" s="217">
        <f t="shared" si="18"/>
        <v>0.51187854907868813</v>
      </c>
      <c r="BP166" s="242">
        <f t="shared" si="19"/>
        <v>4</v>
      </c>
      <c r="CE166" s="68"/>
      <c r="CJ166" s="68"/>
    </row>
    <row r="167" spans="1:88" s="38" customFormat="1" ht="14.25" x14ac:dyDescent="0.2">
      <c r="A167" s="142" t="s">
        <v>550</v>
      </c>
      <c r="B167" s="45" t="s">
        <v>1230</v>
      </c>
      <c r="C167" s="27">
        <v>102121874</v>
      </c>
      <c r="D167" s="42" t="s">
        <v>69</v>
      </c>
      <c r="E167" s="45" t="s">
        <v>28</v>
      </c>
      <c r="F167" s="45" t="s">
        <v>30</v>
      </c>
      <c r="G167" s="110" t="s">
        <v>509</v>
      </c>
      <c r="H167" s="49" t="s">
        <v>627</v>
      </c>
      <c r="I167" s="145"/>
      <c r="J167" s="269">
        <v>1.3181019332161687E-2</v>
      </c>
      <c r="K167" s="77" t="s">
        <v>624</v>
      </c>
      <c r="L167" s="72"/>
      <c r="M167" s="265">
        <v>1.2864656248817586E-3</v>
      </c>
      <c r="N167" s="142" t="s">
        <v>550</v>
      </c>
      <c r="O167" s="321">
        <v>8.8786291396608359E-4</v>
      </c>
      <c r="P167" s="278">
        <v>9.7445891886347314E-4</v>
      </c>
      <c r="Q167" s="322">
        <v>7.3209594763360753E-4</v>
      </c>
      <c r="R167" s="278">
        <v>1.4053990747789425E-3</v>
      </c>
      <c r="S167" s="278">
        <v>1.9671298940288091E-3</v>
      </c>
      <c r="T167" s="278">
        <v>1.8940418853834083E-3</v>
      </c>
      <c r="U167" s="278">
        <v>1.1175785797438882E-3</v>
      </c>
      <c r="V167" s="278">
        <v>1.8007730147575544E-3</v>
      </c>
      <c r="W167" s="278">
        <v>2.3455824863174357E-3</v>
      </c>
      <c r="X167" s="278">
        <v>1.7069868738595561E-3</v>
      </c>
      <c r="Y167" s="278">
        <v>9.8090127517165776E-4</v>
      </c>
      <c r="Z167" s="278">
        <v>1.3568521031207597E-3</v>
      </c>
      <c r="AA167" s="278">
        <v>1.0966716016888743E-3</v>
      </c>
      <c r="AB167" s="278">
        <v>1.3267189663128749E-3</v>
      </c>
      <c r="AC167" s="278">
        <v>1.563763817740631E-3</v>
      </c>
      <c r="AD167" s="278">
        <v>1.3951170901843547E-3</v>
      </c>
      <c r="AE167" s="278">
        <v>1.2696946961389738E-3</v>
      </c>
      <c r="AF167" s="278">
        <v>9.4292180035202412E-4</v>
      </c>
      <c r="AG167" s="278">
        <v>9.1345055948846771E-4</v>
      </c>
      <c r="AH167" s="278">
        <v>7.5113844420449745E-4</v>
      </c>
      <c r="AI167" s="278">
        <v>2.2051555014827771E-3</v>
      </c>
      <c r="AJ167" s="278">
        <v>1.2635569127092765E-3</v>
      </c>
      <c r="AK167" s="278">
        <v>9.0464027245636439E-4</v>
      </c>
      <c r="AL167" s="278">
        <v>1.4494066491530029E-3</v>
      </c>
      <c r="AM167" s="278">
        <v>1.9147519147519148E-3</v>
      </c>
      <c r="AN167" s="278">
        <v>1.54675623121796E-3</v>
      </c>
      <c r="AO167" s="278">
        <v>1.2178784557301181E-3</v>
      </c>
      <c r="AP167" s="278">
        <v>1.4808233377758032E-3</v>
      </c>
      <c r="AQ167" s="278">
        <v>1.8240106124253813E-3</v>
      </c>
      <c r="AR167" s="278">
        <v>1.4459075651949394E-3</v>
      </c>
      <c r="AS167" s="278">
        <v>1.5409086390297247E-3</v>
      </c>
      <c r="AT167" s="278">
        <v>1.8582426333952748E-3</v>
      </c>
      <c r="AU167" s="278">
        <v>1.6456390565002743E-3</v>
      </c>
      <c r="AV167" s="278">
        <v>6.5836118707586347E-4</v>
      </c>
      <c r="AW167" s="278">
        <v>1.867043847241867E-3</v>
      </c>
      <c r="AX167" s="278">
        <v>1.2694016502221453E-3</v>
      </c>
      <c r="AY167" s="278">
        <v>1.4808166928427192E-3</v>
      </c>
      <c r="AZ167" s="278">
        <v>1.647940074906367E-3</v>
      </c>
      <c r="BA167" s="278">
        <v>1.1472275334608031E-3</v>
      </c>
      <c r="BB167" s="278">
        <v>1.3918960717599752E-3</v>
      </c>
      <c r="BC167" s="278">
        <v>1.3153717059010295E-3</v>
      </c>
      <c r="BD167" s="278">
        <v>1.3175230566534915E-3</v>
      </c>
      <c r="BE167" s="278">
        <v>2.1903139449987834E-3</v>
      </c>
      <c r="BF167" s="278">
        <v>1.1293965795417876E-3</v>
      </c>
      <c r="BG167" s="278">
        <v>1.0917548772962453E-3</v>
      </c>
      <c r="BH167" s="278">
        <v>1.0498136580756915E-3</v>
      </c>
      <c r="BI167" s="278">
        <v>2.0833333333333333E-3</v>
      </c>
      <c r="BJ167" s="278">
        <v>1.8133188267827191E-3</v>
      </c>
      <c r="BK167" s="278">
        <v>1.4475588893275431E-3</v>
      </c>
      <c r="BL167" s="278">
        <v>1.3186613313932339E-3</v>
      </c>
      <c r="BM167" s="278">
        <v>1.6184310738766184E-3</v>
      </c>
      <c r="BN167" s="278">
        <v>1.1694122432377467E-3</v>
      </c>
      <c r="BO167" s="217">
        <f t="shared" si="18"/>
        <v>2.3455824863174357E-3</v>
      </c>
      <c r="BP167" s="242">
        <f t="shared" si="19"/>
        <v>0</v>
      </c>
      <c r="CE167" s="68"/>
      <c r="CJ167" s="68"/>
    </row>
    <row r="168" spans="1:88" s="38" customFormat="1" ht="14.25" x14ac:dyDescent="0.2">
      <c r="A168" s="142" t="s">
        <v>551</v>
      </c>
      <c r="B168" s="45" t="s">
        <v>1239</v>
      </c>
      <c r="C168" s="27">
        <v>101516067</v>
      </c>
      <c r="D168" s="42" t="s">
        <v>69</v>
      </c>
      <c r="E168" s="45" t="s">
        <v>28</v>
      </c>
      <c r="F168" s="45" t="s">
        <v>30</v>
      </c>
      <c r="G168" s="110" t="s">
        <v>509</v>
      </c>
      <c r="H168" s="49" t="s">
        <v>627</v>
      </c>
      <c r="I168" s="145"/>
      <c r="J168" s="269">
        <v>1.3435700575815739E-2</v>
      </c>
      <c r="K168" s="77" t="s">
        <v>624</v>
      </c>
      <c r="L168" s="72"/>
      <c r="M168" s="265">
        <v>1.3546489801026153E-3</v>
      </c>
      <c r="N168" s="142" t="s">
        <v>551</v>
      </c>
      <c r="O168" s="321">
        <v>7.8998609179415855E-3</v>
      </c>
      <c r="P168" s="278">
        <v>3.1513374862587027E-3</v>
      </c>
      <c r="Q168" s="322">
        <v>3.1360855483008585E-3</v>
      </c>
      <c r="R168" s="278">
        <v>5.0740537575425125E-3</v>
      </c>
      <c r="S168" s="278">
        <v>6.8783068783068784E-3</v>
      </c>
      <c r="T168" s="278">
        <v>7.6571933441319396E-3</v>
      </c>
      <c r="U168" s="278">
        <v>3.9912193175014963E-3</v>
      </c>
      <c r="V168" s="278">
        <v>3.8156736131493983E-3</v>
      </c>
      <c r="W168" s="278">
        <v>4.2294279142242337E-3</v>
      </c>
      <c r="X168" s="278">
        <v>4.9160441805528952E-3</v>
      </c>
      <c r="Y168" s="278">
        <v>6.1912739456624665E-3</v>
      </c>
      <c r="Z168" s="278">
        <v>5.9429477020602221E-3</v>
      </c>
      <c r="AA168" s="278">
        <v>6.1961034813158731E-3</v>
      </c>
      <c r="AB168" s="278">
        <v>4.8355240754614183E-3</v>
      </c>
      <c r="AC168" s="278">
        <v>5.2835051546391756E-3</v>
      </c>
      <c r="AD168" s="278">
        <v>4.2870972203014794E-3</v>
      </c>
      <c r="AE168" s="278">
        <v>3.7157454714352067E-3</v>
      </c>
      <c r="AF168" s="278">
        <v>6.3082006608591165E-3</v>
      </c>
      <c r="AG168" s="278">
        <v>4.5115937467212252E-3</v>
      </c>
      <c r="AH168" s="278">
        <v>5.9303590859630028E-3</v>
      </c>
      <c r="AI168" s="278">
        <v>4.2497934128202103E-3</v>
      </c>
      <c r="AJ168" s="278">
        <v>5.4255059741526454E-3</v>
      </c>
      <c r="AK168" s="278">
        <v>4.9180327868852463E-3</v>
      </c>
      <c r="AL168" s="278">
        <v>5.385410433552739E-3</v>
      </c>
      <c r="AM168" s="278">
        <v>8.2142857142857139E-3</v>
      </c>
      <c r="AN168" s="278">
        <v>2.6537620980330938E-3</v>
      </c>
      <c r="AO168" s="278">
        <v>5.2532833020637899E-3</v>
      </c>
      <c r="AP168" s="278">
        <v>4.1549390162176651E-3</v>
      </c>
      <c r="AQ168" s="278">
        <v>4.7822803926503904E-3</v>
      </c>
      <c r="AR168" s="278">
        <v>4.7004190735077589E-3</v>
      </c>
      <c r="AS168" s="278">
        <v>6.2234794908062234E-3</v>
      </c>
      <c r="AT168" s="278">
        <v>5.2314521242866202E-3</v>
      </c>
      <c r="AU168" s="278">
        <v>4.9952942879895748E-3</v>
      </c>
      <c r="AV168" s="278">
        <v>5.6744587676555852E-3</v>
      </c>
      <c r="AW168" s="278">
        <v>4.8847205939820245E-3</v>
      </c>
      <c r="AX168" s="278">
        <v>3.2650225772837792E-3</v>
      </c>
      <c r="AY168" s="278">
        <v>4.2762992403280169E-3</v>
      </c>
      <c r="AZ168" s="278">
        <v>5.5098050832395285E-3</v>
      </c>
      <c r="BA168" s="278">
        <v>4.6861321386271176E-3</v>
      </c>
      <c r="BB168" s="278">
        <v>3.0116853391157694E-3</v>
      </c>
      <c r="BC168" s="278">
        <v>4.515158030531069E-3</v>
      </c>
      <c r="BD168" s="278">
        <v>4.542782320560098E-3</v>
      </c>
      <c r="BE168" s="278">
        <v>8.1842982722036984E-3</v>
      </c>
      <c r="BF168" s="278">
        <v>4.9642813899987894E-3</v>
      </c>
      <c r="BG168" s="278">
        <v>4.0857446689427437E-3</v>
      </c>
      <c r="BH168" s="278">
        <v>4.9115204044781506E-3</v>
      </c>
      <c r="BI168" s="278">
        <v>0.4750225178410587</v>
      </c>
      <c r="BJ168" s="278">
        <v>3.862025182520368E-3</v>
      </c>
      <c r="BK168" s="278">
        <v>4.7738957087399012E-3</v>
      </c>
      <c r="BL168" s="278">
        <v>3.9724576271186439E-3</v>
      </c>
      <c r="BM168" s="278">
        <v>5.2770448548812663E-3</v>
      </c>
      <c r="BN168" s="278">
        <v>4.6033359239552821E-3</v>
      </c>
      <c r="BO168" s="217">
        <f t="shared" si="18"/>
        <v>0.4750225178410587</v>
      </c>
      <c r="BP168" s="242">
        <f t="shared" si="19"/>
        <v>1</v>
      </c>
      <c r="CE168" s="68"/>
      <c r="CJ168" s="68"/>
    </row>
    <row r="169" spans="1:88" s="38" customFormat="1" ht="14.25" x14ac:dyDescent="0.2">
      <c r="A169" s="142" t="s">
        <v>552</v>
      </c>
      <c r="B169" s="45" t="s">
        <v>1241</v>
      </c>
      <c r="C169" s="27">
        <v>92102208</v>
      </c>
      <c r="D169" s="42" t="s">
        <v>69</v>
      </c>
      <c r="E169" s="45" t="s">
        <v>28</v>
      </c>
      <c r="F169" s="45" t="s">
        <v>25</v>
      </c>
      <c r="G169" s="110" t="s">
        <v>509</v>
      </c>
      <c r="H169" s="49" t="s">
        <v>627</v>
      </c>
      <c r="I169" s="145"/>
      <c r="J169" s="269">
        <v>1.4827018121911038E-2</v>
      </c>
      <c r="K169" s="77" t="s">
        <v>613</v>
      </c>
      <c r="L169" s="72"/>
      <c r="M169" s="265">
        <v>2.5465247172055364E-4</v>
      </c>
      <c r="N169" s="142" t="s">
        <v>552</v>
      </c>
      <c r="O169" s="321">
        <v>1.9388279982590116E-3</v>
      </c>
      <c r="P169" s="278">
        <v>8.6000090526411083E-4</v>
      </c>
      <c r="Q169" s="322">
        <v>1.3965923147520052E-3</v>
      </c>
      <c r="R169" s="278">
        <v>1.5543763734791232E-3</v>
      </c>
      <c r="S169" s="278">
        <v>2.1105951878429719E-3</v>
      </c>
      <c r="T169" s="278">
        <v>4.1516885221001467E-3</v>
      </c>
      <c r="U169" s="278">
        <v>1.4385150812064966E-3</v>
      </c>
      <c r="V169" s="278">
        <v>0.45188654888798729</v>
      </c>
      <c r="W169" s="278">
        <v>1.9567401766354647E-3</v>
      </c>
      <c r="X169" s="278">
        <v>1.9731034840853629E-3</v>
      </c>
      <c r="Y169" s="278">
        <v>0.48521837659662137</v>
      </c>
      <c r="Z169" s="278">
        <v>1.7792634927481534E-3</v>
      </c>
      <c r="AA169" s="278">
        <v>3.3355256976416426E-3</v>
      </c>
      <c r="AB169" s="278">
        <v>1.5457443725243939E-3</v>
      </c>
      <c r="AC169" s="278">
        <v>7.526578229372471E-4</v>
      </c>
      <c r="AD169" s="278">
        <v>0.49473000649383087</v>
      </c>
      <c r="AE169" s="278">
        <v>1.4925373134328358E-3</v>
      </c>
      <c r="AF169" s="278">
        <v>2.1165744057310321E-3</v>
      </c>
      <c r="AG169" s="278">
        <v>1.5102230483271376E-3</v>
      </c>
      <c r="AH169" s="278">
        <v>2.5256511444356746E-3</v>
      </c>
      <c r="AI169" s="278">
        <v>1.2192498027684142E-3</v>
      </c>
      <c r="AJ169" s="278">
        <v>1.7925265431815048E-3</v>
      </c>
      <c r="AK169" s="278">
        <v>2.0778321284792866E-3</v>
      </c>
      <c r="AL169" s="278">
        <v>3.3423267426408408E-3</v>
      </c>
      <c r="AM169" s="278">
        <v>4.9058959950049061E-3</v>
      </c>
      <c r="AN169" s="278">
        <v>8.7001225926365328E-4</v>
      </c>
      <c r="AO169" s="278">
        <v>2.1907479111473406E-3</v>
      </c>
      <c r="AP169" s="278">
        <v>5.8935533593254151E-4</v>
      </c>
      <c r="AQ169" s="278">
        <v>1.6839876828329485E-3</v>
      </c>
      <c r="AR169" s="278">
        <v>1.9507230397353803E-3</v>
      </c>
      <c r="AS169" s="278">
        <v>2.4993536154442816E-3</v>
      </c>
      <c r="AT169" s="278">
        <v>0.50722001763668434</v>
      </c>
      <c r="AU169" s="278">
        <v>1.4570179698882952E-3</v>
      </c>
      <c r="AV169" s="278">
        <v>0.48068895821433277</v>
      </c>
      <c r="AW169" s="278">
        <v>1.5225769615073513E-3</v>
      </c>
      <c r="AX169" s="278">
        <v>0.49722236124318103</v>
      </c>
      <c r="AY169" s="278">
        <v>1.3371026894865527E-3</v>
      </c>
      <c r="AZ169" s="278">
        <v>1.0372508343104536E-3</v>
      </c>
      <c r="BA169" s="278">
        <v>0.48318244895262008</v>
      </c>
      <c r="BB169" s="278">
        <v>1.4527625187270169E-3</v>
      </c>
      <c r="BC169" s="278">
        <v>1.611237347655443E-3</v>
      </c>
      <c r="BD169" s="278">
        <v>1.6279862189073563E-3</v>
      </c>
      <c r="BE169" s="278">
        <v>5.6760847628657919E-3</v>
      </c>
      <c r="BF169" s="278">
        <v>1.7085334318433692E-3</v>
      </c>
      <c r="BG169" s="278">
        <v>7.2661993503162934E-4</v>
      </c>
      <c r="BH169" s="278">
        <v>1.5368852459016393E-3</v>
      </c>
      <c r="BI169" s="278">
        <v>3.0481996570775388E-3</v>
      </c>
      <c r="BJ169" s="278">
        <v>7.0972320794889996E-4</v>
      </c>
      <c r="BK169" s="278">
        <v>2.0152857523099738E-3</v>
      </c>
      <c r="BL169" s="278">
        <v>1.3092218312740365E-3</v>
      </c>
      <c r="BM169" s="278">
        <v>7.762970630094449E-4</v>
      </c>
      <c r="BN169" s="278">
        <v>1.6706814826326832E-3</v>
      </c>
      <c r="BO169" s="217">
        <f t="shared" si="18"/>
        <v>0.50722001763668434</v>
      </c>
      <c r="BP169" s="242">
        <f t="shared" si="19"/>
        <v>7</v>
      </c>
      <c r="CE169" s="68"/>
      <c r="CJ169" s="68"/>
    </row>
    <row r="170" spans="1:88" s="38" customFormat="1" ht="15" x14ac:dyDescent="0.2">
      <c r="A170" s="142" t="s">
        <v>553</v>
      </c>
      <c r="B170" s="93" t="s">
        <v>1224</v>
      </c>
      <c r="C170" s="27">
        <v>106329759</v>
      </c>
      <c r="D170" s="42" t="s">
        <v>69</v>
      </c>
      <c r="E170" s="45" t="s">
        <v>28</v>
      </c>
      <c r="F170" s="45" t="s">
        <v>30</v>
      </c>
      <c r="G170" s="110" t="s">
        <v>509</v>
      </c>
      <c r="H170" s="49" t="s">
        <v>627</v>
      </c>
      <c r="I170" s="145"/>
      <c r="J170" s="269">
        <v>1.5127388535031847E-2</v>
      </c>
      <c r="K170" s="344" t="s">
        <v>1217</v>
      </c>
      <c r="L170" s="92" t="s">
        <v>634</v>
      </c>
      <c r="M170" s="265">
        <v>1.044148627887508E-3</v>
      </c>
      <c r="N170" s="142" t="s">
        <v>553</v>
      </c>
      <c r="O170" s="321">
        <v>1.1528115793518637E-3</v>
      </c>
      <c r="P170" s="278">
        <v>8.9860715890369928E-4</v>
      </c>
      <c r="Q170" s="322">
        <v>1.2306850813619582E-3</v>
      </c>
      <c r="R170" s="278">
        <v>1.1030570438071226E-3</v>
      </c>
      <c r="S170" s="278">
        <v>1.0513404590853338E-3</v>
      </c>
      <c r="T170" s="278">
        <v>1.2779552715654952E-3</v>
      </c>
      <c r="U170" s="278">
        <v>1.1486708237610766E-3</v>
      </c>
      <c r="V170" s="278">
        <v>1.0857763300760044E-3</v>
      </c>
      <c r="W170" s="278">
        <v>5.3456878118317893E-4</v>
      </c>
      <c r="X170" s="278">
        <v>6.4609917622355031E-4</v>
      </c>
      <c r="Y170" s="278">
        <v>3.1877590054191901E-4</v>
      </c>
      <c r="Z170" s="278">
        <v>1.0471204188481676E-3</v>
      </c>
      <c r="AA170" s="278">
        <v>6.2686099357467482E-4</v>
      </c>
      <c r="AB170" s="278">
        <v>1.4301036825169824E-3</v>
      </c>
      <c r="AC170" s="278">
        <v>7.8003120124804995E-4</v>
      </c>
      <c r="AD170" s="278">
        <v>7.9529187211706698E-4</v>
      </c>
      <c r="AE170" s="278">
        <v>9.7975179621162642E-4</v>
      </c>
      <c r="AF170" s="278">
        <v>3.6900369003690036E-4</v>
      </c>
      <c r="AG170" s="278">
        <v>0.49960578186596583</v>
      </c>
      <c r="AH170" s="278">
        <v>6.2806180128124607E-4</v>
      </c>
      <c r="AI170" s="278">
        <v>6.5688635865995186E-4</v>
      </c>
      <c r="AJ170" s="278">
        <v>1.5304560759106215E-3</v>
      </c>
      <c r="AK170" s="278">
        <v>9.4682026195360585E-4</v>
      </c>
      <c r="AL170" s="278">
        <v>9.2506938020351531E-4</v>
      </c>
      <c r="AM170" s="278">
        <v>1.105888858169754E-3</v>
      </c>
      <c r="AN170" s="278">
        <v>9.1757149411224954E-4</v>
      </c>
      <c r="AO170" s="278">
        <v>1.3550135501355014E-3</v>
      </c>
      <c r="AP170" s="278">
        <v>2.8042624789680314E-4</v>
      </c>
      <c r="AQ170" s="278">
        <v>1.6501650165016502E-3</v>
      </c>
      <c r="AR170" s="278">
        <v>1.0286554004408524E-3</v>
      </c>
      <c r="AS170" s="278">
        <v>4.2325056433408577E-4</v>
      </c>
      <c r="AT170" s="278">
        <v>8.4416680736113458E-4</v>
      </c>
      <c r="AU170" s="278">
        <v>1.3029315960912053E-3</v>
      </c>
      <c r="AV170" s="278">
        <v>1.4634860237084735E-3</v>
      </c>
      <c r="AW170" s="278">
        <v>9.3153237074988359E-4</v>
      </c>
      <c r="AX170" s="278">
        <v>1.1456628477905073E-3</v>
      </c>
      <c r="AY170" s="278">
        <v>1.1730969760166841E-3</v>
      </c>
      <c r="AZ170" s="278">
        <v>9.3589143659335522E-4</v>
      </c>
      <c r="BA170" s="278">
        <v>1.3056534795665231E-3</v>
      </c>
      <c r="BB170" s="278">
        <v>1.0001428775539363E-3</v>
      </c>
      <c r="BC170" s="278">
        <v>1.0168506682161533E-3</v>
      </c>
      <c r="BD170" s="278">
        <v>9.0591432638799016E-4</v>
      </c>
      <c r="BE170" s="278">
        <v>1.6186468112657818E-3</v>
      </c>
      <c r="BF170" s="278">
        <v>4.525569467491326E-4</v>
      </c>
      <c r="BG170" s="278">
        <v>1.4040999719180005E-3</v>
      </c>
      <c r="BH170" s="278">
        <v>1.996007984031936E-4</v>
      </c>
      <c r="BI170" s="278">
        <v>8.1274382314694405E-4</v>
      </c>
      <c r="BJ170" s="278">
        <v>5.4054054054054055E-4</v>
      </c>
      <c r="BK170" s="278">
        <v>7.7932198986881411E-4</v>
      </c>
      <c r="BL170" s="278">
        <v>1.7513134851138354E-3</v>
      </c>
      <c r="BM170" s="278">
        <v>7.1808128680166594E-4</v>
      </c>
      <c r="BN170" s="278">
        <v>9.2052776925437253E-4</v>
      </c>
      <c r="BO170" s="217">
        <f t="shared" si="18"/>
        <v>0.49960578186596583</v>
      </c>
      <c r="BP170" s="242">
        <f t="shared" si="19"/>
        <v>1</v>
      </c>
      <c r="CE170" s="68"/>
      <c r="CJ170" s="68"/>
    </row>
    <row r="171" spans="1:88" s="38" customFormat="1" ht="14.25" x14ac:dyDescent="0.2">
      <c r="A171" s="142" t="s">
        <v>554</v>
      </c>
      <c r="B171" s="45" t="s">
        <v>1239</v>
      </c>
      <c r="C171" s="27">
        <v>26325272</v>
      </c>
      <c r="D171" s="42" t="s">
        <v>69</v>
      </c>
      <c r="E171" s="45" t="s">
        <v>25</v>
      </c>
      <c r="F171" s="45" t="s">
        <v>26</v>
      </c>
      <c r="G171" s="110" t="s">
        <v>509</v>
      </c>
      <c r="H171" s="49" t="s">
        <v>627</v>
      </c>
      <c r="I171" s="145"/>
      <c r="J171" s="269">
        <v>1.45413870246085E-2</v>
      </c>
      <c r="K171" s="77" t="s">
        <v>1215</v>
      </c>
      <c r="L171" s="92" t="s">
        <v>634</v>
      </c>
      <c r="M171" s="265">
        <v>8.1458902669749838E-4</v>
      </c>
      <c r="N171" s="142" t="s">
        <v>554</v>
      </c>
      <c r="O171" s="321">
        <v>2.1932653851115987E-3</v>
      </c>
      <c r="P171" s="278">
        <v>8.9278467656846031E-4</v>
      </c>
      <c r="Q171" s="322">
        <v>1.2389015073301672E-3</v>
      </c>
      <c r="R171" s="278">
        <v>1.2616022348382447E-3</v>
      </c>
      <c r="S171" s="278">
        <v>3.0772189633618617E-3</v>
      </c>
      <c r="T171" s="278">
        <v>2.206287920573635E-3</v>
      </c>
      <c r="U171" s="278">
        <v>1.1996800853105837E-3</v>
      </c>
      <c r="V171" s="278">
        <v>1.1555498491365474E-3</v>
      </c>
      <c r="W171" s="278">
        <v>1.203576341127923E-3</v>
      </c>
      <c r="X171" s="278">
        <v>1.2514525788862071E-3</v>
      </c>
      <c r="Y171" s="278">
        <v>1.191286589516678E-3</v>
      </c>
      <c r="Z171" s="278">
        <v>1.9213174748398901E-3</v>
      </c>
      <c r="AA171" s="278">
        <v>2.1001615508885298E-3</v>
      </c>
      <c r="AB171" s="278">
        <v>1.2160826936231663E-3</v>
      </c>
      <c r="AC171" s="278">
        <v>1.1276499774470004E-3</v>
      </c>
      <c r="AD171" s="278">
        <v>1.4248058702001853E-3</v>
      </c>
      <c r="AE171" s="278">
        <v>1.0290712631849757E-3</v>
      </c>
      <c r="AF171" s="278">
        <v>1.9122120817036071E-3</v>
      </c>
      <c r="AG171" s="278">
        <v>1.3188262446422684E-3</v>
      </c>
      <c r="AH171" s="278">
        <v>1.0046212577858146E-3</v>
      </c>
      <c r="AI171" s="278">
        <v>2.5396180414465662E-3</v>
      </c>
      <c r="AJ171" s="278">
        <v>2.0710059171597634E-3</v>
      </c>
      <c r="AK171" s="278">
        <v>1.2118457926228888E-3</v>
      </c>
      <c r="AL171" s="278">
        <v>1.2990387113535984E-3</v>
      </c>
      <c r="AM171" s="278">
        <v>6.5020938946440381E-3</v>
      </c>
      <c r="AN171" s="278">
        <v>1.4970059880239522E-3</v>
      </c>
      <c r="AO171" s="278">
        <v>2.1782537665638048E-3</v>
      </c>
      <c r="AP171" s="278">
        <v>1.1677695601401323E-3</v>
      </c>
      <c r="AQ171" s="278">
        <v>1.8281535648994515E-3</v>
      </c>
      <c r="AR171" s="278">
        <v>1.0702054794520547E-3</v>
      </c>
      <c r="AS171" s="278">
        <v>1.2682731459849141E-3</v>
      </c>
      <c r="AT171" s="278">
        <v>9.1617040769583142E-4</v>
      </c>
      <c r="AU171" s="278">
        <v>1.6518866284124501E-3</v>
      </c>
      <c r="AV171" s="278">
        <v>1.325329383332034E-3</v>
      </c>
      <c r="AW171" s="278">
        <v>8.9054404145077722E-4</v>
      </c>
      <c r="AX171" s="278">
        <v>2.1169621593014024E-3</v>
      </c>
      <c r="AY171" s="278">
        <v>9.9292540647883819E-4</v>
      </c>
      <c r="AZ171" s="278">
        <v>9.073724007561437E-4</v>
      </c>
      <c r="BA171" s="278">
        <v>8.1566068515497557E-4</v>
      </c>
      <c r="BB171" s="278">
        <v>1.4192873683424216E-3</v>
      </c>
      <c r="BC171" s="278">
        <v>1.5041212923410144E-3</v>
      </c>
      <c r="BD171" s="278">
        <v>9.0579710144927537E-4</v>
      </c>
      <c r="BE171" s="278">
        <v>4.018264840182648E-3</v>
      </c>
      <c r="BF171" s="278">
        <v>9.9022973329812515E-4</v>
      </c>
      <c r="BG171" s="278">
        <v>4.6775810223855663E-4</v>
      </c>
      <c r="BH171" s="278">
        <v>1.2021157236736656E-3</v>
      </c>
      <c r="BI171" s="278">
        <v>2.070393374741201E-3</v>
      </c>
      <c r="BJ171" s="278">
        <v>4.9959407981015427E-4</v>
      </c>
      <c r="BK171" s="278">
        <v>1.2793956378701109E-3</v>
      </c>
      <c r="BL171" s="278">
        <v>4.3045135899643343E-4</v>
      </c>
      <c r="BM171" s="278">
        <v>6.6317395052722331E-4</v>
      </c>
      <c r="BN171" s="278">
        <v>0.4900460503010981</v>
      </c>
      <c r="BO171" s="217">
        <f t="shared" si="18"/>
        <v>0.4900460503010981</v>
      </c>
      <c r="BP171" s="242">
        <f t="shared" si="19"/>
        <v>1</v>
      </c>
      <c r="CE171" s="68"/>
      <c r="CJ171" s="68"/>
    </row>
    <row r="172" spans="1:88" s="38" customFormat="1" ht="15" x14ac:dyDescent="0.2">
      <c r="A172" s="142" t="s">
        <v>555</v>
      </c>
      <c r="B172" s="45" t="s">
        <v>1237</v>
      </c>
      <c r="C172" s="27">
        <v>87737181</v>
      </c>
      <c r="D172" s="42" t="s">
        <v>69</v>
      </c>
      <c r="E172" s="45" t="s">
        <v>30</v>
      </c>
      <c r="F172" s="45" t="s">
        <v>25</v>
      </c>
      <c r="G172" s="110" t="s">
        <v>509</v>
      </c>
      <c r="H172" s="49" t="s">
        <v>627</v>
      </c>
      <c r="I172" s="145"/>
      <c r="J172" s="269">
        <v>1.5252621544327931E-2</v>
      </c>
      <c r="K172" s="344" t="s">
        <v>1219</v>
      </c>
      <c r="L172" s="92" t="s">
        <v>634</v>
      </c>
      <c r="M172" s="265">
        <v>8.1935312071119848E-5</v>
      </c>
      <c r="N172" s="142" t="s">
        <v>555</v>
      </c>
      <c r="O172" s="321">
        <v>2.1635957565605806E-2</v>
      </c>
      <c r="P172" s="278">
        <v>1.5709642470205849E-2</v>
      </c>
      <c r="Q172" s="322">
        <v>1.6892642809513227E-2</v>
      </c>
      <c r="R172" s="278">
        <v>1.6659894351889477E-2</v>
      </c>
      <c r="S172" s="278">
        <v>1.9097441068952475E-2</v>
      </c>
      <c r="T172" s="278">
        <v>2.3576221865906525E-2</v>
      </c>
      <c r="U172" s="278">
        <v>1.4929409855574187E-2</v>
      </c>
      <c r="V172" s="278">
        <v>1.4609330840471325E-2</v>
      </c>
      <c r="W172" s="278">
        <v>1.8726591760299626E-2</v>
      </c>
      <c r="X172" s="278">
        <v>1.6672242667558828E-2</v>
      </c>
      <c r="Y172" s="278">
        <v>1.6544227438332438E-2</v>
      </c>
      <c r="Z172" s="278">
        <v>1.903261001333495E-2</v>
      </c>
      <c r="AA172" s="278">
        <v>2.4447278911564625E-2</v>
      </c>
      <c r="AB172" s="278">
        <v>1.7661603673613566E-2</v>
      </c>
      <c r="AC172" s="278">
        <v>1.5585276887365978E-2</v>
      </c>
      <c r="AD172" s="278">
        <v>1.6237305640025245E-2</v>
      </c>
      <c r="AE172" s="278">
        <v>1.5299280750944777E-2</v>
      </c>
      <c r="AF172" s="278">
        <v>2.0708613317043371E-2</v>
      </c>
      <c r="AG172" s="278">
        <v>1.6749600142171674E-2</v>
      </c>
      <c r="AH172" s="278">
        <v>1.8606623015686091E-2</v>
      </c>
      <c r="AI172" s="278">
        <v>2.1748084685723701E-2</v>
      </c>
      <c r="AJ172" s="278">
        <v>1.60404779847131E-2</v>
      </c>
      <c r="AK172" s="278">
        <v>2.0015567663738465E-2</v>
      </c>
      <c r="AL172" s="278">
        <v>2.4092929872364836E-2</v>
      </c>
      <c r="AM172" s="278">
        <v>2.0438898450946645E-2</v>
      </c>
      <c r="AN172" s="278">
        <v>1.5390170149388455E-2</v>
      </c>
      <c r="AO172" s="278">
        <v>1.7987178689238811E-2</v>
      </c>
      <c r="AP172" s="278">
        <v>1.6446679237376912E-2</v>
      </c>
      <c r="AQ172" s="278">
        <v>1.9504422833910226E-2</v>
      </c>
      <c r="AR172" s="278">
        <v>1.8387834211311002E-2</v>
      </c>
      <c r="AS172" s="278">
        <v>2.0703933747412008E-2</v>
      </c>
      <c r="AT172" s="278">
        <v>1.8505338078291814E-2</v>
      </c>
      <c r="AU172" s="278">
        <v>1.8117000759745192E-2</v>
      </c>
      <c r="AV172" s="278">
        <v>2.0747097425542656E-2</v>
      </c>
      <c r="AW172" s="278">
        <v>0.49242178196384107</v>
      </c>
      <c r="AX172" s="278">
        <v>1.7310417051684839E-2</v>
      </c>
      <c r="AY172" s="278">
        <v>1.5767452103060998E-2</v>
      </c>
      <c r="AZ172" s="278">
        <v>1.6623777663407103E-2</v>
      </c>
      <c r="BA172" s="278">
        <v>2.0181124442605617E-2</v>
      </c>
      <c r="BB172" s="278">
        <v>1.8046272493573264E-2</v>
      </c>
      <c r="BC172" s="278">
        <v>1.8328615841492275E-2</v>
      </c>
      <c r="BD172" s="278">
        <v>2.0354191263282171E-2</v>
      </c>
      <c r="BE172" s="278">
        <v>2.4125452352231604E-2</v>
      </c>
      <c r="BF172" s="278">
        <v>1.8233344027376752E-2</v>
      </c>
      <c r="BG172" s="278">
        <v>1.5179991325719242E-2</v>
      </c>
      <c r="BH172" s="278">
        <v>1.6394517673290053E-2</v>
      </c>
      <c r="BI172" s="278">
        <v>2.2671214904224614E-2</v>
      </c>
      <c r="BJ172" s="278">
        <v>1.5299479166666666E-2</v>
      </c>
      <c r="BK172" s="278">
        <v>1.9078328630928388E-2</v>
      </c>
      <c r="BL172" s="278">
        <v>1.6796211918163138E-2</v>
      </c>
      <c r="BM172" s="278">
        <v>1.5141154635147015E-2</v>
      </c>
      <c r="BN172" s="278">
        <v>1.6612327278372925E-2</v>
      </c>
      <c r="BO172" s="217">
        <f t="shared" si="18"/>
        <v>0.49242178196384107</v>
      </c>
      <c r="BP172" s="242">
        <f t="shared" si="19"/>
        <v>1</v>
      </c>
      <c r="CE172" s="68"/>
      <c r="CJ172" s="68"/>
    </row>
    <row r="173" spans="1:88" s="38" customFormat="1" ht="14.25" x14ac:dyDescent="0.2">
      <c r="A173" s="142" t="s">
        <v>556</v>
      </c>
      <c r="B173" s="45" t="s">
        <v>1237</v>
      </c>
      <c r="C173" s="27">
        <v>180795369</v>
      </c>
      <c r="D173" s="42" t="s">
        <v>69</v>
      </c>
      <c r="E173" s="45" t="s">
        <v>26</v>
      </c>
      <c r="F173" s="45" t="s">
        <v>28</v>
      </c>
      <c r="G173" s="110" t="s">
        <v>509</v>
      </c>
      <c r="H173" s="49" t="s">
        <v>627</v>
      </c>
      <c r="I173" s="145"/>
      <c r="J173" s="269">
        <v>1.6824395373291272E-2</v>
      </c>
      <c r="K173" s="77" t="s">
        <v>623</v>
      </c>
      <c r="L173" s="71" t="s">
        <v>633</v>
      </c>
      <c r="M173" s="265">
        <v>3.4445611663867573E-2</v>
      </c>
      <c r="N173" s="142" t="s">
        <v>556</v>
      </c>
      <c r="O173" s="321">
        <v>8.9958896065766292E-2</v>
      </c>
      <c r="P173" s="278">
        <v>8.7285864118401113E-2</v>
      </c>
      <c r="Q173" s="322">
        <v>8.0503663948807924E-2</v>
      </c>
      <c r="R173" s="278">
        <v>8.8545688545688547E-2</v>
      </c>
      <c r="S173" s="278">
        <v>7.3503097040605647E-2</v>
      </c>
      <c r="T173" s="278">
        <v>8.2503966536852727E-2</v>
      </c>
      <c r="U173" s="278">
        <v>8.4719928870824343E-2</v>
      </c>
      <c r="V173" s="278">
        <v>8.3674348481585184E-2</v>
      </c>
      <c r="W173" s="278">
        <v>8.4720121028744322E-2</v>
      </c>
      <c r="X173" s="278">
        <v>8.9738919247115967E-2</v>
      </c>
      <c r="Y173" s="278">
        <v>8.3416370106761561E-2</v>
      </c>
      <c r="Z173" s="278">
        <v>8.7784241142252778E-2</v>
      </c>
      <c r="AA173" s="278">
        <v>8.9464774059122287E-2</v>
      </c>
      <c r="AB173" s="278">
        <v>8.3180858550316678E-2</v>
      </c>
      <c r="AC173" s="278">
        <v>8.7417383713680005E-2</v>
      </c>
      <c r="AD173" s="278">
        <v>8.7706988492843113E-2</v>
      </c>
      <c r="AE173" s="278">
        <v>8.7944399893076716E-2</v>
      </c>
      <c r="AF173" s="278">
        <v>8.3437979628854478E-2</v>
      </c>
      <c r="AG173" s="278">
        <v>8.1308240453133562E-2</v>
      </c>
      <c r="AH173" s="278">
        <v>9.1792775875400426E-2</v>
      </c>
      <c r="AI173" s="278">
        <v>9.4619666048237475E-2</v>
      </c>
      <c r="AJ173" s="278">
        <v>8.4981421551000844E-2</v>
      </c>
      <c r="AK173" s="278">
        <v>8.7664452259997389E-2</v>
      </c>
      <c r="AL173" s="278">
        <v>9.1420695991730791E-2</v>
      </c>
      <c r="AM173" s="278">
        <v>9.1836734693877556E-2</v>
      </c>
      <c r="AN173" s="278">
        <v>8.3705473050160975E-2</v>
      </c>
      <c r="AO173" s="278">
        <v>8.7554370702960571E-2</v>
      </c>
      <c r="AP173" s="278">
        <v>8.6568986568986567E-2</v>
      </c>
      <c r="AQ173" s="278">
        <v>8.8399947923447464E-2</v>
      </c>
      <c r="AR173" s="278">
        <v>8.7602899619117824E-2</v>
      </c>
      <c r="AS173" s="278">
        <v>8.6696562032884908E-2</v>
      </c>
      <c r="AT173" s="278">
        <v>9.137709137709138E-2</v>
      </c>
      <c r="AU173" s="278">
        <v>7.8189300411522639E-2</v>
      </c>
      <c r="AV173" s="278">
        <v>8.4795321637426896E-2</v>
      </c>
      <c r="AW173" s="278">
        <v>8.7604367373153497E-2</v>
      </c>
      <c r="AX173" s="278">
        <v>9.7208158541877615E-2</v>
      </c>
      <c r="AY173" s="278">
        <v>8.7346553352219081E-2</v>
      </c>
      <c r="AZ173" s="278">
        <v>8.3379409488001766E-2</v>
      </c>
      <c r="BA173" s="278">
        <v>8.755760368663594E-2</v>
      </c>
      <c r="BB173" s="278">
        <v>8.7647690655209456E-2</v>
      </c>
      <c r="BC173" s="278">
        <v>8.47913862718708E-2</v>
      </c>
      <c r="BD173" s="278">
        <v>9.0475024485798236E-2</v>
      </c>
      <c r="BE173" s="278">
        <v>0.10701373825018076</v>
      </c>
      <c r="BF173" s="278">
        <v>8.3854528607829507E-2</v>
      </c>
      <c r="BG173" s="278">
        <v>8.6898940505297478E-2</v>
      </c>
      <c r="BH173" s="278">
        <v>8.0798606458528738E-2</v>
      </c>
      <c r="BI173" s="278">
        <v>8.7527352297592995E-2</v>
      </c>
      <c r="BJ173" s="278">
        <v>8.5012129522202301E-2</v>
      </c>
      <c r="BK173" s="278">
        <v>8.8870345259205175E-2</v>
      </c>
      <c r="BL173" s="278">
        <v>8.6248434036812177E-2</v>
      </c>
      <c r="BM173" s="278">
        <v>8.1409344567239306E-2</v>
      </c>
      <c r="BN173" s="278">
        <v>8.8238629919473746E-2</v>
      </c>
      <c r="BO173" s="217">
        <f t="shared" si="18"/>
        <v>0.10701373825018076</v>
      </c>
      <c r="BP173" s="242">
        <f t="shared" si="19"/>
        <v>0</v>
      </c>
      <c r="CE173" s="68"/>
      <c r="CJ173" s="68"/>
    </row>
    <row r="174" spans="1:88" s="38" customFormat="1" ht="14.25" x14ac:dyDescent="0.2">
      <c r="A174" s="142" t="s">
        <v>557</v>
      </c>
      <c r="B174" s="45" t="s">
        <v>1238</v>
      </c>
      <c r="C174" s="27">
        <v>119108078</v>
      </c>
      <c r="D174" s="42" t="s">
        <v>69</v>
      </c>
      <c r="E174" s="45" t="s">
        <v>28</v>
      </c>
      <c r="F174" s="45" t="s">
        <v>30</v>
      </c>
      <c r="G174" s="110" t="s">
        <v>509</v>
      </c>
      <c r="H174" s="49" t="s">
        <v>627</v>
      </c>
      <c r="I174" s="145"/>
      <c r="J174" s="269">
        <v>1.9691780821917807E-2</v>
      </c>
      <c r="K174" s="77" t="s">
        <v>617</v>
      </c>
      <c r="L174" s="72"/>
      <c r="M174" s="265">
        <v>4.1102411573696006E-3</v>
      </c>
      <c r="N174" s="142" t="s">
        <v>557</v>
      </c>
      <c r="O174" s="321">
        <v>4.8057048367093841E-3</v>
      </c>
      <c r="P174" s="278">
        <v>3.9489834035967772E-3</v>
      </c>
      <c r="Q174" s="322">
        <v>4.4496131870354451E-3</v>
      </c>
      <c r="R174" s="278">
        <v>6.2100566743036297E-3</v>
      </c>
      <c r="S174" s="278">
        <v>3.5385704175513091E-3</v>
      </c>
      <c r="T174" s="278">
        <v>6.1333681325851496E-3</v>
      </c>
      <c r="U174" s="278">
        <v>4.4629021260769852E-3</v>
      </c>
      <c r="V174" s="278">
        <v>3.8497074222359103E-3</v>
      </c>
      <c r="W174" s="278">
        <v>4.1087849735863824E-3</v>
      </c>
      <c r="X174" s="278">
        <v>4.9702994302339674E-3</v>
      </c>
      <c r="Y174" s="278">
        <v>4.8469387755102041E-3</v>
      </c>
      <c r="Z174" s="278">
        <v>3.7693426795397432E-3</v>
      </c>
      <c r="AA174" s="278">
        <v>4.8786437370411028E-3</v>
      </c>
      <c r="AB174" s="278">
        <v>4.2222371154748339E-3</v>
      </c>
      <c r="AC174" s="278">
        <v>4.1753653444676405E-3</v>
      </c>
      <c r="AD174" s="278">
        <v>4.7613584212941717E-3</v>
      </c>
      <c r="AE174" s="278">
        <v>3.5497611978830513E-3</v>
      </c>
      <c r="AF174" s="278">
        <v>3.4752981260647358E-3</v>
      </c>
      <c r="AG174" s="278">
        <v>4.2321644498186217E-3</v>
      </c>
      <c r="AH174" s="278">
        <v>5.1052302563033966E-3</v>
      </c>
      <c r="AI174" s="278">
        <v>4.1923050916221512E-3</v>
      </c>
      <c r="AJ174" s="278">
        <v>4.0923706518561824E-3</v>
      </c>
      <c r="AK174" s="278">
        <v>4.4932280634187045E-3</v>
      </c>
      <c r="AL174" s="278">
        <v>4.1341776126432575E-3</v>
      </c>
      <c r="AM174" s="278">
        <v>6.5340354983421103E-3</v>
      </c>
      <c r="AN174" s="278">
        <v>2.9888312096901055E-3</v>
      </c>
      <c r="AO174" s="278">
        <v>4.3958971626481954E-3</v>
      </c>
      <c r="AP174" s="278">
        <v>3.8036681950812837E-3</v>
      </c>
      <c r="AQ174" s="278">
        <v>4.2388499815702177E-3</v>
      </c>
      <c r="AR174" s="278">
        <v>3.8692538692538694E-3</v>
      </c>
      <c r="AS174" s="278">
        <v>5.1364365971107544E-3</v>
      </c>
      <c r="AT174" s="278">
        <v>4.271982912068352E-3</v>
      </c>
      <c r="AU174" s="278">
        <v>3.9084662421988272E-3</v>
      </c>
      <c r="AV174" s="278">
        <v>4.4338704444684763E-3</v>
      </c>
      <c r="AW174" s="278">
        <v>3.7476577139287947E-3</v>
      </c>
      <c r="AX174" s="278">
        <v>3.5392320534223705E-3</v>
      </c>
      <c r="AY174" s="278">
        <v>3.6411302068161959E-3</v>
      </c>
      <c r="AZ174" s="278">
        <v>3.1543995572772552E-3</v>
      </c>
      <c r="BA174" s="278">
        <v>4.2626611184410843E-3</v>
      </c>
      <c r="BB174" s="278">
        <v>4.3704359371542377E-3</v>
      </c>
      <c r="BC174" s="278">
        <v>4.4185795883177068E-3</v>
      </c>
      <c r="BD174" s="278">
        <v>4.6629498226051702E-3</v>
      </c>
      <c r="BE174" s="278">
        <v>9.5961042681180185E-3</v>
      </c>
      <c r="BF174" s="278">
        <v>3.9027851694163561E-3</v>
      </c>
      <c r="BG174" s="278">
        <v>4.5192457534673526E-3</v>
      </c>
      <c r="BH174" s="278">
        <v>3.9205924450805901E-3</v>
      </c>
      <c r="BI174" s="278">
        <v>3.4319231249220019E-3</v>
      </c>
      <c r="BJ174" s="278">
        <v>4.5021463721076323E-3</v>
      </c>
      <c r="BK174" s="278">
        <v>4.3852939676712046E-3</v>
      </c>
      <c r="BL174" s="278">
        <v>3.2442844831956203E-3</v>
      </c>
      <c r="BM174" s="278">
        <v>4.3048023704366301E-3</v>
      </c>
      <c r="BN174" s="278">
        <v>5.2770448548812663E-3</v>
      </c>
      <c r="BO174" s="217">
        <f t="shared" si="18"/>
        <v>9.5961042681180185E-3</v>
      </c>
      <c r="BP174" s="242">
        <f t="shared" si="19"/>
        <v>0</v>
      </c>
      <c r="CE174" s="68"/>
      <c r="CJ174" s="68"/>
    </row>
    <row r="175" spans="1:88" s="38" customFormat="1" ht="14.25" x14ac:dyDescent="0.2">
      <c r="A175" s="142" t="s">
        <v>558</v>
      </c>
      <c r="B175" s="45" t="s">
        <v>1235</v>
      </c>
      <c r="C175" s="27">
        <v>81938367</v>
      </c>
      <c r="D175" s="42" t="s">
        <v>69</v>
      </c>
      <c r="E175" s="45" t="s">
        <v>25</v>
      </c>
      <c r="F175" s="45" t="s">
        <v>30</v>
      </c>
      <c r="G175" s="110" t="s">
        <v>511</v>
      </c>
      <c r="H175" s="49" t="s">
        <v>627</v>
      </c>
      <c r="I175" s="145"/>
      <c r="J175" s="269">
        <v>1.5023474178403756E-2</v>
      </c>
      <c r="K175" s="77" t="s">
        <v>623</v>
      </c>
      <c r="L175" s="72"/>
      <c r="M175" s="265">
        <v>1.3900179797416375E-3</v>
      </c>
      <c r="N175" s="142" t="s">
        <v>558</v>
      </c>
      <c r="O175" s="321">
        <v>1.1810178226325961E-3</v>
      </c>
      <c r="P175" s="278">
        <v>1.2328204191589425E-3</v>
      </c>
      <c r="Q175" s="322">
        <v>9.3759375937593759E-4</v>
      </c>
      <c r="R175" s="278">
        <v>1.229951785889993E-3</v>
      </c>
      <c r="S175" s="278">
        <v>1.1973554063199542E-3</v>
      </c>
      <c r="T175" s="278">
        <v>1.7837235228539577E-3</v>
      </c>
      <c r="U175" s="278">
        <v>1.1116143110049817E-3</v>
      </c>
      <c r="V175" s="278">
        <v>8.8332980001413325E-4</v>
      </c>
      <c r="W175" s="278">
        <v>1.2365830736508878E-3</v>
      </c>
      <c r="X175" s="278">
        <v>1.1418358735044432E-3</v>
      </c>
      <c r="Y175" s="278">
        <v>1.6513761467889909E-3</v>
      </c>
      <c r="Z175" s="278">
        <v>1.5507081567249044E-3</v>
      </c>
      <c r="AA175" s="278">
        <v>1.3076453665765845E-3</v>
      </c>
      <c r="AB175" s="278">
        <v>1.3678600066034622E-3</v>
      </c>
      <c r="AC175" s="278">
        <v>9.7358056379165381E-4</v>
      </c>
      <c r="AD175" s="278">
        <v>1.6162647271489941E-3</v>
      </c>
      <c r="AE175" s="278">
        <v>1.1575190508343782E-3</v>
      </c>
      <c r="AF175" s="278">
        <v>5.6073813529081921E-4</v>
      </c>
      <c r="AG175" s="278">
        <v>6.2897735681515464E-4</v>
      </c>
      <c r="AH175" s="278">
        <v>1.7358599739621004E-3</v>
      </c>
      <c r="AI175" s="278">
        <v>2.0301445709012609E-3</v>
      </c>
      <c r="AJ175" s="278">
        <v>1.3103870009609504E-3</v>
      </c>
      <c r="AK175" s="278">
        <v>1.0324801032480103E-3</v>
      </c>
      <c r="AL175" s="278">
        <v>1.3606442834553009E-3</v>
      </c>
      <c r="AM175" s="278">
        <v>6.0410793395086586E-3</v>
      </c>
      <c r="AN175" s="278">
        <v>5.1601489071541784E-4</v>
      </c>
      <c r="AO175" s="278">
        <v>1.9411821799475881E-3</v>
      </c>
      <c r="AP175" s="278">
        <v>1.3889491731411954E-3</v>
      </c>
      <c r="AQ175" s="278">
        <v>9.1873765446276814E-4</v>
      </c>
      <c r="AR175" s="278">
        <v>9.7436983689896213E-4</v>
      </c>
      <c r="AS175" s="278">
        <v>1.223042113416772E-3</v>
      </c>
      <c r="AT175" s="278">
        <v>1.4769003553791479E-3</v>
      </c>
      <c r="AU175" s="278">
        <v>1.6571256402530884E-3</v>
      </c>
      <c r="AV175" s="278">
        <v>1.2871117212974086E-3</v>
      </c>
      <c r="AW175" s="278">
        <v>1.1848881192179739E-3</v>
      </c>
      <c r="AX175" s="278">
        <v>1.2305729000501346E-3</v>
      </c>
      <c r="AY175" s="278">
        <v>7.8843626806833109E-4</v>
      </c>
      <c r="AZ175" s="278">
        <v>9.9809060926922414E-4</v>
      </c>
      <c r="BA175" s="278">
        <v>8.928252562408485E-4</v>
      </c>
      <c r="BB175" s="278">
        <v>1.2649154614833241E-3</v>
      </c>
      <c r="BC175" s="278">
        <v>8.5533221880953309E-4</v>
      </c>
      <c r="BD175" s="278">
        <v>1.7653840611039054E-3</v>
      </c>
      <c r="BE175" s="278">
        <v>7.2276716572018587E-3</v>
      </c>
      <c r="BF175" s="278">
        <v>1.0487253952888029E-3</v>
      </c>
      <c r="BG175" s="278">
        <v>1.0206485043573841E-3</v>
      </c>
      <c r="BH175" s="278">
        <v>1.1075140569091839E-3</v>
      </c>
      <c r="BI175" s="278">
        <v>1.1784015824249821E-3</v>
      </c>
      <c r="BJ175" s="278">
        <v>1.0097987882414542E-3</v>
      </c>
      <c r="BK175" s="278">
        <v>8.0747086083415246E-4</v>
      </c>
      <c r="BL175" s="278">
        <v>9.0317239303051974E-4</v>
      </c>
      <c r="BM175" s="278">
        <v>1.301980588653042E-3</v>
      </c>
      <c r="BN175" s="278">
        <v>7.0644946808510643E-4</v>
      </c>
      <c r="BO175" s="217">
        <f t="shared" si="18"/>
        <v>7.2276716572018587E-3</v>
      </c>
      <c r="BP175" s="242">
        <f t="shared" si="19"/>
        <v>0</v>
      </c>
      <c r="CE175" s="68"/>
      <c r="CJ175" s="68"/>
    </row>
    <row r="176" spans="1:88" s="54" customFormat="1" ht="15" x14ac:dyDescent="0.2">
      <c r="A176" s="144" t="s">
        <v>578</v>
      </c>
      <c r="B176" s="45" t="s">
        <v>1230</v>
      </c>
      <c r="C176" s="64">
        <v>144622373</v>
      </c>
      <c r="D176" s="42" t="s">
        <v>69</v>
      </c>
      <c r="E176" s="45" t="s">
        <v>28</v>
      </c>
      <c r="F176" s="45" t="s">
        <v>30</v>
      </c>
      <c r="G176" s="110" t="s">
        <v>511</v>
      </c>
      <c r="H176" s="49" t="s">
        <v>627</v>
      </c>
      <c r="I176" s="145"/>
      <c r="J176" s="267">
        <v>1.8320610687022901E-2</v>
      </c>
      <c r="K176" s="344" t="s">
        <v>1217</v>
      </c>
      <c r="L176" s="92" t="s">
        <v>634</v>
      </c>
      <c r="M176" s="271">
        <v>2.5465350738015837E-4</v>
      </c>
      <c r="N176" s="144" t="s">
        <v>578</v>
      </c>
      <c r="O176" s="323">
        <v>5.7786766830395843E-4</v>
      </c>
      <c r="P176" s="273">
        <v>6.6260270341902993E-4</v>
      </c>
      <c r="Q176" s="324">
        <v>2.8076743097800656E-4</v>
      </c>
      <c r="R176" s="273">
        <v>5.3225463061528635E-4</v>
      </c>
      <c r="S176" s="273">
        <v>4.3035432506096684E-4</v>
      </c>
      <c r="T176" s="273">
        <v>4.3154601359369945E-4</v>
      </c>
      <c r="U176" s="273">
        <v>2.6480713213875896E-4</v>
      </c>
      <c r="V176" s="273">
        <v>0</v>
      </c>
      <c r="W176" s="273">
        <v>5.283736658564937E-4</v>
      </c>
      <c r="X176" s="273">
        <v>4.7363435427849701E-4</v>
      </c>
      <c r="Y176" s="273">
        <v>2.4175027196905597E-4</v>
      </c>
      <c r="Z176" s="273">
        <v>9.6227867590454189E-5</v>
      </c>
      <c r="AA176" s="273">
        <v>3.0407459963511049E-4</v>
      </c>
      <c r="AB176" s="273">
        <v>0</v>
      </c>
      <c r="AC176" s="273">
        <v>2.1103724807428512E-4</v>
      </c>
      <c r="AD176" s="273">
        <v>4.6125461254612545E-4</v>
      </c>
      <c r="AE176" s="273">
        <v>1.9199385619660171E-4</v>
      </c>
      <c r="AF176" s="273">
        <v>1.4994751836857099E-4</v>
      </c>
      <c r="AG176" s="273">
        <v>0.49544454916745206</v>
      </c>
      <c r="AH176" s="273">
        <v>2.9362826661446606E-4</v>
      </c>
      <c r="AI176" s="273">
        <v>2.1746221593998044E-4</v>
      </c>
      <c r="AJ176" s="273">
        <v>6.8933823529411769E-4</v>
      </c>
      <c r="AK176" s="273">
        <v>3.149275666596683E-4</v>
      </c>
      <c r="AL176" s="273">
        <v>1.0395010395010396E-4</v>
      </c>
      <c r="AM176" s="273">
        <v>4.399472063352398E-4</v>
      </c>
      <c r="AN176" s="273">
        <v>2.0335536349771224E-4</v>
      </c>
      <c r="AO176" s="273">
        <v>2.7958993476234854E-4</v>
      </c>
      <c r="AP176" s="273">
        <v>0</v>
      </c>
      <c r="AQ176" s="273">
        <v>3.114941335271519E-4</v>
      </c>
      <c r="AR176" s="273">
        <v>3.1341412452987879E-4</v>
      </c>
      <c r="AS176" s="273">
        <v>6.1187028349989807E-4</v>
      </c>
      <c r="AT176" s="273">
        <v>3.170577045022194E-4</v>
      </c>
      <c r="AU176" s="273">
        <v>2.1978021978021978E-4</v>
      </c>
      <c r="AV176" s="273">
        <v>4.529498358056845E-4</v>
      </c>
      <c r="AW176" s="273">
        <v>1.0926573426573427E-4</v>
      </c>
      <c r="AX176" s="273">
        <v>4.3412198827870631E-4</v>
      </c>
      <c r="AY176" s="273">
        <v>0</v>
      </c>
      <c r="AZ176" s="273">
        <v>4.373018476003061E-4</v>
      </c>
      <c r="BA176" s="273">
        <v>3.1670625494853525E-4</v>
      </c>
      <c r="BB176" s="273">
        <v>1.2901561088891756E-4</v>
      </c>
      <c r="BC176" s="273">
        <v>5.7616962433740498E-4</v>
      </c>
      <c r="BD176" s="273">
        <v>6.8166325835037494E-4</v>
      </c>
      <c r="BE176" s="273">
        <v>3.0803983981928331E-4</v>
      </c>
      <c r="BF176" s="273">
        <v>2.7327382036800875E-4</v>
      </c>
      <c r="BG176" s="273">
        <v>2.0818153429790777E-4</v>
      </c>
      <c r="BH176" s="273">
        <v>2.886002886002886E-4</v>
      </c>
      <c r="BI176" s="273">
        <v>3.4118048447628798E-4</v>
      </c>
      <c r="BJ176" s="273">
        <v>2.5393600812595224E-4</v>
      </c>
      <c r="BK176" s="273">
        <v>3.8724667613269654E-4</v>
      </c>
      <c r="BL176" s="273">
        <v>4.2002688172043011E-4</v>
      </c>
      <c r="BM176" s="273">
        <v>4.734848484848485E-4</v>
      </c>
      <c r="BN176" s="273">
        <v>0</v>
      </c>
      <c r="BO176" s="217">
        <f t="shared" ref="BO176:BO186" si="20">MAX(R176:BN176)</f>
        <v>0.49544454916745206</v>
      </c>
      <c r="BP176" s="242">
        <f t="shared" ref="BP176:BP186" si="21">COUNTIF(R176:BN176,"&gt;0.25")</f>
        <v>1</v>
      </c>
      <c r="CE176" s="68"/>
      <c r="CJ176" s="68"/>
    </row>
    <row r="177" spans="1:94" s="54" customFormat="1" ht="14.25" x14ac:dyDescent="0.2">
      <c r="A177" s="142" t="s">
        <v>567</v>
      </c>
      <c r="B177" s="93" t="s">
        <v>1223</v>
      </c>
      <c r="C177" s="64">
        <v>147500843</v>
      </c>
      <c r="D177" s="42" t="s">
        <v>69</v>
      </c>
      <c r="E177" s="45" t="s">
        <v>25</v>
      </c>
      <c r="F177" s="45" t="s">
        <v>26</v>
      </c>
      <c r="G177" s="110" t="s">
        <v>511</v>
      </c>
      <c r="H177" s="49" t="s">
        <v>627</v>
      </c>
      <c r="I177" s="145"/>
      <c r="J177" s="267">
        <v>3.3266129032258063E-2</v>
      </c>
      <c r="K177" s="77" t="s">
        <v>618</v>
      </c>
      <c r="L177" s="72" t="s">
        <v>1221</v>
      </c>
      <c r="M177" s="271">
        <v>3.870895862940867E-4</v>
      </c>
      <c r="N177" s="142" t="s">
        <v>567</v>
      </c>
      <c r="O177" s="323">
        <v>6.3244439759671132E-4</v>
      </c>
      <c r="P177" s="273">
        <v>4.0666937779585197E-4</v>
      </c>
      <c r="Q177" s="324">
        <v>5.2560115632254388E-4</v>
      </c>
      <c r="R177" s="273">
        <v>5.5199823360565245E-4</v>
      </c>
      <c r="S177" s="273">
        <v>1.4273479874393378E-4</v>
      </c>
      <c r="T177" s="273">
        <v>7.3128199358721941E-4</v>
      </c>
      <c r="U177" s="273">
        <v>0.25418031373901051</v>
      </c>
      <c r="V177" s="273">
        <v>8.9642807888567089E-4</v>
      </c>
      <c r="W177" s="273">
        <v>5.4203479863407233E-4</v>
      </c>
      <c r="X177" s="273">
        <v>5.3561863952865559E-4</v>
      </c>
      <c r="Y177" s="273">
        <v>7.3629361123697331E-4</v>
      </c>
      <c r="Z177" s="273">
        <v>3.4831069313827936E-4</v>
      </c>
      <c r="AA177" s="273">
        <v>2.4478605698619407E-4</v>
      </c>
      <c r="AB177" s="273">
        <v>2.7113129532976344E-4</v>
      </c>
      <c r="AC177" s="273">
        <v>0.25240665516665739</v>
      </c>
      <c r="AD177" s="273">
        <v>3.779289493575208E-4</v>
      </c>
      <c r="AE177" s="273">
        <v>5.2463394858587309E-4</v>
      </c>
      <c r="AF177" s="273">
        <v>2.2105961240881291E-4</v>
      </c>
      <c r="AG177" s="273">
        <v>4.0753948038716251E-4</v>
      </c>
      <c r="AH177" s="273">
        <v>5.9891274302036307E-4</v>
      </c>
      <c r="AI177" s="273">
        <v>3.1395531369368424E-4</v>
      </c>
      <c r="AJ177" s="273">
        <v>3.6168545421664958E-4</v>
      </c>
      <c r="AK177" s="273">
        <v>6.0716454159077113E-4</v>
      </c>
      <c r="AL177" s="273">
        <v>7.5085644563330049E-4</v>
      </c>
      <c r="AM177" s="273">
        <v>6.5171346331396299E-4</v>
      </c>
      <c r="AN177" s="273">
        <v>4.965243296921549E-4</v>
      </c>
      <c r="AO177" s="273">
        <v>5.416317888620809E-4</v>
      </c>
      <c r="AP177" s="273">
        <v>0.24528975801410841</v>
      </c>
      <c r="AQ177" s="273">
        <v>8.6948120954497151E-4</v>
      </c>
      <c r="AR177" s="273">
        <v>0.24763259898925469</v>
      </c>
      <c r="AS177" s="273">
        <v>4.0298206729800525E-4</v>
      </c>
      <c r="AT177" s="273">
        <v>4.2030051486813074E-4</v>
      </c>
      <c r="AU177" s="273">
        <v>5.5944055944055944E-4</v>
      </c>
      <c r="AV177" s="273">
        <v>5.3685510280775215E-4</v>
      </c>
      <c r="AW177" s="273">
        <v>7.219471947194719E-4</v>
      </c>
      <c r="AX177" s="273">
        <v>6.4826319485711194E-4</v>
      </c>
      <c r="AY177" s="273">
        <v>2.4727992087042531E-4</v>
      </c>
      <c r="AZ177" s="273">
        <v>1.7533606078316773E-4</v>
      </c>
      <c r="BA177" s="273">
        <v>6.9013112491373362E-4</v>
      </c>
      <c r="BB177" s="273">
        <v>3.6769211913224658E-4</v>
      </c>
      <c r="BC177" s="273">
        <v>4.4323785251260459E-4</v>
      </c>
      <c r="BD177" s="273">
        <v>5.7306590257879652E-4</v>
      </c>
      <c r="BE177" s="273">
        <v>1.3815971262779773E-4</v>
      </c>
      <c r="BF177" s="273">
        <v>0.25148022420462618</v>
      </c>
      <c r="BG177" s="273">
        <v>2.8978507606858245E-4</v>
      </c>
      <c r="BH177" s="273">
        <v>3.399818676337262E-4</v>
      </c>
      <c r="BI177" s="273">
        <v>2.2806317349905925E-4</v>
      </c>
      <c r="BJ177" s="273">
        <v>2.4463834298295685E-4</v>
      </c>
      <c r="BK177" s="273">
        <v>5.599800895968143E-4</v>
      </c>
      <c r="BL177" s="273">
        <v>3.213238542796321E-4</v>
      </c>
      <c r="BM177" s="273">
        <v>2.7866796711717987E-4</v>
      </c>
      <c r="BN177" s="273">
        <v>0.24265528108163059</v>
      </c>
      <c r="BO177" s="217">
        <f t="shared" si="20"/>
        <v>0.25418031373901051</v>
      </c>
      <c r="BP177" s="242">
        <f>COUNTIF(R177:BN177,"&gt;0.23")</f>
        <v>6</v>
      </c>
      <c r="CE177" s="68"/>
      <c r="CJ177" s="68"/>
    </row>
    <row r="178" spans="1:94" s="54" customFormat="1" ht="14.25" x14ac:dyDescent="0.2">
      <c r="A178" s="142" t="s">
        <v>568</v>
      </c>
      <c r="B178" s="45" t="s">
        <v>1237</v>
      </c>
      <c r="C178" s="66">
        <v>58092006</v>
      </c>
      <c r="D178" s="42" t="s">
        <v>69</v>
      </c>
      <c r="E178" s="65" t="s">
        <v>28</v>
      </c>
      <c r="F178" s="65" t="s">
        <v>30</v>
      </c>
      <c r="G178" s="110" t="s">
        <v>509</v>
      </c>
      <c r="H178" s="49" t="s">
        <v>627</v>
      </c>
      <c r="I178" s="145"/>
      <c r="J178" s="267">
        <v>1.2705530642750373E-2</v>
      </c>
      <c r="K178" s="77" t="s">
        <v>623</v>
      </c>
      <c r="L178" s="72"/>
      <c r="M178" s="271">
        <v>1.1590504238308732E-3</v>
      </c>
      <c r="N178" s="142" t="s">
        <v>568</v>
      </c>
      <c r="O178" s="323">
        <v>1.2497839469240691E-3</v>
      </c>
      <c r="P178" s="273">
        <v>1.0474475357418501E-3</v>
      </c>
      <c r="Q178" s="324">
        <v>1.0357272513720718E-3</v>
      </c>
      <c r="R178" s="273">
        <v>1.1592164217984788E-3</v>
      </c>
      <c r="S178" s="273">
        <v>1.2510425354462051E-3</v>
      </c>
      <c r="T178" s="273">
        <v>1.3238695270755244E-3</v>
      </c>
      <c r="U178" s="273">
        <v>9.0578503589839221E-4</v>
      </c>
      <c r="V178" s="273">
        <v>1.5131286159323543E-3</v>
      </c>
      <c r="W178" s="273">
        <v>1.0223380872054389E-3</v>
      </c>
      <c r="X178" s="273">
        <v>9.9537859936011373E-4</v>
      </c>
      <c r="Y178" s="273">
        <v>1.0195075930490886E-3</v>
      </c>
      <c r="Z178" s="273">
        <v>1.2969814463390991E-3</v>
      </c>
      <c r="AA178" s="273">
        <v>1.4335752183615861E-3</v>
      </c>
      <c r="AB178" s="273">
        <v>1.047858558146624E-3</v>
      </c>
      <c r="AC178" s="273">
        <v>1.0984699882306786E-3</v>
      </c>
      <c r="AD178" s="273">
        <v>1.2527839643652562E-3</v>
      </c>
      <c r="AE178" s="273">
        <v>1.4644953749483672E-3</v>
      </c>
      <c r="AF178" s="273">
        <v>1.1419554429748977E-3</v>
      </c>
      <c r="AG178" s="273">
        <v>1.4128838217807931E-3</v>
      </c>
      <c r="AH178" s="273">
        <v>1.203878024103175E-3</v>
      </c>
      <c r="AI178" s="273">
        <v>1.584499701168916E-3</v>
      </c>
      <c r="AJ178" s="273">
        <v>1.1166634097317216E-3</v>
      </c>
      <c r="AK178" s="273">
        <v>7.6656673921673307E-4</v>
      </c>
      <c r="AL178" s="273">
        <v>1.1188396419713146E-3</v>
      </c>
      <c r="AM178" s="273">
        <v>1.1702283275043552E-3</v>
      </c>
      <c r="AN178" s="273">
        <v>1.3037981351735764E-3</v>
      </c>
      <c r="AO178" s="273">
        <v>1.0029058554272636E-3</v>
      </c>
      <c r="AP178" s="273">
        <v>1.1252253840001085E-3</v>
      </c>
      <c r="AQ178" s="273">
        <v>1.2265711135611907E-3</v>
      </c>
      <c r="AR178" s="273">
        <v>1.3106159895150721E-3</v>
      </c>
      <c r="AS178" s="273">
        <v>1.2490342518671131E-3</v>
      </c>
      <c r="AT178" s="273">
        <v>8.9129042141325237E-4</v>
      </c>
      <c r="AU178" s="273">
        <v>1.2847965738758029E-3</v>
      </c>
      <c r="AV178" s="273">
        <v>1.3014478607450788E-3</v>
      </c>
      <c r="AW178" s="273">
        <v>8.8885502774497475E-4</v>
      </c>
      <c r="AX178" s="273">
        <v>1.2587910133267657E-3</v>
      </c>
      <c r="AY178" s="273">
        <v>1.3953430425953381E-3</v>
      </c>
      <c r="AZ178" s="273">
        <v>1.5188765462291959E-3</v>
      </c>
      <c r="BA178" s="273">
        <v>1.3181743285549513E-3</v>
      </c>
      <c r="BB178" s="273">
        <v>1.5391742255562695E-3</v>
      </c>
      <c r="BC178" s="273">
        <v>1.1353252291418602E-3</v>
      </c>
      <c r="BD178" s="273">
        <v>1.3531121579633157E-3</v>
      </c>
      <c r="BE178" s="273">
        <v>1.2577474650553669E-3</v>
      </c>
      <c r="BF178" s="273">
        <v>1.3694496669219877E-3</v>
      </c>
      <c r="BG178" s="273">
        <v>1.1341769570924289E-3</v>
      </c>
      <c r="BH178" s="273">
        <v>1.3883545489520432E-3</v>
      </c>
      <c r="BI178" s="273">
        <v>1.2347538021382322E-3</v>
      </c>
      <c r="BJ178" s="273">
        <v>1.517353938744804E-3</v>
      </c>
      <c r="BK178" s="273">
        <v>1.6249053677271637E-3</v>
      </c>
      <c r="BL178" s="273">
        <v>1.0517589121100759E-3</v>
      </c>
      <c r="BM178" s="273">
        <v>1.0571097073610932E-3</v>
      </c>
      <c r="BN178" s="273">
        <v>1.0487278475240904E-3</v>
      </c>
      <c r="BO178" s="217">
        <f t="shared" si="20"/>
        <v>1.6249053677271637E-3</v>
      </c>
      <c r="BP178" s="242">
        <f t="shared" si="21"/>
        <v>0</v>
      </c>
      <c r="CE178" s="68"/>
      <c r="CJ178" s="68"/>
    </row>
    <row r="179" spans="1:94" s="54" customFormat="1" ht="14.25" x14ac:dyDescent="0.2">
      <c r="A179" s="142" t="s">
        <v>569</v>
      </c>
      <c r="B179" s="93" t="s">
        <v>1223</v>
      </c>
      <c r="C179" s="66">
        <v>116050665</v>
      </c>
      <c r="D179" s="42" t="s">
        <v>69</v>
      </c>
      <c r="E179" s="65" t="s">
        <v>28</v>
      </c>
      <c r="F179" s="65" t="s">
        <v>26</v>
      </c>
      <c r="G179" s="110" t="s">
        <v>509</v>
      </c>
      <c r="H179" s="49" t="s">
        <v>627</v>
      </c>
      <c r="I179" s="145"/>
      <c r="J179" s="267">
        <v>0.11281489594742607</v>
      </c>
      <c r="K179" s="77" t="s">
        <v>597</v>
      </c>
      <c r="L179" s="72"/>
      <c r="M179" s="271">
        <v>1.6514117713708094E-3</v>
      </c>
      <c r="N179" s="142" t="s">
        <v>569</v>
      </c>
      <c r="O179" s="323">
        <v>1.7129291087760071E-3</v>
      </c>
      <c r="P179" s="273">
        <v>1.4960490704095093E-3</v>
      </c>
      <c r="Q179" s="324">
        <v>1.8171718774797651E-3</v>
      </c>
      <c r="R179" s="273">
        <v>2.3913572539600242E-3</v>
      </c>
      <c r="S179" s="273">
        <v>0.4812569433423266</v>
      </c>
      <c r="T179" s="273">
        <v>1.8226749712062084E-3</v>
      </c>
      <c r="U179" s="273">
        <v>1.7970855959682775E-3</v>
      </c>
      <c r="V179" s="273">
        <v>1.8119718422782739E-3</v>
      </c>
      <c r="W179" s="273">
        <v>2.18618190459217E-3</v>
      </c>
      <c r="X179" s="273">
        <v>1.8419661282895298E-3</v>
      </c>
      <c r="Y179" s="273">
        <v>1.7914805148847703E-3</v>
      </c>
      <c r="Z179" s="273">
        <v>0.49056204625222366</v>
      </c>
      <c r="AA179" s="273">
        <v>1.8429427080543024E-3</v>
      </c>
      <c r="AB179" s="273">
        <v>1.7507582023711056E-3</v>
      </c>
      <c r="AC179" s="273">
        <v>1.483621598407059E-3</v>
      </c>
      <c r="AD179" s="273">
        <v>1.7659633794962356E-3</v>
      </c>
      <c r="AE179" s="273">
        <v>1.7706098018649141E-3</v>
      </c>
      <c r="AF179" s="273">
        <v>1.5325925802528778E-3</v>
      </c>
      <c r="AG179" s="273">
        <v>1.9336987062380478E-3</v>
      </c>
      <c r="AH179" s="273">
        <v>1.9077645119974205E-3</v>
      </c>
      <c r="AI179" s="273">
        <v>1.6870322213833665E-3</v>
      </c>
      <c r="AJ179" s="273">
        <v>1.9216085517943498E-3</v>
      </c>
      <c r="AK179" s="273">
        <v>2.0006140498568868E-3</v>
      </c>
      <c r="AL179" s="273">
        <v>2.2323558031710901E-3</v>
      </c>
      <c r="AM179" s="273">
        <v>1.9552331239493939E-3</v>
      </c>
      <c r="AN179" s="273">
        <v>2.3013635579080607E-3</v>
      </c>
      <c r="AO179" s="273">
        <v>1.9008849874918182E-3</v>
      </c>
      <c r="AP179" s="273">
        <v>1.5169759085263527E-3</v>
      </c>
      <c r="AQ179" s="273">
        <v>1.6379766410287715E-3</v>
      </c>
      <c r="AR179" s="273">
        <v>1.8190597033360656E-3</v>
      </c>
      <c r="AS179" s="273">
        <v>0.49815772331243385</v>
      </c>
      <c r="AT179" s="273">
        <v>1.4368575081087362E-3</v>
      </c>
      <c r="AU179" s="273">
        <v>1.6532974098340579E-3</v>
      </c>
      <c r="AV179" s="273">
        <v>2.0663489984417698E-3</v>
      </c>
      <c r="AW179" s="273">
        <v>0.49832173048234707</v>
      </c>
      <c r="AX179" s="273">
        <v>1.6831773521389533E-3</v>
      </c>
      <c r="AY179" s="273">
        <v>1.8148480766352342E-3</v>
      </c>
      <c r="AZ179" s="273">
        <v>2.0892741184110222E-3</v>
      </c>
      <c r="BA179" s="273">
        <v>1.9259235678927851E-3</v>
      </c>
      <c r="BB179" s="273">
        <v>0.49019231179697337</v>
      </c>
      <c r="BC179" s="273">
        <v>2.3696024436525198E-3</v>
      </c>
      <c r="BD179" s="273">
        <v>2.2767603040144643E-3</v>
      </c>
      <c r="BE179" s="273">
        <v>1.7009082682575326E-3</v>
      </c>
      <c r="BF179" s="273">
        <v>1.6866197460612699E-3</v>
      </c>
      <c r="BG179" s="273">
        <v>1.6410737310983473E-3</v>
      </c>
      <c r="BH179" s="273">
        <v>1.5926810748745301E-3</v>
      </c>
      <c r="BI179" s="273">
        <v>1.8928274996457275E-3</v>
      </c>
      <c r="BJ179" s="273">
        <v>1.612558208414921E-3</v>
      </c>
      <c r="BK179" s="273">
        <v>1.7154173131014997E-3</v>
      </c>
      <c r="BL179" s="273">
        <v>1.8805186812435356E-3</v>
      </c>
      <c r="BM179" s="273">
        <v>2.0844771591554145E-3</v>
      </c>
      <c r="BN179" s="273">
        <v>1.6370509271661159E-3</v>
      </c>
      <c r="BO179" s="217">
        <f t="shared" si="20"/>
        <v>0.49832173048234707</v>
      </c>
      <c r="BP179" s="242">
        <f t="shared" si="21"/>
        <v>5</v>
      </c>
      <c r="CE179" s="68"/>
      <c r="CJ179" s="68"/>
    </row>
    <row r="180" spans="1:94" s="54" customFormat="1" ht="14.25" x14ac:dyDescent="0.2">
      <c r="A180" s="142" t="s">
        <v>570</v>
      </c>
      <c r="B180" s="93" t="s">
        <v>1233</v>
      </c>
      <c r="C180" s="66">
        <v>67765158</v>
      </c>
      <c r="D180" s="42" t="s">
        <v>69</v>
      </c>
      <c r="E180" s="65" t="s">
        <v>25</v>
      </c>
      <c r="F180" s="65" t="s">
        <v>26</v>
      </c>
      <c r="G180" s="110" t="s">
        <v>509</v>
      </c>
      <c r="H180" s="49" t="s">
        <v>627</v>
      </c>
      <c r="I180" s="145"/>
      <c r="J180" s="267">
        <v>1.2176560121765601E-2</v>
      </c>
      <c r="K180" s="77" t="s">
        <v>623</v>
      </c>
      <c r="L180" s="72"/>
      <c r="M180" s="271">
        <v>8.2184749585218733E-4</v>
      </c>
      <c r="N180" s="142" t="s">
        <v>570</v>
      </c>
      <c r="O180" s="323">
        <v>7.349033884699311E-4</v>
      </c>
      <c r="P180" s="273">
        <v>8.9269773254775934E-4</v>
      </c>
      <c r="Q180" s="324">
        <v>6.9979006298110562E-4</v>
      </c>
      <c r="R180" s="273">
        <v>8.5271223398423698E-4</v>
      </c>
      <c r="S180" s="273">
        <v>7.2169122177043177E-4</v>
      </c>
      <c r="T180" s="273">
        <v>8.1506973374388702E-4</v>
      </c>
      <c r="U180" s="273">
        <v>8.7167070217917674E-4</v>
      </c>
      <c r="V180" s="273">
        <v>6.0745743331368034E-4</v>
      </c>
      <c r="W180" s="273">
        <v>6.9666259184773317E-4</v>
      </c>
      <c r="X180" s="273">
        <v>9.1696581863586705E-4</v>
      </c>
      <c r="Y180" s="273">
        <v>7.8522725785554431E-4</v>
      </c>
      <c r="Z180" s="273">
        <v>9.3916900515977192E-4</v>
      </c>
      <c r="AA180" s="273">
        <v>7.3871611139838958E-4</v>
      </c>
      <c r="AB180" s="273">
        <v>7.5803038438457412E-4</v>
      </c>
      <c r="AC180" s="273">
        <v>9.4527006006652782E-4</v>
      </c>
      <c r="AD180" s="273">
        <v>5.223295899712719E-4</v>
      </c>
      <c r="AE180" s="273">
        <v>8.7484339223225475E-4</v>
      </c>
      <c r="AF180" s="273">
        <v>7.5087154733172428E-4</v>
      </c>
      <c r="AG180" s="273">
        <v>6.5156375300721731E-4</v>
      </c>
      <c r="AH180" s="273">
        <v>7.6317341381343883E-4</v>
      </c>
      <c r="AI180" s="273">
        <v>8.7538683467518219E-4</v>
      </c>
      <c r="AJ180" s="273">
        <v>5.5444666223109342E-4</v>
      </c>
      <c r="AK180" s="273">
        <v>8.2262613600752113E-4</v>
      </c>
      <c r="AL180" s="273">
        <v>8.1338318846209878E-4</v>
      </c>
      <c r="AM180" s="273">
        <v>6.7404569320278138E-4</v>
      </c>
      <c r="AN180" s="273">
        <v>9.3778534587004268E-4</v>
      </c>
      <c r="AO180" s="273">
        <v>7.3213248111563044E-4</v>
      </c>
      <c r="AP180" s="273">
        <v>7.9730283839810469E-4</v>
      </c>
      <c r="AQ180" s="273">
        <v>8.1170827696470298E-4</v>
      </c>
      <c r="AR180" s="273">
        <v>9.1046651791439049E-4</v>
      </c>
      <c r="AS180" s="273">
        <v>7.5820317512160411E-4</v>
      </c>
      <c r="AT180" s="273">
        <v>6.1894976603698844E-4</v>
      </c>
      <c r="AU180" s="273">
        <v>1.0259115957322077E-3</v>
      </c>
      <c r="AV180" s="273">
        <v>7.4437993151704632E-4</v>
      </c>
      <c r="AW180" s="273">
        <v>6.7843385269936184E-4</v>
      </c>
      <c r="AX180" s="273">
        <v>7.3941186453004926E-4</v>
      </c>
      <c r="AY180" s="273">
        <v>7.9038129909944437E-4</v>
      </c>
      <c r="AZ180" s="273">
        <v>8.9994960282224193E-4</v>
      </c>
      <c r="BA180" s="273">
        <v>6.7175572519083968E-4</v>
      </c>
      <c r="BB180" s="273">
        <v>7.6447380994635033E-4</v>
      </c>
      <c r="BC180" s="273">
        <v>8.8109923082418495E-4</v>
      </c>
      <c r="BD180" s="273">
        <v>5.6682915769187164E-4</v>
      </c>
      <c r="BE180" s="273">
        <v>8.3154155925921531E-4</v>
      </c>
      <c r="BF180" s="273">
        <v>6.3255175667127682E-4</v>
      </c>
      <c r="BG180" s="273">
        <v>7.1573697820465456E-4</v>
      </c>
      <c r="BH180" s="273">
        <v>5.9407324573665084E-4</v>
      </c>
      <c r="BI180" s="273">
        <v>9.6762599872826302E-4</v>
      </c>
      <c r="BJ180" s="273">
        <v>8.8927398759576796E-4</v>
      </c>
      <c r="BK180" s="273">
        <v>7.6174074319401209E-4</v>
      </c>
      <c r="BL180" s="273">
        <v>5.8772336313392176E-4</v>
      </c>
      <c r="BM180" s="273">
        <v>6.3840807525988028E-4</v>
      </c>
      <c r="BN180" s="273">
        <v>7.0435889794923199E-4</v>
      </c>
      <c r="BO180" s="217">
        <f t="shared" si="20"/>
        <v>1.0259115957322077E-3</v>
      </c>
      <c r="BP180" s="242">
        <f t="shared" si="21"/>
        <v>0</v>
      </c>
      <c r="CE180" s="68"/>
      <c r="CJ180" s="68"/>
    </row>
    <row r="181" spans="1:94" s="54" customFormat="1" ht="14.25" x14ac:dyDescent="0.2">
      <c r="A181" s="142" t="s">
        <v>571</v>
      </c>
      <c r="B181" s="93" t="s">
        <v>1224</v>
      </c>
      <c r="C181" s="66">
        <v>63544839</v>
      </c>
      <c r="D181" s="42" t="s">
        <v>69</v>
      </c>
      <c r="E181" s="65" t="s">
        <v>28</v>
      </c>
      <c r="F181" s="65" t="s">
        <v>30</v>
      </c>
      <c r="G181" s="110" t="s">
        <v>509</v>
      </c>
      <c r="H181" s="49" t="s">
        <v>627</v>
      </c>
      <c r="I181" s="145"/>
      <c r="J181" s="267">
        <v>1.1403508771929825E-2</v>
      </c>
      <c r="K181" s="77" t="s">
        <v>1215</v>
      </c>
      <c r="L181" s="92" t="s">
        <v>634</v>
      </c>
      <c r="M181" s="271">
        <v>1.1234466521807883E-3</v>
      </c>
      <c r="N181" s="142" t="s">
        <v>571</v>
      </c>
      <c r="O181" s="323">
        <v>8.9793475007482785E-4</v>
      </c>
      <c r="P181" s="273">
        <v>1.1035948580654391E-3</v>
      </c>
      <c r="Q181" s="324">
        <v>1.1386819756132277E-3</v>
      </c>
      <c r="R181" s="273">
        <v>9.5524354592992132E-4</v>
      </c>
      <c r="S181" s="273">
        <v>1.2825476720549802E-3</v>
      </c>
      <c r="T181" s="273">
        <v>9.4894504667783746E-4</v>
      </c>
      <c r="U181" s="273">
        <v>1.2748854763894092E-3</v>
      </c>
      <c r="V181" s="273">
        <v>1.2459384848410818E-3</v>
      </c>
      <c r="W181" s="273">
        <v>1.014074656875601E-3</v>
      </c>
      <c r="X181" s="273">
        <v>1.4660093409444733E-3</v>
      </c>
      <c r="Y181" s="273">
        <v>9.649663602004986E-4</v>
      </c>
      <c r="Z181" s="273">
        <v>1.0946827609358807E-3</v>
      </c>
      <c r="AA181" s="273">
        <v>9.7313034316918795E-4</v>
      </c>
      <c r="AB181" s="273">
        <v>1.2771015688701581E-3</v>
      </c>
      <c r="AC181" s="273">
        <v>1.0511002277383827E-3</v>
      </c>
      <c r="AD181" s="273">
        <v>1.0130443690668609E-3</v>
      </c>
      <c r="AE181" s="273">
        <v>1.0498257735950204E-3</v>
      </c>
      <c r="AF181" s="273">
        <v>1.1424219345011425E-3</v>
      </c>
      <c r="AG181" s="273">
        <v>8.708674490908795E-4</v>
      </c>
      <c r="AH181" s="273">
        <v>8.7263527848273543E-4</v>
      </c>
      <c r="AI181" s="273">
        <v>1.2806830309498398E-3</v>
      </c>
      <c r="AJ181" s="273">
        <v>1.0867202782003911E-3</v>
      </c>
      <c r="AK181" s="273">
        <v>9.8969144398609182E-4</v>
      </c>
      <c r="AL181" s="273">
        <v>8.5171202306174091E-4</v>
      </c>
      <c r="AM181" s="273">
        <v>8.4295370979913615E-4</v>
      </c>
      <c r="AN181" s="273">
        <v>8.837300204787437E-4</v>
      </c>
      <c r="AO181" s="273">
        <v>1.0302362355647133E-3</v>
      </c>
      <c r="AP181" s="273">
        <v>1.0475275967971049E-3</v>
      </c>
      <c r="AQ181" s="273">
        <v>1.0677176017152928E-3</v>
      </c>
      <c r="AR181" s="273">
        <v>1.149656015620723E-3</v>
      </c>
      <c r="AS181" s="273">
        <v>9.4355071390138726E-4</v>
      </c>
      <c r="AT181" s="273">
        <v>9.58667028641238E-4</v>
      </c>
      <c r="AU181" s="273">
        <v>1.2212326026993451E-3</v>
      </c>
      <c r="AV181" s="273">
        <v>9.0837693858047183E-4</v>
      </c>
      <c r="AW181" s="273">
        <v>9.2686482033081945E-4</v>
      </c>
      <c r="AX181" s="273">
        <v>1.0240905100946064E-3</v>
      </c>
      <c r="AY181" s="273">
        <v>1.1996657483018525E-3</v>
      </c>
      <c r="AZ181" s="273">
        <v>1.0872498135009443E-3</v>
      </c>
      <c r="BA181" s="273">
        <v>1.0717833429183877E-3</v>
      </c>
      <c r="BB181" s="273">
        <v>9.1050633257154306E-4</v>
      </c>
      <c r="BC181" s="273">
        <v>1.1244585573671833E-3</v>
      </c>
      <c r="BD181" s="273">
        <v>1.2407558763576922E-3</v>
      </c>
      <c r="BE181" s="273">
        <v>8.4102124007723669E-4</v>
      </c>
      <c r="BF181" s="273">
        <v>9.5480083328072719E-4</v>
      </c>
      <c r="BG181" s="273">
        <v>1.0349906452768599E-3</v>
      </c>
      <c r="BH181" s="273">
        <v>1.0411983246172412E-3</v>
      </c>
      <c r="BI181" s="273">
        <v>8.8980471128178706E-4</v>
      </c>
      <c r="BJ181" s="273">
        <v>9.2927446895836076E-4</v>
      </c>
      <c r="BK181" s="273">
        <v>9.4659993137150499E-4</v>
      </c>
      <c r="BL181" s="273">
        <v>9.4893245099263331E-4</v>
      </c>
      <c r="BM181" s="273">
        <v>1.0712143285628588E-3</v>
      </c>
      <c r="BN181" s="273">
        <v>0.50038210962725205</v>
      </c>
      <c r="BO181" s="217">
        <f t="shared" si="20"/>
        <v>0.50038210962725205</v>
      </c>
      <c r="BP181" s="242">
        <f t="shared" si="21"/>
        <v>1</v>
      </c>
      <c r="CE181" s="68"/>
      <c r="CJ181" s="68"/>
    </row>
    <row r="182" spans="1:94" s="54" customFormat="1" ht="14.25" x14ac:dyDescent="0.2">
      <c r="A182" s="142" t="s">
        <v>572</v>
      </c>
      <c r="B182" s="97" t="s">
        <v>1231</v>
      </c>
      <c r="C182" s="66">
        <v>81745263</v>
      </c>
      <c r="D182" s="99" t="s">
        <v>61</v>
      </c>
      <c r="E182" s="65" t="s">
        <v>25</v>
      </c>
      <c r="F182" s="65" t="s">
        <v>573</v>
      </c>
      <c r="G182" s="110" t="s">
        <v>509</v>
      </c>
      <c r="H182" s="49" t="s">
        <v>627</v>
      </c>
      <c r="I182" s="145"/>
      <c r="J182" s="267">
        <v>3.9711191335740074E-2</v>
      </c>
      <c r="K182" s="77" t="s">
        <v>619</v>
      </c>
      <c r="L182" s="72" t="s">
        <v>580</v>
      </c>
      <c r="M182" s="271">
        <v>1.9461527200147688E-4</v>
      </c>
      <c r="N182" s="142" t="s">
        <v>572</v>
      </c>
      <c r="O182" s="323">
        <v>4.8042573110941388E-4</v>
      </c>
      <c r="P182" s="273">
        <v>9.4957743804007216E-5</v>
      </c>
      <c r="Q182" s="324">
        <v>4.0125995626266476E-4</v>
      </c>
      <c r="R182" s="273">
        <v>3.3307016678180205E-4</v>
      </c>
      <c r="S182" s="273">
        <v>1.2057531651020585E-3</v>
      </c>
      <c r="T182" s="273">
        <v>2.7171741388955489E-4</v>
      </c>
      <c r="U182" s="273">
        <v>2.1378656084231905E-4</v>
      </c>
      <c r="V182" s="273">
        <v>0.3338927845022544</v>
      </c>
      <c r="W182" s="273">
        <v>6.1329268078992095E-4</v>
      </c>
      <c r="X182" s="273">
        <v>4.9219519054985233E-4</v>
      </c>
      <c r="Y182" s="273">
        <v>1.4003423058969971E-4</v>
      </c>
      <c r="Z182" s="273">
        <v>6.0722319592608433E-4</v>
      </c>
      <c r="AA182" s="273">
        <v>5.6950168602472838E-4</v>
      </c>
      <c r="AB182" s="273">
        <v>1.6783216783216784E-4</v>
      </c>
      <c r="AC182" s="273">
        <v>5.8165666393464289E-4</v>
      </c>
      <c r="AD182" s="273">
        <v>0.32775391967898648</v>
      </c>
      <c r="AE182" s="273">
        <v>2.6766920952415714E-4</v>
      </c>
      <c r="AF182" s="273">
        <v>2.5593448077292216E-4</v>
      </c>
      <c r="AG182" s="273">
        <v>1.5094132499039465E-4</v>
      </c>
      <c r="AH182" s="273">
        <v>2.7039206849932399E-4</v>
      </c>
      <c r="AI182" s="273">
        <v>4.0323742043261616E-4</v>
      </c>
      <c r="AJ182" s="273">
        <v>3.7968205754659358E-4</v>
      </c>
      <c r="AK182" s="273">
        <v>6.7577612888402325E-4</v>
      </c>
      <c r="AL182" s="273">
        <v>4.6705824074729321E-4</v>
      </c>
      <c r="AM182" s="273">
        <v>5.0607927731879194E-4</v>
      </c>
      <c r="AN182" s="273">
        <v>0.33197436369534533</v>
      </c>
      <c r="AO182" s="273">
        <v>2.6930949046644406E-4</v>
      </c>
      <c r="AP182" s="273">
        <v>2.6184522328851417E-4</v>
      </c>
      <c r="AQ182" s="273">
        <v>3.3482890243085781E-4</v>
      </c>
      <c r="AR182" s="273">
        <v>1.6455980252823697E-4</v>
      </c>
      <c r="AS182" s="273">
        <v>1.0628290799809424E-3</v>
      </c>
      <c r="AT182" s="273">
        <v>0.32811413302097442</v>
      </c>
      <c r="AU182" s="273">
        <v>3.6442545014825492E-4</v>
      </c>
      <c r="AV182" s="273">
        <v>0.32972545450605645</v>
      </c>
      <c r="AW182" s="273">
        <v>2.6372301548430849E-4</v>
      </c>
      <c r="AX182" s="273">
        <v>3.7171138675881437E-4</v>
      </c>
      <c r="AY182" s="273">
        <v>5.4916317991631804E-4</v>
      </c>
      <c r="AZ182" s="273">
        <v>5.1693269788435838E-4</v>
      </c>
      <c r="BA182" s="273">
        <v>8.4587689237843229E-4</v>
      </c>
      <c r="BB182" s="273">
        <v>3.2683622533872115E-4</v>
      </c>
      <c r="BC182" s="273">
        <v>4.6119204579365725E-4</v>
      </c>
      <c r="BD182" s="273">
        <v>8.7890453338958327E-4</v>
      </c>
      <c r="BE182" s="273">
        <v>2.4309459418396184E-4</v>
      </c>
      <c r="BF182" s="273">
        <v>3.543682704102494E-4</v>
      </c>
      <c r="BG182" s="273">
        <v>3.1919043847308749E-4</v>
      </c>
      <c r="BH182" s="273">
        <v>0.33664224091253653</v>
      </c>
      <c r="BI182" s="273">
        <v>6.9878437887297947E-4</v>
      </c>
      <c r="BJ182" s="273">
        <v>3.8556281460854663E-4</v>
      </c>
      <c r="BK182" s="273">
        <v>4.5476011403984399E-4</v>
      </c>
      <c r="BL182" s="273">
        <v>2.8399582120434513E-4</v>
      </c>
      <c r="BM182" s="273">
        <v>3.7552074165346478E-4</v>
      </c>
      <c r="BN182" s="273">
        <v>5.5763769112059244E-4</v>
      </c>
      <c r="BO182" s="217">
        <f t="shared" si="20"/>
        <v>0.33664224091253653</v>
      </c>
      <c r="BP182" s="242">
        <f t="shared" si="21"/>
        <v>6</v>
      </c>
      <c r="CE182" s="68"/>
      <c r="CJ182" s="68"/>
    </row>
    <row r="183" spans="1:94" s="54" customFormat="1" ht="14.25" x14ac:dyDescent="0.2">
      <c r="A183" s="145" t="s">
        <v>574</v>
      </c>
      <c r="B183" s="97" t="s">
        <v>1231</v>
      </c>
      <c r="C183" s="66">
        <v>112439672</v>
      </c>
      <c r="D183" s="42" t="s">
        <v>69</v>
      </c>
      <c r="E183" s="65" t="s">
        <v>26</v>
      </c>
      <c r="F183" s="65" t="s">
        <v>28</v>
      </c>
      <c r="G183" s="110" t="s">
        <v>509</v>
      </c>
      <c r="H183" s="49" t="s">
        <v>627</v>
      </c>
      <c r="I183" s="145"/>
      <c r="J183" s="267">
        <v>1.0058675607711651E-2</v>
      </c>
      <c r="K183" s="77" t="s">
        <v>620</v>
      </c>
      <c r="L183" s="72"/>
      <c r="M183" s="271">
        <v>1.2101585821204918E-3</v>
      </c>
      <c r="N183" s="145" t="s">
        <v>574</v>
      </c>
      <c r="O183" s="323">
        <v>1.2271200887641357E-3</v>
      </c>
      <c r="P183" s="273">
        <v>1.2075211316198034E-3</v>
      </c>
      <c r="Q183" s="324">
        <v>1.1967523919301096E-3</v>
      </c>
      <c r="R183" s="273">
        <v>1.2056607241315936E-3</v>
      </c>
      <c r="S183" s="273">
        <v>1.2700486247187749E-3</v>
      </c>
      <c r="T183" s="273">
        <v>1.1536883844944282E-3</v>
      </c>
      <c r="U183" s="273">
        <v>1.2693024638974113E-3</v>
      </c>
      <c r="V183" s="273">
        <v>1.1211172176795311E-3</v>
      </c>
      <c r="W183" s="273">
        <v>1.2403379471508178E-3</v>
      </c>
      <c r="X183" s="273">
        <v>1.3156563100900718E-3</v>
      </c>
      <c r="Y183" s="273">
        <v>1.1550776704801215E-3</v>
      </c>
      <c r="Z183" s="273">
        <v>1.4959707580055606E-3</v>
      </c>
      <c r="AA183" s="273">
        <v>9.4207449635248081E-4</v>
      </c>
      <c r="AB183" s="273">
        <v>1.357740095334844E-3</v>
      </c>
      <c r="AC183" s="273">
        <v>1.2266198276925757E-3</v>
      </c>
      <c r="AD183" s="273">
        <v>1.1572519399468905E-3</v>
      </c>
      <c r="AE183" s="273">
        <v>1.1949110845575314E-3</v>
      </c>
      <c r="AF183" s="273">
        <v>1.4550537338741093E-3</v>
      </c>
      <c r="AG183" s="273">
        <v>1.0280511088265531E-3</v>
      </c>
      <c r="AH183" s="273">
        <v>1.1571294456694976E-3</v>
      </c>
      <c r="AI183" s="273">
        <v>1.0092676401560359E-3</v>
      </c>
      <c r="AJ183" s="273">
        <v>1.3770366573188995E-3</v>
      </c>
      <c r="AK183" s="273">
        <v>1.4991790210123028E-3</v>
      </c>
      <c r="AL183" s="273">
        <v>1.2093342689499693E-3</v>
      </c>
      <c r="AM183" s="273">
        <v>1.1892450879007238E-3</v>
      </c>
      <c r="AN183" s="273">
        <v>1.2802418577389078E-3</v>
      </c>
      <c r="AO183" s="273">
        <v>1.2287977530555372E-3</v>
      </c>
      <c r="AP183" s="273">
        <v>1.1332926510330399E-3</v>
      </c>
      <c r="AQ183" s="273">
        <v>1.2304758096146303E-3</v>
      </c>
      <c r="AR183" s="273">
        <v>1.4301006208520658E-3</v>
      </c>
      <c r="AS183" s="273">
        <v>1.1665595574059068E-3</v>
      </c>
      <c r="AT183" s="273">
        <v>9.1153441626738339E-4</v>
      </c>
      <c r="AU183" s="273">
        <v>1.5195214959060027E-3</v>
      </c>
      <c r="AV183" s="273">
        <v>1.2845323710608378E-3</v>
      </c>
      <c r="AW183" s="273">
        <v>1.2253311998154796E-3</v>
      </c>
      <c r="AX183" s="273">
        <v>1.2435409248545983E-3</v>
      </c>
      <c r="AY183" s="273">
        <v>1.2086842825432542E-3</v>
      </c>
      <c r="AZ183" s="273">
        <v>1.2224316202312433E-3</v>
      </c>
      <c r="BA183" s="273">
        <v>1.2095554883580285E-3</v>
      </c>
      <c r="BB183" s="273">
        <v>1.0316950241856374E-3</v>
      </c>
      <c r="BC183" s="273">
        <v>1.4220083132793699E-3</v>
      </c>
      <c r="BD183" s="273">
        <v>1.4369046599484237E-3</v>
      </c>
      <c r="BE183" s="273">
        <v>1.0529066371545389E-3</v>
      </c>
      <c r="BF183" s="273">
        <v>1.2206806004045278E-3</v>
      </c>
      <c r="BG183" s="273">
        <v>1.2510456782400953E-3</v>
      </c>
      <c r="BH183" s="273">
        <v>1.1329634256165935E-3</v>
      </c>
      <c r="BI183" s="273">
        <v>1.1098391170224851E-3</v>
      </c>
      <c r="BJ183" s="273">
        <v>1.1545656494797148E-3</v>
      </c>
      <c r="BK183" s="273">
        <v>1.4476978338957222E-3</v>
      </c>
      <c r="BL183" s="273">
        <v>1.0884800047714191E-3</v>
      </c>
      <c r="BM183" s="273">
        <v>9.8617049963403832E-4</v>
      </c>
      <c r="BN183" s="273">
        <v>1.3523138089270741E-3</v>
      </c>
      <c r="BO183" s="217">
        <f t="shared" si="20"/>
        <v>1.5195214959060027E-3</v>
      </c>
      <c r="BP183" s="242">
        <f t="shared" si="21"/>
        <v>0</v>
      </c>
      <c r="CE183" s="68"/>
      <c r="CJ183" s="68"/>
    </row>
    <row r="184" spans="1:94" s="54" customFormat="1" ht="14.25" x14ac:dyDescent="0.2">
      <c r="A184" s="145" t="s">
        <v>575</v>
      </c>
      <c r="B184" s="93" t="s">
        <v>1225</v>
      </c>
      <c r="C184" s="66">
        <v>71603052</v>
      </c>
      <c r="D184" s="42" t="s">
        <v>69</v>
      </c>
      <c r="E184" s="65" t="s">
        <v>28</v>
      </c>
      <c r="F184" s="65" t="s">
        <v>30</v>
      </c>
      <c r="G184" s="110" t="s">
        <v>509</v>
      </c>
      <c r="H184" s="49" t="s">
        <v>627</v>
      </c>
      <c r="I184" s="145"/>
      <c r="J184" s="267">
        <v>1.0731707317073172E-2</v>
      </c>
      <c r="K184" s="77" t="s">
        <v>621</v>
      </c>
      <c r="L184" s="72"/>
      <c r="M184" s="271">
        <v>2.3562791944281955E-3</v>
      </c>
      <c r="N184" s="145" t="s">
        <v>575</v>
      </c>
      <c r="O184" s="323">
        <v>2.4302265154525723E-3</v>
      </c>
      <c r="P184" s="273">
        <v>2.4017639184187732E-3</v>
      </c>
      <c r="Q184" s="324">
        <v>2.4711490215755141E-3</v>
      </c>
      <c r="R184" s="273">
        <v>2.2365400281418946E-3</v>
      </c>
      <c r="S184" s="273">
        <v>2.5665704202759063E-3</v>
      </c>
      <c r="T184" s="273">
        <v>2.1822049438861586E-3</v>
      </c>
      <c r="U184" s="273">
        <v>2.0853138704038762E-3</v>
      </c>
      <c r="V184" s="273">
        <v>2.5058303974594353E-3</v>
      </c>
      <c r="W184" s="273">
        <v>2.3392943450942483E-3</v>
      </c>
      <c r="X184" s="273">
        <v>2.701473774306577E-3</v>
      </c>
      <c r="Y184" s="273">
        <v>1.9794340160703204E-3</v>
      </c>
      <c r="Z184" s="273">
        <v>2.5600481891423837E-3</v>
      </c>
      <c r="AA184" s="273">
        <v>2.2600048677027919E-3</v>
      </c>
      <c r="AB184" s="273">
        <v>2.3550131061598951E-3</v>
      </c>
      <c r="AC184" s="273">
        <v>2.3414030747481887E-3</v>
      </c>
      <c r="AD184" s="273">
        <v>2.5974533239590657E-3</v>
      </c>
      <c r="AE184" s="273">
        <v>2.5127452831558918E-3</v>
      </c>
      <c r="AF184" s="273">
        <v>2.0880576573340218E-3</v>
      </c>
      <c r="AG184" s="273">
        <v>2.5370563995325665E-3</v>
      </c>
      <c r="AH184" s="273">
        <v>2.3998254672387464E-3</v>
      </c>
      <c r="AI184" s="273">
        <v>2.3710327541239034E-3</v>
      </c>
      <c r="AJ184" s="273">
        <v>2.8583095140873828E-3</v>
      </c>
      <c r="AK184" s="273">
        <v>2.424560138920743E-3</v>
      </c>
      <c r="AL184" s="273">
        <v>2.5812002581200259E-3</v>
      </c>
      <c r="AM184" s="273">
        <v>2.324536255017124E-3</v>
      </c>
      <c r="AN184" s="273">
        <v>2.1238284315988733E-3</v>
      </c>
      <c r="AO184" s="273">
        <v>2.580163824859723E-3</v>
      </c>
      <c r="AP184" s="273">
        <v>2.4728588661037396E-3</v>
      </c>
      <c r="AQ184" s="273">
        <v>2.3517398233100736E-3</v>
      </c>
      <c r="AR184" s="273">
        <v>2.4381449494342475E-3</v>
      </c>
      <c r="AS184" s="273">
        <v>2.2320781517233381E-3</v>
      </c>
      <c r="AT184" s="273">
        <v>2.3927615003089989E-3</v>
      </c>
      <c r="AU184" s="273">
        <v>2.4108388125124525E-3</v>
      </c>
      <c r="AV184" s="273">
        <v>2.1237864077669902E-3</v>
      </c>
      <c r="AW184" s="273">
        <v>2.6422177302916545E-3</v>
      </c>
      <c r="AX184" s="273">
        <v>2.5091897075275693E-3</v>
      </c>
      <c r="AY184" s="273">
        <v>2.5650310821413481E-3</v>
      </c>
      <c r="AZ184" s="273">
        <v>2.4053452115812917E-3</v>
      </c>
      <c r="BA184" s="273">
        <v>2.4039096552635054E-3</v>
      </c>
      <c r="BB184" s="273">
        <v>2.3206891946039804E-3</v>
      </c>
      <c r="BC184" s="273">
        <v>2.5759917568263782E-3</v>
      </c>
      <c r="BD184" s="273">
        <v>2.2449208665394544E-3</v>
      </c>
      <c r="BE184" s="273">
        <v>2.2852360874183269E-3</v>
      </c>
      <c r="BF184" s="273">
        <v>2.884601233314201E-3</v>
      </c>
      <c r="BG184" s="273">
        <v>2.5653358986692321E-3</v>
      </c>
      <c r="BH184" s="273">
        <v>1.8646060809675794E-3</v>
      </c>
      <c r="BI184" s="273">
        <v>2.3488798334430662E-3</v>
      </c>
      <c r="BJ184" s="273">
        <v>2.0475385026261909E-3</v>
      </c>
      <c r="BK184" s="273">
        <v>2.0890315077638747E-3</v>
      </c>
      <c r="BL184" s="273">
        <v>2.4901062741784874E-3</v>
      </c>
      <c r="BM184" s="273">
        <v>2.2677117418765697E-3</v>
      </c>
      <c r="BN184" s="273">
        <v>2.3459318562651277E-3</v>
      </c>
      <c r="BO184" s="217">
        <f t="shared" si="20"/>
        <v>2.884601233314201E-3</v>
      </c>
      <c r="BP184" s="242">
        <f t="shared" si="21"/>
        <v>0</v>
      </c>
      <c r="CE184" s="68"/>
      <c r="CJ184" s="68"/>
    </row>
    <row r="185" spans="1:94" s="54" customFormat="1" ht="14.25" x14ac:dyDescent="0.2">
      <c r="A185" s="145" t="s">
        <v>576</v>
      </c>
      <c r="B185" s="93" t="s">
        <v>1229</v>
      </c>
      <c r="C185" s="66">
        <v>32333391</v>
      </c>
      <c r="D185" s="42" t="s">
        <v>69</v>
      </c>
      <c r="E185" s="65" t="s">
        <v>25</v>
      </c>
      <c r="F185" s="65" t="s">
        <v>26</v>
      </c>
      <c r="G185" s="110" t="s">
        <v>509</v>
      </c>
      <c r="H185" s="49" t="s">
        <v>627</v>
      </c>
      <c r="I185" s="145"/>
      <c r="J185" s="267">
        <v>1.3643659711075442E-2</v>
      </c>
      <c r="K185" s="77" t="s">
        <v>622</v>
      </c>
      <c r="L185" s="72"/>
      <c r="M185" s="272">
        <v>6.8127486487778565E-4</v>
      </c>
      <c r="N185" s="145" t="s">
        <v>576</v>
      </c>
      <c r="O185" s="323">
        <v>1.2203552432951002E-3</v>
      </c>
      <c r="P185" s="273">
        <v>1.0369103709228502E-3</v>
      </c>
      <c r="Q185" s="324">
        <v>6.2244885744724152E-4</v>
      </c>
      <c r="R185" s="273">
        <v>6.9110074881905314E-4</v>
      </c>
      <c r="S185" s="273">
        <v>7.5169130543723374E-4</v>
      </c>
      <c r="T185" s="273">
        <v>7.4764026042802403E-4</v>
      </c>
      <c r="U185" s="273">
        <v>7.6978718038900795E-4</v>
      </c>
      <c r="V185" s="273">
        <v>8.571428571428571E-4</v>
      </c>
      <c r="W185" s="273">
        <v>8.5819960355735126E-4</v>
      </c>
      <c r="X185" s="273">
        <v>5.8789625360230547E-4</v>
      </c>
      <c r="Y185" s="273">
        <v>7.4073490358626012E-4</v>
      </c>
      <c r="Z185" s="273">
        <v>7.6509109771121051E-4</v>
      </c>
      <c r="AA185" s="273">
        <v>8.6623474245624082E-4</v>
      </c>
      <c r="AB185" s="273">
        <v>7.9145591499581527E-4</v>
      </c>
      <c r="AC185" s="273">
        <v>7.7232109588298663E-4</v>
      </c>
      <c r="AD185" s="273">
        <v>5.787389582698751E-4</v>
      </c>
      <c r="AE185" s="273">
        <v>7.1191107827663785E-4</v>
      </c>
      <c r="AF185" s="273">
        <v>6.2318238471125885E-4</v>
      </c>
      <c r="AG185" s="273">
        <v>9.8957310107470556E-4</v>
      </c>
      <c r="AH185" s="273">
        <v>6.6882175900122613E-4</v>
      </c>
      <c r="AI185" s="273">
        <v>6.7992910402151331E-4</v>
      </c>
      <c r="AJ185" s="273">
        <v>9.3451705493625254E-4</v>
      </c>
      <c r="AK185" s="273">
        <v>6.6873507982053012E-4</v>
      </c>
      <c r="AL185" s="273">
        <v>6.9485053833717454E-4</v>
      </c>
      <c r="AM185" s="273">
        <v>6.5387818593542438E-4</v>
      </c>
      <c r="AN185" s="273">
        <v>9.7955643291907811E-4</v>
      </c>
      <c r="AO185" s="273">
        <v>7.6845693846755718E-4</v>
      </c>
      <c r="AP185" s="273">
        <v>7.1353334918962993E-4</v>
      </c>
      <c r="AQ185" s="273">
        <v>6.8140354476381676E-4</v>
      </c>
      <c r="AR185" s="273">
        <v>9.1277403237945782E-4</v>
      </c>
      <c r="AS185" s="273">
        <v>7.9637885852363612E-4</v>
      </c>
      <c r="AT185" s="273">
        <v>7.2735538129332878E-4</v>
      </c>
      <c r="AU185" s="273">
        <v>8.2304526748971192E-4</v>
      </c>
      <c r="AV185" s="273">
        <v>6.0114217012323412E-4</v>
      </c>
      <c r="AW185" s="273">
        <v>9.7759113283535847E-4</v>
      </c>
      <c r="AX185" s="273">
        <v>9.3797034850324654E-4</v>
      </c>
      <c r="AY185" s="273">
        <v>8.7436993930843946E-4</v>
      </c>
      <c r="AZ185" s="273">
        <v>8.1363418425908437E-4</v>
      </c>
      <c r="BA185" s="273">
        <v>7.2440908081834862E-4</v>
      </c>
      <c r="BB185" s="273">
        <v>4.6135734512711192E-4</v>
      </c>
      <c r="BC185" s="273">
        <v>7.7592105355971423E-4</v>
      </c>
      <c r="BD185" s="273">
        <v>7.8114150812387171E-4</v>
      </c>
      <c r="BE185" s="273">
        <v>6.8419800095192768E-4</v>
      </c>
      <c r="BF185" s="273">
        <v>6.9386902716867753E-4</v>
      </c>
      <c r="BG185" s="273">
        <v>8.6420100050587376E-4</v>
      </c>
      <c r="BH185" s="273">
        <v>8.4402796113143032E-4</v>
      </c>
      <c r="BI185" s="273">
        <v>7.3657813935396304E-4</v>
      </c>
      <c r="BJ185" s="273">
        <v>7.2377853755376637E-4</v>
      </c>
      <c r="BK185" s="273">
        <v>4.867036699527794E-4</v>
      </c>
      <c r="BL185" s="273">
        <v>9.472180933228411E-4</v>
      </c>
      <c r="BM185" s="273">
        <v>7.3487930164197271E-4</v>
      </c>
      <c r="BN185" s="273">
        <v>7.3432343234323429E-4</v>
      </c>
      <c r="BO185" s="217">
        <f t="shared" si="20"/>
        <v>9.8957310107470556E-4</v>
      </c>
      <c r="BP185" s="242">
        <f t="shared" si="21"/>
        <v>0</v>
      </c>
      <c r="CE185" s="68"/>
      <c r="CJ185" s="68"/>
    </row>
    <row r="186" spans="1:94" s="54" customFormat="1" ht="14.25" x14ac:dyDescent="0.2">
      <c r="A186" s="145" t="s">
        <v>577</v>
      </c>
      <c r="B186" s="93" t="s">
        <v>1242</v>
      </c>
      <c r="C186" s="66">
        <v>19705504</v>
      </c>
      <c r="D186" s="42" t="s">
        <v>69</v>
      </c>
      <c r="E186" s="65" t="s">
        <v>28</v>
      </c>
      <c r="F186" s="65" t="s">
        <v>30</v>
      </c>
      <c r="G186" s="110" t="s">
        <v>509</v>
      </c>
      <c r="H186" s="49" t="s">
        <v>627</v>
      </c>
      <c r="I186" s="145"/>
      <c r="J186" s="267">
        <v>1.3731825525040387E-2</v>
      </c>
      <c r="K186" s="77" t="s">
        <v>1216</v>
      </c>
      <c r="L186" s="92" t="s">
        <v>634</v>
      </c>
      <c r="M186" s="272">
        <v>1.424116107835628E-3</v>
      </c>
      <c r="N186" s="145" t="s">
        <v>577</v>
      </c>
      <c r="O186" s="325">
        <v>1.4935873153309161E-3</v>
      </c>
      <c r="P186" s="274">
        <v>1.3362159565204336E-3</v>
      </c>
      <c r="Q186" s="326">
        <v>1.4560077653747487E-3</v>
      </c>
      <c r="R186" s="274">
        <v>1.7378201908588649E-3</v>
      </c>
      <c r="S186" s="274">
        <v>1.1316759756142081E-3</v>
      </c>
      <c r="T186" s="274">
        <v>1.7177725361501384E-3</v>
      </c>
      <c r="U186" s="274">
        <v>1.3307655688752325E-3</v>
      </c>
      <c r="V186" s="274">
        <v>1.4620715845438147E-3</v>
      </c>
      <c r="W186" s="274">
        <v>9.4223281464340643E-4</v>
      </c>
      <c r="X186" s="274">
        <v>1.2009607686148918E-3</v>
      </c>
      <c r="Y186" s="274">
        <v>1.3065829802303005E-3</v>
      </c>
      <c r="Z186" s="274">
        <v>1.4098604130568142E-3</v>
      </c>
      <c r="AA186" s="274">
        <v>1.4304070599073873E-3</v>
      </c>
      <c r="AB186" s="274">
        <v>1.9651837524177949E-3</v>
      </c>
      <c r="AC186" s="274">
        <v>1.3637228576865339E-3</v>
      </c>
      <c r="AD186" s="274">
        <v>1.5653253447764014E-3</v>
      </c>
      <c r="AE186" s="274">
        <v>1.3190106365017727E-3</v>
      </c>
      <c r="AF186" s="274">
        <v>1.5998133551085706E-3</v>
      </c>
      <c r="AG186" s="274">
        <v>1.1265447745220634E-3</v>
      </c>
      <c r="AH186" s="274">
        <v>1.3393672504413824E-3</v>
      </c>
      <c r="AI186" s="274">
        <v>1.0819489040904649E-3</v>
      </c>
      <c r="AJ186" s="274">
        <v>1.344980186851011E-3</v>
      </c>
      <c r="AK186" s="274">
        <v>1.4275280525861496E-3</v>
      </c>
      <c r="AL186" s="274">
        <v>1.9343210093638722E-3</v>
      </c>
      <c r="AM186" s="274">
        <v>1.5814891471634029E-3</v>
      </c>
      <c r="AN186" s="274">
        <v>1.5375479821008208E-3</v>
      </c>
      <c r="AO186" s="274">
        <v>1.5328467153284671E-3</v>
      </c>
      <c r="AP186" s="274">
        <v>1.3349281274696171E-3</v>
      </c>
      <c r="AQ186" s="274">
        <v>1.319067858713176E-3</v>
      </c>
      <c r="AR186" s="274">
        <v>1.0773567178202317E-3</v>
      </c>
      <c r="AS186" s="274">
        <v>1.3449064255490839E-3</v>
      </c>
      <c r="AT186" s="274">
        <v>1.5927823568723546E-3</v>
      </c>
      <c r="AU186" s="274">
        <v>2.1123722535441739E-3</v>
      </c>
      <c r="AV186" s="274">
        <v>1.8205773146484608E-3</v>
      </c>
      <c r="AW186" s="274">
        <v>1.5048313004910503E-3</v>
      </c>
      <c r="AX186" s="274">
        <v>1.6684022529029079E-3</v>
      </c>
      <c r="AY186" s="274">
        <v>1.2697953874424462E-3</v>
      </c>
      <c r="AZ186" s="274">
        <v>1.4755459007490446E-3</v>
      </c>
      <c r="BA186" s="274">
        <v>1.3554982397349247E-3</v>
      </c>
      <c r="BB186" s="274">
        <v>1.4952117623325304E-3</v>
      </c>
      <c r="BC186" s="274">
        <v>2.0096198194636621E-3</v>
      </c>
      <c r="BD186" s="274">
        <v>1.2195280167101286E-3</v>
      </c>
      <c r="BE186" s="274">
        <v>1.5394720637136171E-3</v>
      </c>
      <c r="BF186" s="274">
        <v>1.631154111440449E-3</v>
      </c>
      <c r="BG186" s="274">
        <v>1.577735312852173E-3</v>
      </c>
      <c r="BH186" s="274">
        <v>1.6470335493572988E-3</v>
      </c>
      <c r="BI186" s="274">
        <v>1.5892406039114296E-3</v>
      </c>
      <c r="BJ186" s="274">
        <v>1.1160244261949883E-3</v>
      </c>
      <c r="BK186" s="274">
        <v>1.8630918591618997E-3</v>
      </c>
      <c r="BL186" s="274">
        <v>1.2628593077588133E-3</v>
      </c>
      <c r="BM186" s="274">
        <v>1.4882884682614992E-3</v>
      </c>
      <c r="BN186" s="274">
        <v>1.5958382548817572E-3</v>
      </c>
      <c r="BO186" s="218">
        <f t="shared" si="20"/>
        <v>2.1123722535441739E-3</v>
      </c>
      <c r="BP186" s="243">
        <f t="shared" si="21"/>
        <v>0</v>
      </c>
      <c r="CE186" s="68"/>
      <c r="CJ186" s="68"/>
    </row>
    <row r="187" spans="1:94" s="38" customFormat="1" ht="14.25" x14ac:dyDescent="0.2">
      <c r="F187" s="34"/>
      <c r="I187" s="63"/>
      <c r="J187" s="63"/>
      <c r="K187" s="58"/>
      <c r="L187" s="60"/>
      <c r="M187" s="48"/>
      <c r="N187" s="62"/>
      <c r="O187" s="368">
        <v>1</v>
      </c>
      <c r="P187" s="369"/>
      <c r="CH187" s="68"/>
      <c r="CM187" s="68"/>
    </row>
    <row r="188" spans="1:94" x14ac:dyDescent="0.15">
      <c r="J188" s="68"/>
      <c r="K188" s="68"/>
      <c r="L188" s="68"/>
      <c r="CH188"/>
      <c r="CK188" s="68"/>
      <c r="CM188"/>
      <c r="CP188" s="68"/>
    </row>
    <row r="189" spans="1:94" x14ac:dyDescent="0.15">
      <c r="J189" s="68"/>
      <c r="K189" s="68"/>
      <c r="L189" s="68"/>
    </row>
    <row r="190" spans="1:94" s="38" customFormat="1" ht="23.25" x14ac:dyDescent="0.15">
      <c r="A190" s="147" t="s">
        <v>709</v>
      </c>
      <c r="C190" s="18"/>
      <c r="D190" s="18"/>
      <c r="E190" s="18"/>
      <c r="F190" s="33"/>
      <c r="G190" s="18"/>
      <c r="H190" s="18"/>
      <c r="I190" s="24"/>
      <c r="J190" s="24"/>
      <c r="K190" s="69"/>
      <c r="L190" s="70"/>
      <c r="M190" s="318"/>
      <c r="N190" s="24"/>
      <c r="O190" s="51" t="s">
        <v>559</v>
      </c>
      <c r="P190" s="51" t="s">
        <v>560</v>
      </c>
      <c r="Q190" s="51"/>
      <c r="R190" s="51"/>
      <c r="S190" s="51"/>
      <c r="T190" s="51"/>
      <c r="U190" s="51"/>
      <c r="V190" s="51"/>
      <c r="W190" s="51" t="s">
        <v>560</v>
      </c>
      <c r="X190" s="51" t="s">
        <v>560</v>
      </c>
      <c r="CH190" s="68"/>
      <c r="CM190" s="68"/>
    </row>
    <row r="191" spans="1:94" s="38" customFormat="1" ht="42.75" x14ac:dyDescent="0.15">
      <c r="A191" s="73"/>
      <c r="B191" s="137" t="s">
        <v>0</v>
      </c>
      <c r="C191" s="137" t="s">
        <v>1</v>
      </c>
      <c r="D191" s="137"/>
      <c r="E191" s="137" t="s">
        <v>2</v>
      </c>
      <c r="F191" s="137" t="s">
        <v>3</v>
      </c>
      <c r="G191" s="129"/>
      <c r="H191" s="127" t="s">
        <v>586</v>
      </c>
      <c r="I191" s="138" t="s">
        <v>685</v>
      </c>
      <c r="J191" s="138" t="s">
        <v>686</v>
      </c>
      <c r="K191" s="127" t="s">
        <v>630</v>
      </c>
      <c r="L191" s="127" t="s">
        <v>631</v>
      </c>
      <c r="M191" s="311" t="s">
        <v>629</v>
      </c>
      <c r="N191" s="72"/>
      <c r="O191" s="176" t="s">
        <v>489</v>
      </c>
      <c r="P191" s="177" t="s">
        <v>490</v>
      </c>
      <c r="Q191" s="177" t="s">
        <v>491</v>
      </c>
      <c r="R191" s="177" t="s">
        <v>492</v>
      </c>
      <c r="S191" s="177" t="s">
        <v>493</v>
      </c>
      <c r="T191" s="177" t="s">
        <v>494</v>
      </c>
      <c r="U191" s="177" t="s">
        <v>495</v>
      </c>
      <c r="V191" s="177" t="s">
        <v>496</v>
      </c>
      <c r="W191" s="177" t="s">
        <v>497</v>
      </c>
      <c r="X191" s="177" t="s">
        <v>498</v>
      </c>
      <c r="Y191" s="178" t="s">
        <v>499</v>
      </c>
      <c r="Z191" s="146" t="s">
        <v>706</v>
      </c>
      <c r="AA191" s="173" t="s">
        <v>718</v>
      </c>
      <c r="CB191" s="68"/>
      <c r="CG191" s="68"/>
    </row>
    <row r="192" spans="1:94" s="38" customFormat="1" ht="14.25" x14ac:dyDescent="0.15">
      <c r="A192" s="92" t="s">
        <v>213</v>
      </c>
      <c r="B192" s="93" t="s">
        <v>1226</v>
      </c>
      <c r="C192" s="32">
        <v>30001023</v>
      </c>
      <c r="D192" s="42" t="s">
        <v>69</v>
      </c>
      <c r="E192" s="42" t="s">
        <v>26</v>
      </c>
      <c r="F192" s="42" t="s">
        <v>25</v>
      </c>
      <c r="G192" s="79" t="s">
        <v>509</v>
      </c>
      <c r="H192" s="49" t="s">
        <v>625</v>
      </c>
      <c r="I192" s="119">
        <v>8.1632653061224497E-2</v>
      </c>
      <c r="J192" s="262">
        <v>2.8792134831460675E-2</v>
      </c>
      <c r="K192" s="74" t="s">
        <v>587</v>
      </c>
      <c r="L192" s="72"/>
      <c r="M192" s="109">
        <v>3.5037098103874692E-3</v>
      </c>
      <c r="N192" s="92" t="s">
        <v>213</v>
      </c>
      <c r="O192" s="179">
        <v>4.662004662004662E-3</v>
      </c>
      <c r="P192" s="180">
        <v>4.3146365748423501E-3</v>
      </c>
      <c r="Q192" s="180">
        <v>3.2420749279538905E-3</v>
      </c>
      <c r="R192" s="180">
        <v>1.4819205690574985E-3</v>
      </c>
      <c r="S192" s="180">
        <v>3.3539731682146541E-3</v>
      </c>
      <c r="T192" s="180">
        <v>3.0075187969924814E-3</v>
      </c>
      <c r="U192" s="180">
        <v>3.3898305084745762E-3</v>
      </c>
      <c r="V192" s="180">
        <v>3.6452004860267314E-3</v>
      </c>
      <c r="W192" s="180">
        <v>2.5797373358348967E-3</v>
      </c>
      <c r="X192" s="180">
        <v>4.3559427504667085E-3</v>
      </c>
      <c r="Y192" s="181">
        <v>2.5000000000000001E-3</v>
      </c>
      <c r="Z192" s="250">
        <f>MAX(O192:Y192)</f>
        <v>4.662004662004662E-3</v>
      </c>
      <c r="AA192" s="275">
        <f t="shared" ref="AA192:AA222" si="22">COUNTIF(O192:Y192,"&gt;0.25")</f>
        <v>0</v>
      </c>
      <c r="CC192" s="68"/>
      <c r="CH192" s="68"/>
    </row>
    <row r="193" spans="1:86" s="38" customFormat="1" ht="14.25" x14ac:dyDescent="0.15">
      <c r="A193" s="92" t="s">
        <v>214</v>
      </c>
      <c r="B193" s="93" t="s">
        <v>1230</v>
      </c>
      <c r="C193" s="32">
        <v>43180517</v>
      </c>
      <c r="D193" s="42" t="s">
        <v>69</v>
      </c>
      <c r="E193" s="42" t="s">
        <v>28</v>
      </c>
      <c r="F193" s="42" t="s">
        <v>30</v>
      </c>
      <c r="G193" s="79" t="s">
        <v>509</v>
      </c>
      <c r="H193" s="49" t="s">
        <v>625</v>
      </c>
      <c r="I193" s="119">
        <v>5.31914893617021E-2</v>
      </c>
      <c r="J193" s="262">
        <v>0.16017699115044248</v>
      </c>
      <c r="K193" s="74" t="s">
        <v>588</v>
      </c>
      <c r="L193" s="72"/>
      <c r="M193" s="109">
        <v>3.8412291933418694E-4</v>
      </c>
      <c r="N193" s="92" t="s">
        <v>214</v>
      </c>
      <c r="O193" s="182">
        <v>0</v>
      </c>
      <c r="P193" s="183">
        <v>1.2663571127057829E-3</v>
      </c>
      <c r="Q193" s="183">
        <v>1.3452914798206279E-3</v>
      </c>
      <c r="R193" s="183">
        <v>3.7593984962406017E-4</v>
      </c>
      <c r="S193" s="183">
        <v>0</v>
      </c>
      <c r="T193" s="183">
        <v>4.0306328093510683E-4</v>
      </c>
      <c r="U193" s="183">
        <v>3.667033370003667E-4</v>
      </c>
      <c r="V193" s="183">
        <v>1.8253726802555522E-3</v>
      </c>
      <c r="W193" s="183">
        <v>2.9904306220095693E-4</v>
      </c>
      <c r="X193" s="183">
        <v>0</v>
      </c>
      <c r="Y193" s="184">
        <v>1.3003901170351106E-3</v>
      </c>
      <c r="Z193" s="250">
        <f t="shared" ref="Z193:Z255" si="23">MAX(O193:Y193)</f>
        <v>1.8253726802555522E-3</v>
      </c>
      <c r="AA193" s="275">
        <f t="shared" si="22"/>
        <v>0</v>
      </c>
      <c r="CC193" s="68"/>
      <c r="CH193" s="68"/>
    </row>
    <row r="194" spans="1:86" s="38" customFormat="1" ht="14.25" x14ac:dyDescent="0.15">
      <c r="A194" s="92" t="s">
        <v>215</v>
      </c>
      <c r="B194" s="93" t="s">
        <v>1230</v>
      </c>
      <c r="C194" s="32">
        <v>44980310</v>
      </c>
      <c r="D194" s="42" t="s">
        <v>69</v>
      </c>
      <c r="E194" s="42" t="s">
        <v>26</v>
      </c>
      <c r="F194" s="42" t="s">
        <v>28</v>
      </c>
      <c r="G194" s="79" t="s">
        <v>509</v>
      </c>
      <c r="H194" s="49" t="s">
        <v>625</v>
      </c>
      <c r="I194" s="119">
        <v>6.9767441860465101E-2</v>
      </c>
      <c r="J194" s="262">
        <v>3.140096618357488E-2</v>
      </c>
      <c r="K194" s="74" t="s">
        <v>589</v>
      </c>
      <c r="L194" s="72"/>
      <c r="M194" s="109">
        <v>8.6095566078346966E-4</v>
      </c>
      <c r="N194" s="92" t="s">
        <v>215</v>
      </c>
      <c r="O194" s="182">
        <v>5.7471264367816091E-4</v>
      </c>
      <c r="P194" s="183">
        <v>1.1723329425556857E-3</v>
      </c>
      <c r="Q194" s="183">
        <v>0.47399181765049681</v>
      </c>
      <c r="R194" s="183">
        <v>1.5649452269170579E-3</v>
      </c>
      <c r="S194" s="183">
        <v>9.0538705296514259E-4</v>
      </c>
      <c r="T194" s="183">
        <v>1.1001100110011001E-3</v>
      </c>
      <c r="U194" s="183">
        <v>5.6657223796033991E-4</v>
      </c>
      <c r="V194" s="183">
        <v>2.0964360587002098E-3</v>
      </c>
      <c r="W194" s="183">
        <v>1.2804097311139564E-3</v>
      </c>
      <c r="X194" s="183">
        <v>4.6125461254612545E-4</v>
      </c>
      <c r="Y194" s="184">
        <v>1.195457262402869E-3</v>
      </c>
      <c r="Z194" s="250">
        <f t="shared" si="23"/>
        <v>0.47399181765049681</v>
      </c>
      <c r="AA194" s="275">
        <f t="shared" si="22"/>
        <v>1</v>
      </c>
      <c r="CC194" s="68"/>
      <c r="CH194" s="68"/>
    </row>
    <row r="195" spans="1:86" s="38" customFormat="1" ht="14.25" x14ac:dyDescent="0.15">
      <c r="A195" s="92" t="s">
        <v>216</v>
      </c>
      <c r="B195" s="93" t="s">
        <v>1230</v>
      </c>
      <c r="C195" s="32">
        <v>150529800</v>
      </c>
      <c r="D195" s="42" t="s">
        <v>69</v>
      </c>
      <c r="E195" s="42" t="s">
        <v>25</v>
      </c>
      <c r="F195" s="42" t="s">
        <v>30</v>
      </c>
      <c r="G195" s="79" t="s">
        <v>509</v>
      </c>
      <c r="H195" s="49" t="s">
        <v>625</v>
      </c>
      <c r="I195" s="119">
        <v>0.122137404580153</v>
      </c>
      <c r="J195" s="262">
        <v>0.13388182498130141</v>
      </c>
      <c r="K195" s="74" t="s">
        <v>590</v>
      </c>
      <c r="L195" s="72"/>
      <c r="M195" s="109">
        <v>3.5778175313059033E-4</v>
      </c>
      <c r="N195" s="92" t="s">
        <v>216</v>
      </c>
      <c r="O195" s="182">
        <v>1.9267822736030828E-3</v>
      </c>
      <c r="P195" s="183">
        <v>0</v>
      </c>
      <c r="Q195" s="183">
        <v>0.45838668373879643</v>
      </c>
      <c r="R195" s="183">
        <v>0</v>
      </c>
      <c r="S195" s="183">
        <v>3.4168564920273349E-3</v>
      </c>
      <c r="T195" s="183">
        <v>0.46740858505564387</v>
      </c>
      <c r="U195" s="183">
        <v>0</v>
      </c>
      <c r="V195" s="183">
        <v>2.8129395218002813E-3</v>
      </c>
      <c r="W195" s="183">
        <v>0.47227722772277225</v>
      </c>
      <c r="X195" s="183">
        <v>0</v>
      </c>
      <c r="Y195" s="184">
        <v>0</v>
      </c>
      <c r="Z195" s="250">
        <f t="shared" si="23"/>
        <v>0.47227722772277225</v>
      </c>
      <c r="AA195" s="275">
        <f t="shared" si="22"/>
        <v>3</v>
      </c>
      <c r="CC195" s="68"/>
      <c r="CH195" s="68"/>
    </row>
    <row r="196" spans="1:86" s="38" customFormat="1" ht="14.25" x14ac:dyDescent="0.15">
      <c r="A196" s="92" t="s">
        <v>217</v>
      </c>
      <c r="B196" s="93" t="s">
        <v>1230</v>
      </c>
      <c r="C196" s="32">
        <v>157542251</v>
      </c>
      <c r="D196" s="42" t="s">
        <v>69</v>
      </c>
      <c r="E196" s="42" t="s">
        <v>28</v>
      </c>
      <c r="F196" s="42" t="s">
        <v>30</v>
      </c>
      <c r="G196" s="79" t="s">
        <v>509</v>
      </c>
      <c r="H196" s="49" t="s">
        <v>625</v>
      </c>
      <c r="I196" s="119">
        <v>8.0645161290322606E-2</v>
      </c>
      <c r="J196" s="262">
        <v>4.2692939244663386E-2</v>
      </c>
      <c r="K196" s="74" t="s">
        <v>591</v>
      </c>
      <c r="L196" s="72"/>
      <c r="M196" s="109">
        <v>9.4402487783207462E-4</v>
      </c>
      <c r="N196" s="92" t="s">
        <v>217</v>
      </c>
      <c r="O196" s="182">
        <v>8.438818565400844E-4</v>
      </c>
      <c r="P196" s="183">
        <v>0.49133537206931704</v>
      </c>
      <c r="Q196" s="183">
        <v>3.9463299131807419E-4</v>
      </c>
      <c r="R196" s="183">
        <v>9.8328416912487715E-4</v>
      </c>
      <c r="S196" s="183">
        <v>0.50523795270876981</v>
      </c>
      <c r="T196" s="183">
        <v>1.6490765171503958E-3</v>
      </c>
      <c r="U196" s="183">
        <v>9.2535471930906845E-4</v>
      </c>
      <c r="V196" s="183">
        <v>9.9634672866157417E-4</v>
      </c>
      <c r="W196" s="183">
        <v>5.7339449541284407E-4</v>
      </c>
      <c r="X196" s="183">
        <v>1.2300123001230013E-3</v>
      </c>
      <c r="Y196" s="184">
        <v>0.48041958041958044</v>
      </c>
      <c r="Z196" s="250">
        <f t="shared" si="23"/>
        <v>0.50523795270876981</v>
      </c>
      <c r="AA196" s="275">
        <f t="shared" si="22"/>
        <v>3</v>
      </c>
      <c r="CC196" s="68"/>
      <c r="CH196" s="68"/>
    </row>
    <row r="197" spans="1:86" s="38" customFormat="1" ht="14.25" x14ac:dyDescent="0.15">
      <c r="A197" s="92" t="s">
        <v>218</v>
      </c>
      <c r="B197" s="93" t="s">
        <v>1223</v>
      </c>
      <c r="C197" s="32">
        <v>28411309</v>
      </c>
      <c r="D197" s="42" t="s">
        <v>69</v>
      </c>
      <c r="E197" s="42" t="s">
        <v>26</v>
      </c>
      <c r="F197" s="42" t="s">
        <v>28</v>
      </c>
      <c r="G197" s="79" t="s">
        <v>509</v>
      </c>
      <c r="H197" s="49" t="s">
        <v>625</v>
      </c>
      <c r="I197" s="119">
        <v>5.3846153846153801E-2</v>
      </c>
      <c r="J197" s="262">
        <v>4.0201005025125629E-2</v>
      </c>
      <c r="K197" s="76" t="s">
        <v>591</v>
      </c>
      <c r="L197" s="72"/>
      <c r="M197" s="109">
        <v>1.0023555355084449E-4</v>
      </c>
      <c r="N197" s="92" t="s">
        <v>218</v>
      </c>
      <c r="O197" s="182">
        <v>3.2020493115593977E-4</v>
      </c>
      <c r="P197" s="183">
        <v>0.50623096095264475</v>
      </c>
      <c r="Q197" s="183">
        <v>2.6752273943285177E-4</v>
      </c>
      <c r="R197" s="183">
        <v>2.3679848448969926E-4</v>
      </c>
      <c r="S197" s="183">
        <v>0.50875596997953154</v>
      </c>
      <c r="T197" s="183">
        <v>0</v>
      </c>
      <c r="U197" s="183">
        <v>2.5680534155110427E-4</v>
      </c>
      <c r="V197" s="183">
        <v>2.108370229812355E-4</v>
      </c>
      <c r="W197" s="183">
        <v>0</v>
      </c>
      <c r="X197" s="183">
        <v>4.3140638481449527E-4</v>
      </c>
      <c r="Y197" s="184">
        <v>0.50792433537832316</v>
      </c>
      <c r="Z197" s="250">
        <f t="shared" si="23"/>
        <v>0.50875596997953154</v>
      </c>
      <c r="AA197" s="275">
        <f t="shared" si="22"/>
        <v>3</v>
      </c>
      <c r="CC197" s="68"/>
      <c r="CH197" s="68"/>
    </row>
    <row r="198" spans="1:86" s="38" customFormat="1" ht="14.25" x14ac:dyDescent="0.15">
      <c r="A198" s="92" t="s">
        <v>219</v>
      </c>
      <c r="B198" s="93" t="s">
        <v>1233</v>
      </c>
      <c r="C198" s="32">
        <v>25452510</v>
      </c>
      <c r="D198" s="42" t="s">
        <v>69</v>
      </c>
      <c r="E198" s="42" t="s">
        <v>30</v>
      </c>
      <c r="F198" s="42" t="s">
        <v>28</v>
      </c>
      <c r="G198" s="79" t="s">
        <v>509</v>
      </c>
      <c r="H198" s="75" t="s">
        <v>625</v>
      </c>
      <c r="I198" s="119">
        <v>0.240740740740741</v>
      </c>
      <c r="J198" s="262">
        <v>0.13464837049742709</v>
      </c>
      <c r="K198" s="77" t="s">
        <v>590</v>
      </c>
      <c r="L198" s="72"/>
      <c r="M198" s="109">
        <v>2.3595433964670618E-3</v>
      </c>
      <c r="N198" s="92" t="s">
        <v>219</v>
      </c>
      <c r="O198" s="182">
        <v>2.4183796856106408E-3</v>
      </c>
      <c r="P198" s="183">
        <v>1.3431833445265279E-3</v>
      </c>
      <c r="Q198" s="183">
        <v>0.51023059434881457</v>
      </c>
      <c r="R198" s="183">
        <v>2.0074562661313452E-3</v>
      </c>
      <c r="S198" s="183">
        <v>1.5523932729624838E-3</v>
      </c>
      <c r="T198" s="183">
        <v>0.48898388687931599</v>
      </c>
      <c r="U198" s="183">
        <v>1.1844832691738228E-3</v>
      </c>
      <c r="V198" s="183">
        <v>3.5335689045936395E-3</v>
      </c>
      <c r="W198" s="183">
        <v>0.51296111665004984</v>
      </c>
      <c r="X198" s="183">
        <v>1.5889830508474577E-3</v>
      </c>
      <c r="Y198" s="184">
        <v>3.2276995305164321E-3</v>
      </c>
      <c r="Z198" s="250">
        <f t="shared" si="23"/>
        <v>0.51296111665004984</v>
      </c>
      <c r="AA198" s="275">
        <f t="shared" si="22"/>
        <v>3</v>
      </c>
      <c r="CC198" s="68"/>
      <c r="CH198" s="68"/>
    </row>
    <row r="199" spans="1:86" s="38" customFormat="1" ht="14.25" x14ac:dyDescent="0.15">
      <c r="A199" s="92" t="s">
        <v>220</v>
      </c>
      <c r="B199" s="93" t="s">
        <v>1233</v>
      </c>
      <c r="C199" s="32">
        <v>38864983</v>
      </c>
      <c r="D199" s="42" t="s">
        <v>69</v>
      </c>
      <c r="E199" s="42" t="s">
        <v>30</v>
      </c>
      <c r="F199" s="42" t="s">
        <v>26</v>
      </c>
      <c r="G199" s="79" t="s">
        <v>509</v>
      </c>
      <c r="H199" s="75" t="s">
        <v>625</v>
      </c>
      <c r="I199" s="119">
        <v>0.112359550561798</v>
      </c>
      <c r="J199" s="262">
        <v>4.1129032258064517E-2</v>
      </c>
      <c r="K199" s="77" t="s">
        <v>587</v>
      </c>
      <c r="L199" s="72"/>
      <c r="M199" s="109">
        <v>6.0511141168932865E-4</v>
      </c>
      <c r="N199" s="92" t="s">
        <v>220</v>
      </c>
      <c r="O199" s="182">
        <v>5.1750905640848713E-4</v>
      </c>
      <c r="P199" s="183">
        <v>2.857959416976279E-4</v>
      </c>
      <c r="Q199" s="183">
        <v>4.6360686138154843E-4</v>
      </c>
      <c r="R199" s="183">
        <v>1.1585993820803296E-3</v>
      </c>
      <c r="S199" s="183">
        <v>1.039906408423242E-3</v>
      </c>
      <c r="T199" s="183">
        <v>1.0733932644572655E-3</v>
      </c>
      <c r="U199" s="183">
        <v>6.8807339449541288E-4</v>
      </c>
      <c r="V199" s="183">
        <v>4.5085662759242559E-4</v>
      </c>
      <c r="W199" s="183">
        <v>1.0817307692307693E-3</v>
      </c>
      <c r="X199" s="183">
        <v>1.1895321173671688E-3</v>
      </c>
      <c r="Y199" s="184">
        <v>1.8431635388739946E-3</v>
      </c>
      <c r="Z199" s="250">
        <f t="shared" si="23"/>
        <v>1.8431635388739946E-3</v>
      </c>
      <c r="AA199" s="275">
        <f t="shared" si="22"/>
        <v>0</v>
      </c>
      <c r="CC199" s="68"/>
      <c r="CH199" s="68"/>
    </row>
    <row r="200" spans="1:86" s="38" customFormat="1" ht="14.25" x14ac:dyDescent="0.15">
      <c r="A200" s="92" t="s">
        <v>221</v>
      </c>
      <c r="B200" s="93" t="s">
        <v>1233</v>
      </c>
      <c r="C200" s="32">
        <v>61696521</v>
      </c>
      <c r="D200" s="42" t="s">
        <v>69</v>
      </c>
      <c r="E200" s="42" t="s">
        <v>28</v>
      </c>
      <c r="F200" s="42" t="s">
        <v>25</v>
      </c>
      <c r="G200" s="79" t="s">
        <v>509</v>
      </c>
      <c r="H200" s="75" t="s">
        <v>625</v>
      </c>
      <c r="I200" s="119">
        <v>0.28846153846153799</v>
      </c>
      <c r="J200" s="262">
        <v>0.14655172413793102</v>
      </c>
      <c r="K200" s="77" t="s">
        <v>590</v>
      </c>
      <c r="L200" s="72"/>
      <c r="M200" s="109">
        <v>5.5800457563752025E-5</v>
      </c>
      <c r="N200" s="92" t="s">
        <v>221</v>
      </c>
      <c r="O200" s="182">
        <v>3.4710170079833391E-4</v>
      </c>
      <c r="P200" s="183">
        <v>0</v>
      </c>
      <c r="Q200" s="183">
        <v>0.48878085265519822</v>
      </c>
      <c r="R200" s="183">
        <v>0</v>
      </c>
      <c r="S200" s="183">
        <v>2.871088142405972E-4</v>
      </c>
      <c r="T200" s="183">
        <v>0.47763202152707701</v>
      </c>
      <c r="U200" s="183">
        <v>0</v>
      </c>
      <c r="V200" s="183">
        <v>7.894736842105263E-4</v>
      </c>
      <c r="W200" s="183">
        <v>0.49315762797769891</v>
      </c>
      <c r="X200" s="183">
        <v>2.6028110359187923E-4</v>
      </c>
      <c r="Y200" s="184">
        <v>0</v>
      </c>
      <c r="Z200" s="250">
        <f t="shared" si="23"/>
        <v>0.49315762797769891</v>
      </c>
      <c r="AA200" s="275">
        <f t="shared" si="22"/>
        <v>3</v>
      </c>
      <c r="CC200" s="68"/>
      <c r="CH200" s="68"/>
    </row>
    <row r="201" spans="1:86" s="38" customFormat="1" ht="14.25" x14ac:dyDescent="0.15">
      <c r="A201" s="92" t="s">
        <v>222</v>
      </c>
      <c r="B201" s="93" t="s">
        <v>1233</v>
      </c>
      <c r="C201" s="32">
        <v>118040448</v>
      </c>
      <c r="D201" s="42" t="s">
        <v>69</v>
      </c>
      <c r="E201" s="42" t="s">
        <v>26</v>
      </c>
      <c r="F201" s="42" t="s">
        <v>28</v>
      </c>
      <c r="G201" s="79" t="s">
        <v>509</v>
      </c>
      <c r="H201" s="75" t="s">
        <v>625</v>
      </c>
      <c r="I201" s="119">
        <v>0.27868852459016402</v>
      </c>
      <c r="J201" s="262">
        <v>0.13199300699300701</v>
      </c>
      <c r="K201" s="77" t="s">
        <v>590</v>
      </c>
      <c r="L201" s="72"/>
      <c r="M201" s="109">
        <v>3.8306837770542041E-4</v>
      </c>
      <c r="N201" s="92" t="s">
        <v>222</v>
      </c>
      <c r="O201" s="182">
        <v>0</v>
      </c>
      <c r="P201" s="183">
        <v>6.3391442155309036E-4</v>
      </c>
      <c r="Q201" s="183">
        <v>0.50152439024390238</v>
      </c>
      <c r="R201" s="183">
        <v>2.8312570781426955E-4</v>
      </c>
      <c r="S201" s="183">
        <v>1.0767160161507402E-3</v>
      </c>
      <c r="T201" s="183">
        <v>0.48993506493506495</v>
      </c>
      <c r="U201" s="183">
        <v>0</v>
      </c>
      <c r="V201" s="183">
        <v>0</v>
      </c>
      <c r="W201" s="183">
        <v>0.48580525338286018</v>
      </c>
      <c r="X201" s="183">
        <v>2.7964205816554809E-4</v>
      </c>
      <c r="Y201" s="184">
        <v>0</v>
      </c>
      <c r="Z201" s="250">
        <f t="shared" si="23"/>
        <v>0.50152439024390238</v>
      </c>
      <c r="AA201" s="275">
        <f t="shared" si="22"/>
        <v>3</v>
      </c>
      <c r="CC201" s="68"/>
      <c r="CH201" s="68"/>
    </row>
    <row r="202" spans="1:86" s="38" customFormat="1" ht="14.25" x14ac:dyDescent="0.15">
      <c r="A202" s="92" t="s">
        <v>223</v>
      </c>
      <c r="B202" s="93" t="s">
        <v>1224</v>
      </c>
      <c r="C202" s="32">
        <v>32459090</v>
      </c>
      <c r="D202" s="42" t="s">
        <v>69</v>
      </c>
      <c r="E202" s="42" t="s">
        <v>25</v>
      </c>
      <c r="F202" s="42" t="s">
        <v>28</v>
      </c>
      <c r="G202" s="79" t="s">
        <v>509</v>
      </c>
      <c r="H202" s="75" t="s">
        <v>625</v>
      </c>
      <c r="I202" s="119">
        <v>0.29292929292929298</v>
      </c>
      <c r="J202" s="262">
        <v>0.3000859845227859</v>
      </c>
      <c r="K202" s="77" t="s">
        <v>592</v>
      </c>
      <c r="L202" s="72"/>
      <c r="M202" s="234">
        <v>1.9160758766047136E-4</v>
      </c>
      <c r="N202" s="92" t="s">
        <v>223</v>
      </c>
      <c r="O202" s="182">
        <v>7.993605115907274E-4</v>
      </c>
      <c r="P202" s="183">
        <v>9.6246390760346492E-4</v>
      </c>
      <c r="Q202" s="183">
        <v>0.49409237379162191</v>
      </c>
      <c r="R202" s="183">
        <v>0.49884098284654615</v>
      </c>
      <c r="S202" s="183">
        <v>8.4086609207483713E-4</v>
      </c>
      <c r="T202" s="183">
        <v>0.49642774832910808</v>
      </c>
      <c r="U202" s="183">
        <v>1.3865779256794233E-3</v>
      </c>
      <c r="V202" s="183">
        <v>0.47851962060628606</v>
      </c>
      <c r="W202" s="183">
        <v>0.50124164278892069</v>
      </c>
      <c r="X202" s="183">
        <v>1.968503937007874E-4</v>
      </c>
      <c r="Y202" s="184">
        <v>9.2721372276309685E-4</v>
      </c>
      <c r="Z202" s="250">
        <f t="shared" si="23"/>
        <v>0.50124164278892069</v>
      </c>
      <c r="AA202" s="275">
        <f t="shared" si="22"/>
        <v>5</v>
      </c>
      <c r="CC202" s="68"/>
      <c r="CH202" s="68"/>
    </row>
    <row r="203" spans="1:86" s="38" customFormat="1" ht="14.25" x14ac:dyDescent="0.15">
      <c r="A203" s="92" t="s">
        <v>224</v>
      </c>
      <c r="B203" s="93" t="s">
        <v>1224</v>
      </c>
      <c r="C203" s="32">
        <v>51631763</v>
      </c>
      <c r="D203" s="42" t="s">
        <v>69</v>
      </c>
      <c r="E203" s="42" t="s">
        <v>26</v>
      </c>
      <c r="F203" s="42" t="s">
        <v>25</v>
      </c>
      <c r="G203" s="79" t="s">
        <v>509</v>
      </c>
      <c r="H203" s="75" t="s">
        <v>625</v>
      </c>
      <c r="I203" s="119">
        <v>0.18421052631578899</v>
      </c>
      <c r="J203" s="262">
        <v>0.17460317460317459</v>
      </c>
      <c r="K203" s="77" t="s">
        <v>593</v>
      </c>
      <c r="L203" s="72"/>
      <c r="M203" s="234">
        <v>4.6200264001508579E-3</v>
      </c>
      <c r="N203" s="92" t="s">
        <v>224</v>
      </c>
      <c r="O203" s="182">
        <v>0.52441860465116275</v>
      </c>
      <c r="P203" s="183">
        <v>0.49162679425837319</v>
      </c>
      <c r="Q203" s="183">
        <v>3.6659877800407333E-3</v>
      </c>
      <c r="R203" s="183">
        <v>2.9133284777858705E-3</v>
      </c>
      <c r="S203" s="183">
        <v>0.47843822843822842</v>
      </c>
      <c r="T203" s="183">
        <v>4.8007681228996639E-3</v>
      </c>
      <c r="U203" s="183">
        <v>0.48454882571075403</v>
      </c>
      <c r="V203" s="183">
        <v>5.4662379421221863E-3</v>
      </c>
      <c r="W203" s="183">
        <v>4.8886474741988047E-3</v>
      </c>
      <c r="X203" s="183">
        <v>0.49453750910415151</v>
      </c>
      <c r="Y203" s="184">
        <v>0.50018946570670708</v>
      </c>
      <c r="Z203" s="250">
        <f t="shared" si="23"/>
        <v>0.52441860465116275</v>
      </c>
      <c r="AA203" s="275">
        <f t="shared" si="22"/>
        <v>6</v>
      </c>
      <c r="CC203" s="68"/>
      <c r="CH203" s="68"/>
    </row>
    <row r="204" spans="1:86" s="38" customFormat="1" ht="14.25" x14ac:dyDescent="0.2">
      <c r="A204" s="97" t="s">
        <v>699</v>
      </c>
      <c r="B204" s="93" t="s">
        <v>1224</v>
      </c>
      <c r="C204" s="31">
        <v>132883301</v>
      </c>
      <c r="D204" s="42" t="s">
        <v>69</v>
      </c>
      <c r="E204" s="36" t="s">
        <v>26</v>
      </c>
      <c r="F204" s="36" t="s">
        <v>25</v>
      </c>
      <c r="G204" s="80" t="s">
        <v>509</v>
      </c>
      <c r="H204" s="75" t="s">
        <v>625</v>
      </c>
      <c r="I204" s="264">
        <v>7.2727272727272696E-2</v>
      </c>
      <c r="J204" s="43">
        <v>2.6984126984126985E-2</v>
      </c>
      <c r="K204" s="77" t="s">
        <v>587</v>
      </c>
      <c r="L204" s="72"/>
      <c r="M204" s="265">
        <v>3.975671699687479E-3</v>
      </c>
      <c r="N204" s="97" t="s">
        <v>699</v>
      </c>
      <c r="O204" s="186">
        <v>2.9457364341085269E-3</v>
      </c>
      <c r="P204" s="186">
        <v>3.8448095071653269E-3</v>
      </c>
      <c r="Q204" s="186">
        <v>5.2510472594253345E-3</v>
      </c>
      <c r="R204" s="186">
        <v>4.1876844008756067E-3</v>
      </c>
      <c r="S204" s="186">
        <v>3.4087035564140437E-3</v>
      </c>
      <c r="T204" s="186">
        <v>2.9881966233378156E-3</v>
      </c>
      <c r="U204" s="186">
        <v>3.6715620827770358E-3</v>
      </c>
      <c r="V204" s="186">
        <v>3.468479025076166E-3</v>
      </c>
      <c r="W204" s="186">
        <v>3.0970118021260568E-3</v>
      </c>
      <c r="X204" s="186">
        <v>3.29077267342372E-3</v>
      </c>
      <c r="Y204" s="186">
        <v>4.3062200956937796E-3</v>
      </c>
      <c r="Z204" s="250">
        <f t="shared" si="23"/>
        <v>5.2510472594253345E-3</v>
      </c>
      <c r="AA204" s="275">
        <f t="shared" si="22"/>
        <v>0</v>
      </c>
      <c r="CC204" s="68"/>
      <c r="CH204" s="68"/>
    </row>
    <row r="205" spans="1:86" s="38" customFormat="1" ht="14.25" x14ac:dyDescent="0.2">
      <c r="A205" s="97" t="s">
        <v>700</v>
      </c>
      <c r="B205" s="94" t="s">
        <v>1236</v>
      </c>
      <c r="C205" s="31">
        <v>60387990</v>
      </c>
      <c r="D205" s="42" t="s">
        <v>69</v>
      </c>
      <c r="E205" s="36" t="s">
        <v>28</v>
      </c>
      <c r="F205" s="36" t="s">
        <v>25</v>
      </c>
      <c r="G205" s="80" t="s">
        <v>509</v>
      </c>
      <c r="H205" s="75" t="s">
        <v>625</v>
      </c>
      <c r="I205" s="264">
        <v>0.102040816326531</v>
      </c>
      <c r="J205" s="43">
        <v>6.3846767757382281E-2</v>
      </c>
      <c r="K205" s="77" t="s">
        <v>594</v>
      </c>
      <c r="L205" s="72"/>
      <c r="M205" s="265">
        <v>1.2005045500813299E-3</v>
      </c>
      <c r="N205" s="97" t="s">
        <v>700</v>
      </c>
      <c r="O205" s="186">
        <v>0.49341270615789989</v>
      </c>
      <c r="P205" s="186">
        <v>0.49306157849089333</v>
      </c>
      <c r="Q205" s="186">
        <v>1.5875535799333228E-4</v>
      </c>
      <c r="R205" s="186">
        <v>2.1699034392969513E-4</v>
      </c>
      <c r="S205" s="186">
        <v>0.50685344178340108</v>
      </c>
      <c r="T205" s="186">
        <v>3.4522439585730726E-4</v>
      </c>
      <c r="U205" s="186">
        <v>4.2643923240938164E-4</v>
      </c>
      <c r="V205" s="186">
        <v>1.0120433154539014E-4</v>
      </c>
      <c r="W205" s="186">
        <v>4.7036688617121356E-4</v>
      </c>
      <c r="X205" s="186">
        <v>4.829051574270813E-4</v>
      </c>
      <c r="Y205" s="186">
        <v>0.46963727754381196</v>
      </c>
      <c r="Z205" s="250">
        <f t="shared" si="23"/>
        <v>0.50685344178340108</v>
      </c>
      <c r="AA205" s="275">
        <f t="shared" si="22"/>
        <v>4</v>
      </c>
      <c r="CC205" s="68"/>
      <c r="CH205" s="68"/>
    </row>
    <row r="206" spans="1:86" s="38" customFormat="1" ht="14.25" x14ac:dyDescent="0.15">
      <c r="A206" s="92" t="s">
        <v>225</v>
      </c>
      <c r="B206" s="93" t="s">
        <v>1225</v>
      </c>
      <c r="C206" s="32">
        <v>72899626</v>
      </c>
      <c r="D206" s="42" t="s">
        <v>69</v>
      </c>
      <c r="E206" s="42" t="s">
        <v>25</v>
      </c>
      <c r="F206" s="42" t="s">
        <v>30</v>
      </c>
      <c r="G206" s="79" t="s">
        <v>509</v>
      </c>
      <c r="H206" s="75" t="s">
        <v>625</v>
      </c>
      <c r="I206" s="119">
        <v>7.2072072072072099E-2</v>
      </c>
      <c r="J206" s="262">
        <v>0.13373083475298125</v>
      </c>
      <c r="K206" s="77" t="s">
        <v>588</v>
      </c>
      <c r="L206" s="72"/>
      <c r="M206" s="234">
        <v>6.3842400474257836E-4</v>
      </c>
      <c r="N206" s="92" t="s">
        <v>225</v>
      </c>
      <c r="O206" s="182">
        <v>9.2850510677808728E-4</v>
      </c>
      <c r="P206" s="183">
        <v>1.2121212121212121E-3</v>
      </c>
      <c r="Q206" s="183">
        <v>2.1909233176838809E-3</v>
      </c>
      <c r="R206" s="183">
        <v>1.9607843137254902E-3</v>
      </c>
      <c r="S206" s="183">
        <v>2.5438819638768761E-4</v>
      </c>
      <c r="T206" s="183">
        <v>1.1692487576731949E-3</v>
      </c>
      <c r="U206" s="183">
        <v>3.1672905269219693E-3</v>
      </c>
      <c r="V206" s="183">
        <v>2.3250406882120437E-4</v>
      </c>
      <c r="W206" s="183">
        <v>1.6282856478250756E-3</v>
      </c>
      <c r="X206" s="183">
        <v>1.6051364365971107E-3</v>
      </c>
      <c r="Y206" s="184">
        <v>1.8954779312212293E-3</v>
      </c>
      <c r="Z206" s="250">
        <f t="shared" si="23"/>
        <v>3.1672905269219693E-3</v>
      </c>
      <c r="AA206" s="275">
        <f t="shared" si="22"/>
        <v>0</v>
      </c>
      <c r="CC206" s="68"/>
      <c r="CH206" s="68"/>
    </row>
    <row r="207" spans="1:86" s="38" customFormat="1" ht="14.25" x14ac:dyDescent="0.15">
      <c r="A207" s="92" t="s">
        <v>226</v>
      </c>
      <c r="B207" s="93" t="s">
        <v>1225</v>
      </c>
      <c r="C207" s="32">
        <v>74493454</v>
      </c>
      <c r="D207" s="42" t="s">
        <v>69</v>
      </c>
      <c r="E207" s="42" t="s">
        <v>25</v>
      </c>
      <c r="F207" s="42" t="s">
        <v>26</v>
      </c>
      <c r="G207" s="79" t="s">
        <v>509</v>
      </c>
      <c r="H207" s="75" t="s">
        <v>625</v>
      </c>
      <c r="I207" s="119">
        <v>7.2727272727272696E-2</v>
      </c>
      <c r="J207" s="262">
        <v>2.7192982456140352E-2</v>
      </c>
      <c r="K207" s="77" t="s">
        <v>589</v>
      </c>
      <c r="L207" s="72"/>
      <c r="M207" s="234">
        <v>3.4073091303823424E-3</v>
      </c>
      <c r="N207" s="92" t="s">
        <v>226</v>
      </c>
      <c r="O207" s="182">
        <v>2.4208190437764775E-3</v>
      </c>
      <c r="P207" s="183">
        <v>2.8965752257624809E-3</v>
      </c>
      <c r="Q207" s="183">
        <v>0.50184569952011815</v>
      </c>
      <c r="R207" s="183">
        <v>1.7816650469711693E-3</v>
      </c>
      <c r="S207" s="183">
        <v>2.7113237639553429E-3</v>
      </c>
      <c r="T207" s="183">
        <v>1.8709073900841909E-3</v>
      </c>
      <c r="U207" s="183">
        <v>2.2502250225022503E-3</v>
      </c>
      <c r="V207" s="183">
        <v>1.8672795173800632E-3</v>
      </c>
      <c r="W207" s="183">
        <v>2.9612081729345572E-3</v>
      </c>
      <c r="X207" s="183">
        <v>1.9083969465648854E-3</v>
      </c>
      <c r="Y207" s="184">
        <v>2.7290448343079924E-3</v>
      </c>
      <c r="Z207" s="250">
        <f t="shared" si="23"/>
        <v>0.50184569952011815</v>
      </c>
      <c r="AA207" s="275">
        <f t="shared" si="22"/>
        <v>1</v>
      </c>
      <c r="CC207" s="68"/>
      <c r="CH207" s="68"/>
    </row>
    <row r="208" spans="1:86" s="38" customFormat="1" ht="14.25" x14ac:dyDescent="0.15">
      <c r="A208" s="92" t="s">
        <v>227</v>
      </c>
      <c r="B208" s="93" t="s">
        <v>1240</v>
      </c>
      <c r="C208" s="30">
        <v>13758835</v>
      </c>
      <c r="D208" s="42" t="s">
        <v>69</v>
      </c>
      <c r="E208" s="46" t="s">
        <v>28</v>
      </c>
      <c r="F208" s="46" t="s">
        <v>30</v>
      </c>
      <c r="G208" s="79" t="s">
        <v>509</v>
      </c>
      <c r="H208" s="75" t="s">
        <v>625</v>
      </c>
      <c r="I208" s="266">
        <v>0.15217391304347799</v>
      </c>
      <c r="J208" s="262">
        <v>7.2463768115942032E-2</v>
      </c>
      <c r="K208" s="74" t="s">
        <v>594</v>
      </c>
      <c r="L208" s="72"/>
      <c r="M208" s="234">
        <v>1.1906336817039292E-3</v>
      </c>
      <c r="N208" s="92" t="s">
        <v>227</v>
      </c>
      <c r="O208" s="182">
        <v>0.49943757030371205</v>
      </c>
      <c r="P208" s="183">
        <v>0.49058025621703089</v>
      </c>
      <c r="Q208" s="183">
        <v>1.4942099364960778E-3</v>
      </c>
      <c r="R208" s="183">
        <v>2.0498804236419544E-3</v>
      </c>
      <c r="S208" s="183">
        <v>0.48757287511506597</v>
      </c>
      <c r="T208" s="183">
        <v>2.7797081306462821E-3</v>
      </c>
      <c r="U208" s="183">
        <v>4.4523597506678539E-4</v>
      </c>
      <c r="V208" s="183">
        <v>1.1392765593847907E-3</v>
      </c>
      <c r="W208" s="183">
        <v>1.6874789065136687E-3</v>
      </c>
      <c r="X208" s="183">
        <v>3.368893879842785E-3</v>
      </c>
      <c r="Y208" s="184">
        <v>0.49919432806961006</v>
      </c>
      <c r="Z208" s="250">
        <f t="shared" si="23"/>
        <v>0.49943757030371205</v>
      </c>
      <c r="AA208" s="275">
        <f t="shared" si="22"/>
        <v>4</v>
      </c>
      <c r="CC208" s="68"/>
      <c r="CH208" s="68"/>
    </row>
    <row r="209" spans="1:86" s="38" customFormat="1" ht="14.25" x14ac:dyDescent="0.15">
      <c r="A209" s="92" t="s">
        <v>228</v>
      </c>
      <c r="B209" s="93" t="s">
        <v>1240</v>
      </c>
      <c r="C209" s="29">
        <v>118789688</v>
      </c>
      <c r="D209" s="42" t="s">
        <v>69</v>
      </c>
      <c r="E209" s="21" t="s">
        <v>25</v>
      </c>
      <c r="F209" s="21" t="s">
        <v>26</v>
      </c>
      <c r="G209" s="79" t="s">
        <v>509</v>
      </c>
      <c r="H209" s="75" t="s">
        <v>625</v>
      </c>
      <c r="I209" s="251">
        <v>0.11111111111111099</v>
      </c>
      <c r="J209" s="262">
        <v>9.947643979057591E-2</v>
      </c>
      <c r="K209" s="74" t="s">
        <v>595</v>
      </c>
      <c r="L209" s="72"/>
      <c r="M209" s="234">
        <v>1.3238019592268996E-3</v>
      </c>
      <c r="N209" s="92" t="s">
        <v>228</v>
      </c>
      <c r="O209" s="182">
        <v>3.6010082823190496E-4</v>
      </c>
      <c r="P209" s="183">
        <v>1.2088244182532487E-3</v>
      </c>
      <c r="Q209" s="183">
        <v>1.7259233690024164E-3</v>
      </c>
      <c r="R209" s="183">
        <v>1.7133066818960593E-3</v>
      </c>
      <c r="S209" s="183">
        <v>2.4523160762942781E-3</v>
      </c>
      <c r="T209" s="183">
        <v>0.48701104807405193</v>
      </c>
      <c r="U209" s="183">
        <v>1.171303074670571E-3</v>
      </c>
      <c r="V209" s="183">
        <v>1.3676148796498905E-3</v>
      </c>
      <c r="W209" s="183">
        <v>0.49352331606217614</v>
      </c>
      <c r="X209" s="183">
        <v>1.0772959870724481E-3</v>
      </c>
      <c r="Y209" s="184">
        <v>2.0147750167897917E-3</v>
      </c>
      <c r="Z209" s="250">
        <f t="shared" si="23"/>
        <v>0.49352331606217614</v>
      </c>
      <c r="AA209" s="275">
        <f t="shared" si="22"/>
        <v>2</v>
      </c>
      <c r="CC209" s="68"/>
      <c r="CH209" s="68"/>
    </row>
    <row r="210" spans="1:86" s="38" customFormat="1" ht="14.25" x14ac:dyDescent="0.15">
      <c r="A210" s="92" t="s">
        <v>229</v>
      </c>
      <c r="B210" s="93" t="s">
        <v>1229</v>
      </c>
      <c r="C210" s="32">
        <v>9843606</v>
      </c>
      <c r="D210" s="42" t="s">
        <v>69</v>
      </c>
      <c r="E210" s="42" t="s">
        <v>25</v>
      </c>
      <c r="F210" s="42" t="s">
        <v>26</v>
      </c>
      <c r="G210" s="79" t="s">
        <v>509</v>
      </c>
      <c r="H210" s="75" t="s">
        <v>625</v>
      </c>
      <c r="I210" s="119">
        <v>0.17808219178082199</v>
      </c>
      <c r="J210" s="262">
        <v>0.13060057197330791</v>
      </c>
      <c r="K210" s="77" t="s">
        <v>590</v>
      </c>
      <c r="L210" s="72"/>
      <c r="M210" s="234">
        <v>6.245229338699605E-4</v>
      </c>
      <c r="N210" s="92" t="s">
        <v>229</v>
      </c>
      <c r="O210" s="185">
        <v>0</v>
      </c>
      <c r="P210" s="186">
        <v>5.3447354355959376E-4</v>
      </c>
      <c r="Q210" s="186">
        <v>0.5191108701545134</v>
      </c>
      <c r="R210" s="186">
        <v>1.3297872340425532E-3</v>
      </c>
      <c r="S210" s="186">
        <v>1.6839741790625876E-3</v>
      </c>
      <c r="T210" s="186">
        <v>0.52277875660709794</v>
      </c>
      <c r="U210" s="186">
        <v>4.9019607843137254E-4</v>
      </c>
      <c r="V210" s="186">
        <v>2.2361359570661896E-4</v>
      </c>
      <c r="W210" s="186">
        <v>0.52217020104654366</v>
      </c>
      <c r="X210" s="186">
        <v>6.8902158934313273E-4</v>
      </c>
      <c r="Y210" s="187">
        <v>3.0284675953967292E-4</v>
      </c>
      <c r="Z210" s="250">
        <f t="shared" si="23"/>
        <v>0.52277875660709794</v>
      </c>
      <c r="AA210" s="275">
        <f t="shared" si="22"/>
        <v>3</v>
      </c>
      <c r="CC210" s="68"/>
      <c r="CH210" s="68"/>
    </row>
    <row r="211" spans="1:86" s="38" customFormat="1" ht="14.25" x14ac:dyDescent="0.15">
      <c r="A211" s="92" t="s">
        <v>230</v>
      </c>
      <c r="B211" s="93" t="s">
        <v>1229</v>
      </c>
      <c r="C211" s="32">
        <v>41601495</v>
      </c>
      <c r="D211" s="42" t="s">
        <v>69</v>
      </c>
      <c r="E211" s="42" t="s">
        <v>28</v>
      </c>
      <c r="F211" s="42" t="s">
        <v>30</v>
      </c>
      <c r="G211" s="79" t="s">
        <v>509</v>
      </c>
      <c r="H211" s="75" t="s">
        <v>625</v>
      </c>
      <c r="I211" s="119">
        <v>0.33333333333333298</v>
      </c>
      <c r="J211" s="262">
        <v>0.31532962668784748</v>
      </c>
      <c r="K211" s="77" t="s">
        <v>596</v>
      </c>
      <c r="L211" s="72"/>
      <c r="M211" s="234">
        <v>7.8563411896745232E-4</v>
      </c>
      <c r="N211" s="92" t="s">
        <v>230</v>
      </c>
      <c r="O211" s="185">
        <v>0</v>
      </c>
      <c r="P211" s="186">
        <v>1.2033694344163659E-3</v>
      </c>
      <c r="Q211" s="186">
        <v>0.52025586353944564</v>
      </c>
      <c r="R211" s="186">
        <v>0.50909090909090904</v>
      </c>
      <c r="S211" s="186">
        <v>0</v>
      </c>
      <c r="T211" s="186">
        <v>0.48733233979135621</v>
      </c>
      <c r="U211" s="186">
        <v>1.2919896640826874E-3</v>
      </c>
      <c r="V211" s="186">
        <v>0.4973474801061008</v>
      </c>
      <c r="W211" s="186">
        <v>0.50918635170603677</v>
      </c>
      <c r="X211" s="186">
        <v>0</v>
      </c>
      <c r="Y211" s="187">
        <v>1.7793594306049821E-3</v>
      </c>
      <c r="Z211" s="250">
        <f t="shared" si="23"/>
        <v>0.52025586353944564</v>
      </c>
      <c r="AA211" s="275">
        <f t="shared" si="22"/>
        <v>5</v>
      </c>
      <c r="CC211" s="68"/>
      <c r="CH211" s="68"/>
    </row>
    <row r="212" spans="1:86" s="38" customFormat="1" ht="14.25" x14ac:dyDescent="0.15">
      <c r="A212" s="92" t="s">
        <v>231</v>
      </c>
      <c r="B212" s="93" t="s">
        <v>1229</v>
      </c>
      <c r="C212" s="32">
        <v>52744135</v>
      </c>
      <c r="D212" s="42" t="s">
        <v>69</v>
      </c>
      <c r="E212" s="42" t="s">
        <v>28</v>
      </c>
      <c r="F212" s="42" t="s">
        <v>30</v>
      </c>
      <c r="G212" s="79" t="s">
        <v>509</v>
      </c>
      <c r="H212" s="75" t="s">
        <v>625</v>
      </c>
      <c r="I212" s="119">
        <v>7.8947368421052599E-2</v>
      </c>
      <c r="J212" s="262">
        <v>0.13730355665839536</v>
      </c>
      <c r="K212" s="77" t="s">
        <v>597</v>
      </c>
      <c r="L212" s="72"/>
      <c r="M212" s="234">
        <v>1.1667786302726019E-3</v>
      </c>
      <c r="N212" s="92" t="s">
        <v>231</v>
      </c>
      <c r="O212" s="185">
        <v>7.377351530800443E-4</v>
      </c>
      <c r="P212" s="186">
        <v>1.7388555169143218E-3</v>
      </c>
      <c r="Q212" s="186">
        <v>8.3836351441985248E-4</v>
      </c>
      <c r="R212" s="186">
        <v>2.9485478401887069E-3</v>
      </c>
      <c r="S212" s="186">
        <v>2.0063055316709658E-3</v>
      </c>
      <c r="T212" s="186">
        <v>3.7075485688862525E-3</v>
      </c>
      <c r="U212" s="186">
        <v>0.48969410529079688</v>
      </c>
      <c r="V212" s="186">
        <v>1.0955569080949483E-3</v>
      </c>
      <c r="W212" s="186">
        <v>1.077731375454668E-3</v>
      </c>
      <c r="X212" s="186">
        <v>0.50103149498005772</v>
      </c>
      <c r="Y212" s="187">
        <v>5.1378660729576979E-4</v>
      </c>
      <c r="Z212" s="250">
        <f t="shared" si="23"/>
        <v>0.50103149498005772</v>
      </c>
      <c r="AA212" s="275">
        <f t="shared" si="22"/>
        <v>2</v>
      </c>
      <c r="CC212" s="68"/>
      <c r="CH212" s="68"/>
    </row>
    <row r="213" spans="1:86" s="38" customFormat="1" ht="14.25" x14ac:dyDescent="0.15">
      <c r="A213" s="92" t="s">
        <v>232</v>
      </c>
      <c r="B213" s="93" t="s">
        <v>1238</v>
      </c>
      <c r="C213" s="32">
        <v>96805436</v>
      </c>
      <c r="D213" s="42" t="s">
        <v>69</v>
      </c>
      <c r="E213" s="42" t="s">
        <v>28</v>
      </c>
      <c r="F213" s="42" t="s">
        <v>30</v>
      </c>
      <c r="G213" s="79" t="s">
        <v>509</v>
      </c>
      <c r="H213" s="75" t="s">
        <v>625</v>
      </c>
      <c r="I213" s="119">
        <v>0.112359550561798</v>
      </c>
      <c r="J213" s="262">
        <v>6.1007957559681698E-2</v>
      </c>
      <c r="K213" s="77" t="s">
        <v>594</v>
      </c>
      <c r="L213" s="72"/>
      <c r="M213" s="234">
        <v>6.0350030175015089E-4</v>
      </c>
      <c r="N213" s="92" t="s">
        <v>232</v>
      </c>
      <c r="O213" s="185">
        <v>0.50738724727838258</v>
      </c>
      <c r="P213" s="186">
        <v>0.4925373134328358</v>
      </c>
      <c r="Q213" s="186">
        <v>3.7735849056603772E-4</v>
      </c>
      <c r="R213" s="186">
        <v>3.3090668431502316E-4</v>
      </c>
      <c r="S213" s="186">
        <v>0.47088088966930053</v>
      </c>
      <c r="T213" s="186">
        <v>1.3227513227513227E-3</v>
      </c>
      <c r="U213" s="186">
        <v>3.1201248049921997E-4</v>
      </c>
      <c r="V213" s="186">
        <v>0</v>
      </c>
      <c r="W213" s="186">
        <v>5.3604931653712141E-4</v>
      </c>
      <c r="X213" s="186">
        <v>8.9285714285714283E-4</v>
      </c>
      <c r="Y213" s="187">
        <v>0.47522935779816516</v>
      </c>
      <c r="Z213" s="250">
        <f t="shared" si="23"/>
        <v>0.50738724727838258</v>
      </c>
      <c r="AA213" s="275">
        <f t="shared" si="22"/>
        <v>4</v>
      </c>
      <c r="CC213" s="68"/>
      <c r="CH213" s="68"/>
    </row>
    <row r="214" spans="1:86" s="38" customFormat="1" ht="14.25" x14ac:dyDescent="0.15">
      <c r="A214" s="92" t="s">
        <v>233</v>
      </c>
      <c r="B214" s="93" t="s">
        <v>1241</v>
      </c>
      <c r="C214" s="32">
        <v>29033738</v>
      </c>
      <c r="D214" s="42" t="s">
        <v>69</v>
      </c>
      <c r="E214" s="42" t="s">
        <v>30</v>
      </c>
      <c r="F214" s="42" t="s">
        <v>26</v>
      </c>
      <c r="G214" s="79" t="s">
        <v>509</v>
      </c>
      <c r="H214" s="75" t="s">
        <v>625</v>
      </c>
      <c r="I214" s="119">
        <v>0.118811881188119</v>
      </c>
      <c r="J214" s="262">
        <v>0.10907643312101911</v>
      </c>
      <c r="K214" s="77" t="s">
        <v>597</v>
      </c>
      <c r="L214" s="72"/>
      <c r="M214" s="234">
        <v>3.8006556130932586E-4</v>
      </c>
      <c r="N214" s="92" t="s">
        <v>233</v>
      </c>
      <c r="O214" s="185">
        <v>6.0096153846153849E-4</v>
      </c>
      <c r="P214" s="186">
        <v>8.4979817293392816E-4</v>
      </c>
      <c r="Q214" s="186">
        <v>2.8105677346824059E-4</v>
      </c>
      <c r="R214" s="186">
        <v>8.1201786439301664E-4</v>
      </c>
      <c r="S214" s="186">
        <v>1.0317787866281469E-3</v>
      </c>
      <c r="T214" s="186">
        <v>7.5187969924812035E-4</v>
      </c>
      <c r="U214" s="186">
        <v>0.49138159639352957</v>
      </c>
      <c r="V214" s="186">
        <v>4.6114825916532167E-4</v>
      </c>
      <c r="W214" s="186">
        <v>7.9808459696727857E-4</v>
      </c>
      <c r="X214" s="186">
        <v>0.52775919732441468</v>
      </c>
      <c r="Y214" s="187">
        <v>8.5910652920962198E-4</v>
      </c>
      <c r="Z214" s="250">
        <f t="shared" si="23"/>
        <v>0.52775919732441468</v>
      </c>
      <c r="AA214" s="275">
        <f t="shared" si="22"/>
        <v>2</v>
      </c>
      <c r="CC214" s="68"/>
      <c r="CH214" s="68"/>
    </row>
    <row r="215" spans="1:86" s="38" customFormat="1" ht="14.25" x14ac:dyDescent="0.15">
      <c r="A215" s="92" t="s">
        <v>234</v>
      </c>
      <c r="B215" s="93" t="s">
        <v>1232</v>
      </c>
      <c r="C215" s="32">
        <v>31002810</v>
      </c>
      <c r="D215" s="42" t="s">
        <v>69</v>
      </c>
      <c r="E215" s="42" t="s">
        <v>30</v>
      </c>
      <c r="F215" s="42" t="s">
        <v>28</v>
      </c>
      <c r="G215" s="79" t="s">
        <v>509</v>
      </c>
      <c r="H215" s="75" t="s">
        <v>625</v>
      </c>
      <c r="I215" s="119">
        <v>5.3097345132743397E-2</v>
      </c>
      <c r="J215" s="262">
        <v>2.696272799365583E-2</v>
      </c>
      <c r="K215" s="77" t="s">
        <v>587</v>
      </c>
      <c r="L215" s="72"/>
      <c r="M215" s="234">
        <v>4.4133380884450787E-3</v>
      </c>
      <c r="N215" s="92" t="s">
        <v>234</v>
      </c>
      <c r="O215" s="185">
        <v>5.890227576974565E-3</v>
      </c>
      <c r="P215" s="186">
        <v>4.7021943573667714E-3</v>
      </c>
      <c r="Q215" s="186">
        <v>6.1056543668701882E-3</v>
      </c>
      <c r="R215" s="186">
        <v>5.735660847880299E-3</v>
      </c>
      <c r="S215" s="186">
        <v>2.9730303673816097E-3</v>
      </c>
      <c r="T215" s="186">
        <v>5.3137651821862347E-3</v>
      </c>
      <c r="U215" s="186">
        <v>5.0118702189395938E-3</v>
      </c>
      <c r="V215" s="186">
        <v>3.1565656565656565E-3</v>
      </c>
      <c r="W215" s="186">
        <v>3.335417969564311E-3</v>
      </c>
      <c r="X215" s="186">
        <v>5.5900621118012426E-3</v>
      </c>
      <c r="Y215" s="187">
        <v>4.13625304136253E-3</v>
      </c>
      <c r="Z215" s="250">
        <f t="shared" si="23"/>
        <v>6.1056543668701882E-3</v>
      </c>
      <c r="AA215" s="275">
        <f t="shared" si="22"/>
        <v>0</v>
      </c>
      <c r="CC215" s="68"/>
      <c r="CH215" s="68"/>
    </row>
    <row r="216" spans="1:86" s="38" customFormat="1" ht="14.25" x14ac:dyDescent="0.15">
      <c r="A216" s="92" t="s">
        <v>235</v>
      </c>
      <c r="B216" s="93" t="s">
        <v>1242</v>
      </c>
      <c r="C216" s="32">
        <v>7495976</v>
      </c>
      <c r="D216" s="42" t="s">
        <v>69</v>
      </c>
      <c r="E216" s="42" t="s">
        <v>28</v>
      </c>
      <c r="F216" s="42" t="s">
        <v>25</v>
      </c>
      <c r="G216" s="79" t="s">
        <v>509</v>
      </c>
      <c r="H216" s="75" t="s">
        <v>625</v>
      </c>
      <c r="I216" s="119">
        <v>0.154929577464789</v>
      </c>
      <c r="J216" s="262">
        <v>0.13632204940530648</v>
      </c>
      <c r="K216" s="77" t="s">
        <v>590</v>
      </c>
      <c r="L216" s="72"/>
      <c r="M216" s="234">
        <v>4.7458592378150065E-5</v>
      </c>
      <c r="N216" s="92" t="s">
        <v>235</v>
      </c>
      <c r="O216" s="185">
        <v>9.2980009298000927E-4</v>
      </c>
      <c r="P216" s="186">
        <v>0</v>
      </c>
      <c r="Q216" s="186">
        <v>0.50435471100554241</v>
      </c>
      <c r="R216" s="186">
        <v>6.1462814996926854E-4</v>
      </c>
      <c r="S216" s="186">
        <v>4.0064102564102563E-4</v>
      </c>
      <c r="T216" s="186">
        <v>0.50563414049388633</v>
      </c>
      <c r="U216" s="186">
        <v>9.4966761633428305E-4</v>
      </c>
      <c r="V216" s="186">
        <v>1.8910741301059002E-4</v>
      </c>
      <c r="W216" s="186">
        <v>0.50019127773527161</v>
      </c>
      <c r="X216" s="186">
        <v>0</v>
      </c>
      <c r="Y216" s="187">
        <v>5.6053811659192824E-4</v>
      </c>
      <c r="Z216" s="250">
        <f t="shared" si="23"/>
        <v>0.50563414049388633</v>
      </c>
      <c r="AA216" s="275">
        <f t="shared" si="22"/>
        <v>3</v>
      </c>
      <c r="CC216" s="68"/>
      <c r="CH216" s="68"/>
    </row>
    <row r="217" spans="1:86" s="38" customFormat="1" ht="14.25" x14ac:dyDescent="0.2">
      <c r="A217" s="92" t="s">
        <v>236</v>
      </c>
      <c r="B217" s="93" t="s">
        <v>1223</v>
      </c>
      <c r="C217" s="32">
        <v>115039628</v>
      </c>
      <c r="D217" s="71" t="s">
        <v>61</v>
      </c>
      <c r="E217" s="42" t="s">
        <v>62</v>
      </c>
      <c r="F217" s="42" t="s">
        <v>26</v>
      </c>
      <c r="G217" s="79" t="s">
        <v>509</v>
      </c>
      <c r="H217" s="75" t="s">
        <v>625</v>
      </c>
      <c r="I217" s="119">
        <v>0.20792079207920799</v>
      </c>
      <c r="J217" s="262">
        <v>0.17872711421098517</v>
      </c>
      <c r="K217" s="77" t="s">
        <v>593</v>
      </c>
      <c r="L217" s="71" t="s">
        <v>61</v>
      </c>
      <c r="M217" s="234">
        <v>1.5942606616181745E-4</v>
      </c>
      <c r="N217" s="92" t="s">
        <v>236</v>
      </c>
      <c r="O217" s="185">
        <v>0.50352941176470589</v>
      </c>
      <c r="P217" s="186">
        <v>0.49060230670653565</v>
      </c>
      <c r="Q217" s="186">
        <v>6.7099082979199282E-4</v>
      </c>
      <c r="R217" s="186">
        <v>1.9175455417066154E-4</v>
      </c>
      <c r="S217" s="186">
        <v>0.50958646616541359</v>
      </c>
      <c r="T217" s="186">
        <v>1.6697975370486328E-3</v>
      </c>
      <c r="U217" s="186">
        <v>0.50506574692821726</v>
      </c>
      <c r="V217" s="186">
        <v>1.1097019657577679E-3</v>
      </c>
      <c r="W217" s="186">
        <v>7.0859167404782998E-4</v>
      </c>
      <c r="X217" s="186">
        <v>0.512280701754386</v>
      </c>
      <c r="Y217" s="187">
        <v>0.50353316617278321</v>
      </c>
      <c r="Z217" s="250">
        <f t="shared" si="23"/>
        <v>0.512280701754386</v>
      </c>
      <c r="AA217" s="275">
        <f t="shared" si="22"/>
        <v>6</v>
      </c>
      <c r="CC217" s="68"/>
      <c r="CH217" s="68"/>
    </row>
    <row r="218" spans="1:86" s="38" customFormat="1" ht="14.25" x14ac:dyDescent="0.2">
      <c r="A218" s="92" t="s">
        <v>237</v>
      </c>
      <c r="B218" s="93" t="s">
        <v>1233</v>
      </c>
      <c r="C218" s="32">
        <v>60254092</v>
      </c>
      <c r="D218" s="71" t="s">
        <v>61</v>
      </c>
      <c r="E218" s="42" t="s">
        <v>202</v>
      </c>
      <c r="F218" s="42" t="s">
        <v>30</v>
      </c>
      <c r="G218" s="79" t="s">
        <v>509</v>
      </c>
      <c r="H218" s="75" t="s">
        <v>625</v>
      </c>
      <c r="I218" s="119">
        <v>8.9108910891089105E-2</v>
      </c>
      <c r="J218" s="262">
        <v>2.3234200743494422E-2</v>
      </c>
      <c r="K218" s="77" t="s">
        <v>587</v>
      </c>
      <c r="L218" s="71" t="s">
        <v>632</v>
      </c>
      <c r="M218" s="234">
        <v>3.0551235527907377E-2</v>
      </c>
      <c r="N218" s="92" t="s">
        <v>237</v>
      </c>
      <c r="O218" s="185">
        <v>3.5173424523693209E-2</v>
      </c>
      <c r="P218" s="186">
        <v>2.8991342862895109E-2</v>
      </c>
      <c r="Q218" s="186">
        <v>3.0347425701130179E-2</v>
      </c>
      <c r="R218" s="186">
        <v>3.308389129578574E-2</v>
      </c>
      <c r="S218" s="186">
        <v>3.2795603616380072E-2</v>
      </c>
      <c r="T218" s="186">
        <v>3.1674208144796379E-2</v>
      </c>
      <c r="U218" s="186">
        <v>3.3774208786017952E-2</v>
      </c>
      <c r="V218" s="186">
        <v>3.5302221456862411E-2</v>
      </c>
      <c r="W218" s="186">
        <v>2.7630905679686169E-2</v>
      </c>
      <c r="X218" s="186">
        <v>3.3264391589107205E-2</v>
      </c>
      <c r="Y218" s="187">
        <v>3.3231474407944994E-2</v>
      </c>
      <c r="Z218" s="250">
        <f t="shared" si="23"/>
        <v>3.5302221456862411E-2</v>
      </c>
      <c r="AA218" s="275">
        <f t="shared" si="22"/>
        <v>0</v>
      </c>
      <c r="CC218" s="68"/>
      <c r="CH218" s="68"/>
    </row>
    <row r="219" spans="1:86" s="38" customFormat="1" ht="14.25" x14ac:dyDescent="0.2">
      <c r="A219" s="92" t="s">
        <v>238</v>
      </c>
      <c r="B219" s="93" t="s">
        <v>1224</v>
      </c>
      <c r="C219" s="32">
        <v>101850462</v>
      </c>
      <c r="D219" s="71" t="s">
        <v>61</v>
      </c>
      <c r="E219" s="42" t="s">
        <v>239</v>
      </c>
      <c r="F219" s="42" t="s">
        <v>28</v>
      </c>
      <c r="G219" s="79" t="s">
        <v>509</v>
      </c>
      <c r="H219" s="75" t="s">
        <v>625</v>
      </c>
      <c r="I219" s="119">
        <v>8.6021505376344107E-2</v>
      </c>
      <c r="J219" s="262">
        <v>6.5857885615251299E-2</v>
      </c>
      <c r="K219" s="77" t="s">
        <v>598</v>
      </c>
      <c r="L219" s="71" t="s">
        <v>61</v>
      </c>
      <c r="M219" s="234">
        <v>6.2367469128102787E-5</v>
      </c>
      <c r="N219" s="92" t="s">
        <v>238</v>
      </c>
      <c r="O219" s="185">
        <v>0</v>
      </c>
      <c r="P219" s="186">
        <v>3.673769287288758E-4</v>
      </c>
      <c r="Q219" s="186">
        <v>0</v>
      </c>
      <c r="R219" s="186">
        <v>0</v>
      </c>
      <c r="S219" s="186">
        <v>0</v>
      </c>
      <c r="T219" s="186">
        <v>0.48544021925316888</v>
      </c>
      <c r="U219" s="186">
        <v>0</v>
      </c>
      <c r="V219" s="186">
        <v>0</v>
      </c>
      <c r="W219" s="186">
        <v>0.49274148520379674</v>
      </c>
      <c r="X219" s="186">
        <v>0</v>
      </c>
      <c r="Y219" s="187">
        <v>0</v>
      </c>
      <c r="Z219" s="250">
        <f t="shared" si="23"/>
        <v>0.49274148520379674</v>
      </c>
      <c r="AA219" s="275">
        <f t="shared" si="22"/>
        <v>2</v>
      </c>
      <c r="CC219" s="68"/>
      <c r="CH219" s="68"/>
    </row>
    <row r="220" spans="1:86" s="38" customFormat="1" ht="14.25" x14ac:dyDescent="0.2">
      <c r="A220" s="92" t="s">
        <v>240</v>
      </c>
      <c r="B220" s="93" t="s">
        <v>1240</v>
      </c>
      <c r="C220" s="32">
        <v>17786233</v>
      </c>
      <c r="D220" s="71" t="s">
        <v>61</v>
      </c>
      <c r="E220" s="42" t="s">
        <v>241</v>
      </c>
      <c r="F220" s="42" t="s">
        <v>26</v>
      </c>
      <c r="G220" s="79" t="s">
        <v>509</v>
      </c>
      <c r="H220" s="75" t="s">
        <v>625</v>
      </c>
      <c r="I220" s="119">
        <v>0.27118644067796599</v>
      </c>
      <c r="J220" s="262">
        <v>0.20552486187845304</v>
      </c>
      <c r="K220" s="77" t="s">
        <v>599</v>
      </c>
      <c r="L220" s="71" t="s">
        <v>1213</v>
      </c>
      <c r="M220" s="234">
        <v>0.1747357825868143</v>
      </c>
      <c r="N220" s="92" t="s">
        <v>240</v>
      </c>
      <c r="O220" s="185">
        <v>0.446797468321876</v>
      </c>
      <c r="P220" s="186">
        <v>0.4326996666193888</v>
      </c>
      <c r="Q220" s="186">
        <v>2.8331748954845991E-2</v>
      </c>
      <c r="R220" s="186">
        <v>9.2651986141397049E-3</v>
      </c>
      <c r="S220" s="186">
        <v>0.45967961916663841</v>
      </c>
      <c r="T220" s="186">
        <v>8.715872956829818E-3</v>
      </c>
      <c r="U220" s="186">
        <v>0.43708109284442553</v>
      </c>
      <c r="V220" s="186">
        <v>3.99890160640064E-2</v>
      </c>
      <c r="W220" s="186">
        <v>0</v>
      </c>
      <c r="X220" s="186">
        <v>0.47428413932838714</v>
      </c>
      <c r="Y220" s="187">
        <v>0.41769517815815604</v>
      </c>
      <c r="Z220" s="250">
        <f t="shared" si="23"/>
        <v>0.47428413932838714</v>
      </c>
      <c r="AA220" s="275">
        <f t="shared" si="22"/>
        <v>6</v>
      </c>
      <c r="CC220" s="68"/>
      <c r="CH220" s="68"/>
    </row>
    <row r="221" spans="1:86" s="38" customFormat="1" ht="15" x14ac:dyDescent="0.2">
      <c r="A221" s="92" t="s">
        <v>242</v>
      </c>
      <c r="B221" s="92" t="s">
        <v>1234</v>
      </c>
      <c r="C221" s="32">
        <v>69937436</v>
      </c>
      <c r="D221" s="71" t="s">
        <v>61</v>
      </c>
      <c r="E221" s="42" t="s">
        <v>202</v>
      </c>
      <c r="F221" s="42" t="s">
        <v>30</v>
      </c>
      <c r="G221" s="79" t="s">
        <v>509</v>
      </c>
      <c r="H221" s="75" t="s">
        <v>625</v>
      </c>
      <c r="I221" s="119">
        <v>8.6419753086419707E-2</v>
      </c>
      <c r="J221" s="262">
        <v>3.3431661750245818E-2</v>
      </c>
      <c r="K221" s="344" t="s">
        <v>723</v>
      </c>
      <c r="L221" s="71" t="s">
        <v>632</v>
      </c>
      <c r="M221" s="234">
        <v>2.6271442002377025E-2</v>
      </c>
      <c r="N221" s="92" t="s">
        <v>242</v>
      </c>
      <c r="O221" s="185">
        <v>2.9451656655686883E-2</v>
      </c>
      <c r="P221" s="186">
        <v>2.893187552565181E-2</v>
      </c>
      <c r="Q221" s="186">
        <v>3.2932566649242032E-2</v>
      </c>
      <c r="R221" s="186">
        <v>2.6900218955270568E-2</v>
      </c>
      <c r="S221" s="186">
        <v>2.5625565269822129E-2</v>
      </c>
      <c r="T221" s="186">
        <v>2.6615303799684818E-2</v>
      </c>
      <c r="U221" s="186">
        <v>2.8745279060008393E-2</v>
      </c>
      <c r="V221" s="186">
        <v>2.9019894141266656E-2</v>
      </c>
      <c r="W221" s="186">
        <v>1.9815059445178335E-2</v>
      </c>
      <c r="X221" s="186">
        <v>0.51814789687924012</v>
      </c>
      <c r="Y221" s="187">
        <v>2.8236229866772718E-2</v>
      </c>
      <c r="Z221" s="250">
        <f t="shared" si="23"/>
        <v>0.51814789687924012</v>
      </c>
      <c r="AA221" s="275">
        <f t="shared" si="22"/>
        <v>1</v>
      </c>
      <c r="CC221" s="68"/>
      <c r="CH221" s="68"/>
    </row>
    <row r="222" spans="1:86" s="38" customFormat="1" ht="14.25" x14ac:dyDescent="0.2">
      <c r="A222" s="97" t="s">
        <v>243</v>
      </c>
      <c r="B222" s="97" t="s">
        <v>1231</v>
      </c>
      <c r="C222" s="41">
        <v>12444215</v>
      </c>
      <c r="D222" s="42" t="s">
        <v>69</v>
      </c>
      <c r="E222" s="40" t="s">
        <v>25</v>
      </c>
      <c r="F222" s="40" t="s">
        <v>26</v>
      </c>
      <c r="G222" s="23" t="s">
        <v>511</v>
      </c>
      <c r="H222" s="75" t="s">
        <v>625</v>
      </c>
      <c r="I222" s="43">
        <v>4.2105263157894701E-2</v>
      </c>
      <c r="J222" s="43">
        <v>0.10435663627152988</v>
      </c>
      <c r="K222" s="77" t="s">
        <v>597</v>
      </c>
      <c r="L222" s="72"/>
      <c r="M222" s="234">
        <v>1.7902188949467004E-3</v>
      </c>
      <c r="N222" s="97" t="s">
        <v>243</v>
      </c>
      <c r="O222" s="185">
        <v>2.5089821561189059E-3</v>
      </c>
      <c r="P222" s="186">
        <v>2.4618547776214697E-3</v>
      </c>
      <c r="Q222" s="186">
        <v>1.5637049096050039E-3</v>
      </c>
      <c r="R222" s="186">
        <v>1.7901096442157081E-3</v>
      </c>
      <c r="S222" s="186">
        <v>1.9567580625679429E-3</v>
      </c>
      <c r="T222" s="186">
        <v>1.8816410861865406E-3</v>
      </c>
      <c r="U222" s="186">
        <v>0.49589221163325664</v>
      </c>
      <c r="V222" s="186">
        <v>1.6613135452431056E-3</v>
      </c>
      <c r="W222" s="186">
        <v>1.9532945568191684E-3</v>
      </c>
      <c r="X222" s="186">
        <v>0.48777372262773722</v>
      </c>
      <c r="Y222" s="187">
        <v>2.0972098719863096E-3</v>
      </c>
      <c r="Z222" s="250">
        <f t="shared" si="23"/>
        <v>0.49589221163325664</v>
      </c>
      <c r="AA222" s="275">
        <f t="shared" si="22"/>
        <v>2</v>
      </c>
      <c r="CC222" s="68"/>
      <c r="CH222" s="68"/>
    </row>
    <row r="223" spans="1:86" s="38" customFormat="1" ht="14.25" x14ac:dyDescent="0.2">
      <c r="A223" s="97" t="s">
        <v>244</v>
      </c>
      <c r="B223" s="97" t="s">
        <v>1231</v>
      </c>
      <c r="C223" s="28">
        <v>75750049</v>
      </c>
      <c r="D223" s="42" t="s">
        <v>69</v>
      </c>
      <c r="E223" s="35" t="s">
        <v>26</v>
      </c>
      <c r="F223" s="35" t="s">
        <v>25</v>
      </c>
      <c r="G223" s="80" t="s">
        <v>511</v>
      </c>
      <c r="H223" s="75" t="s">
        <v>625</v>
      </c>
      <c r="I223" s="264">
        <v>5.8823529411764698E-2</v>
      </c>
      <c r="J223" s="43">
        <v>5.9001512859304085E-2</v>
      </c>
      <c r="K223" s="77" t="s">
        <v>598</v>
      </c>
      <c r="L223" s="71" t="s">
        <v>633</v>
      </c>
      <c r="M223" s="265">
        <v>1.2263467501231563E-2</v>
      </c>
      <c r="N223" s="97" t="s">
        <v>244</v>
      </c>
      <c r="O223" s="186">
        <v>3.2132254496769312E-2</v>
      </c>
      <c r="P223" s="186">
        <v>3.0249285643905804E-2</v>
      </c>
      <c r="Q223" s="186">
        <v>3.3173247954464601E-2</v>
      </c>
      <c r="R223" s="186">
        <v>2.9571817270514104E-2</v>
      </c>
      <c r="S223" s="186">
        <v>3.363970588235294E-2</v>
      </c>
      <c r="T223" s="186">
        <v>0.47376832742686403</v>
      </c>
      <c r="U223" s="186">
        <v>3.0017030939540165E-2</v>
      </c>
      <c r="V223" s="186">
        <v>3.0049973698053657E-2</v>
      </c>
      <c r="W223" s="186">
        <v>0.48809766022380469</v>
      </c>
      <c r="X223" s="186">
        <v>2.9029661991262359E-2</v>
      </c>
      <c r="Y223" s="186">
        <v>3.3067182837325591E-2</v>
      </c>
      <c r="Z223" s="250">
        <f t="shared" si="23"/>
        <v>0.48809766022380469</v>
      </c>
      <c r="AA223" s="275">
        <f t="shared" ref="AA223:AA254" si="24">COUNTIF(O223:Y223,"&gt;0.25")</f>
        <v>2</v>
      </c>
      <c r="CC223" s="68"/>
      <c r="CH223" s="68"/>
    </row>
    <row r="224" spans="1:86" s="38" customFormat="1" ht="14.25" x14ac:dyDescent="0.2">
      <c r="A224" s="97" t="s">
        <v>245</v>
      </c>
      <c r="B224" s="93" t="s">
        <v>1225</v>
      </c>
      <c r="C224" s="41">
        <v>106639317</v>
      </c>
      <c r="D224" s="42" t="s">
        <v>69</v>
      </c>
      <c r="E224" s="40" t="s">
        <v>25</v>
      </c>
      <c r="F224" s="40" t="s">
        <v>28</v>
      </c>
      <c r="G224" s="23" t="s">
        <v>511</v>
      </c>
      <c r="H224" s="75" t="s">
        <v>625</v>
      </c>
      <c r="I224" s="43">
        <v>7.2727272727272696E-2</v>
      </c>
      <c r="J224" s="43">
        <v>0.13556851311953352</v>
      </c>
      <c r="K224" s="77" t="s">
        <v>588</v>
      </c>
      <c r="L224" s="72"/>
      <c r="M224" s="106">
        <v>4.7897308171280777E-5</v>
      </c>
      <c r="N224" s="97" t="s">
        <v>245</v>
      </c>
      <c r="O224" s="185">
        <v>4.3350512981070276E-4</v>
      </c>
      <c r="P224" s="186">
        <v>7.637960664502578E-4</v>
      </c>
      <c r="Q224" s="186">
        <v>0</v>
      </c>
      <c r="R224" s="186">
        <v>1.3071041108424287E-4</v>
      </c>
      <c r="S224" s="186">
        <v>1.032242394802356E-3</v>
      </c>
      <c r="T224" s="186">
        <v>9.5383441434566965E-5</v>
      </c>
      <c r="U224" s="186">
        <v>3.6059859366548472E-4</v>
      </c>
      <c r="V224" s="186">
        <v>7.4404761904761911E-5</v>
      </c>
      <c r="W224" s="186">
        <v>0</v>
      </c>
      <c r="X224" s="186">
        <v>6.7930167787514441E-5</v>
      </c>
      <c r="Y224" s="187">
        <v>2.5437525437525436E-4</v>
      </c>
      <c r="Z224" s="250">
        <f t="shared" si="23"/>
        <v>1.032242394802356E-3</v>
      </c>
      <c r="AA224" s="275">
        <f t="shared" si="24"/>
        <v>0</v>
      </c>
      <c r="CC224" s="68"/>
      <c r="CH224" s="68"/>
    </row>
    <row r="225" spans="1:91" s="38" customFormat="1" ht="14.25" x14ac:dyDescent="0.2">
      <c r="A225" s="97" t="s">
        <v>246</v>
      </c>
      <c r="B225" s="94" t="s">
        <v>1234</v>
      </c>
      <c r="C225" s="28">
        <v>52878947</v>
      </c>
      <c r="D225" s="42" t="s">
        <v>69</v>
      </c>
      <c r="E225" s="35" t="s">
        <v>26</v>
      </c>
      <c r="F225" s="35" t="s">
        <v>28</v>
      </c>
      <c r="G225" s="80" t="s">
        <v>511</v>
      </c>
      <c r="H225" s="75" t="s">
        <v>625</v>
      </c>
      <c r="I225" s="264">
        <v>5.8823529411764698E-2</v>
      </c>
      <c r="J225" s="43">
        <v>3.4129692832764506E-2</v>
      </c>
      <c r="K225" s="77" t="s">
        <v>600</v>
      </c>
      <c r="L225" s="72"/>
      <c r="M225" s="265">
        <v>2.0402887148277282E-3</v>
      </c>
      <c r="N225" s="97" t="s">
        <v>246</v>
      </c>
      <c r="O225" s="186">
        <v>4.9845307665864558E-3</v>
      </c>
      <c r="P225" s="186">
        <v>7.918025151374011E-3</v>
      </c>
      <c r="Q225" s="186">
        <v>7.2595281306715061E-3</v>
      </c>
      <c r="R225" s="186">
        <v>5.2401746724890829E-3</v>
      </c>
      <c r="S225" s="186">
        <v>5.6179775280898875E-3</v>
      </c>
      <c r="T225" s="186">
        <v>8.3755785761516419E-3</v>
      </c>
      <c r="U225" s="186">
        <v>6.4613396510876586E-3</v>
      </c>
      <c r="V225" s="186">
        <v>9.6380802517702594E-3</v>
      </c>
      <c r="W225" s="186">
        <v>4.5645426328281904E-3</v>
      </c>
      <c r="X225" s="186">
        <v>4.018264840182648E-3</v>
      </c>
      <c r="Y225" s="186">
        <v>7.0718232044198895E-3</v>
      </c>
      <c r="Z225" s="250">
        <f t="shared" si="23"/>
        <v>9.6380802517702594E-3</v>
      </c>
      <c r="AA225" s="275">
        <f t="shared" si="24"/>
        <v>0</v>
      </c>
      <c r="CC225" s="68"/>
      <c r="CH225" s="68"/>
    </row>
    <row r="226" spans="1:91" s="38" customFormat="1" ht="14.25" x14ac:dyDescent="0.2">
      <c r="A226" s="97" t="s">
        <v>698</v>
      </c>
      <c r="B226" s="94" t="s">
        <v>1227</v>
      </c>
      <c r="C226" s="31">
        <v>122693584</v>
      </c>
      <c r="D226" s="42" t="s">
        <v>69</v>
      </c>
      <c r="E226" s="35" t="s">
        <v>30</v>
      </c>
      <c r="F226" s="35" t="s">
        <v>25</v>
      </c>
      <c r="G226" s="81" t="s">
        <v>511</v>
      </c>
      <c r="H226" s="49" t="s">
        <v>625</v>
      </c>
      <c r="I226" s="264">
        <v>5.4545454545454501E-2</v>
      </c>
      <c r="J226" s="43"/>
      <c r="K226" s="77" t="s">
        <v>623</v>
      </c>
      <c r="L226" s="72"/>
      <c r="M226" s="265">
        <v>5.7386187079357066E-4</v>
      </c>
      <c r="N226" s="97" t="s">
        <v>698</v>
      </c>
      <c r="O226" s="186">
        <v>6.4641241111829345E-4</v>
      </c>
      <c r="P226" s="186">
        <v>4.2140750105351877E-4</v>
      </c>
      <c r="Q226" s="186">
        <v>1.1424219345011425E-3</v>
      </c>
      <c r="R226" s="186">
        <v>8.5640879246360268E-4</v>
      </c>
      <c r="S226" s="186">
        <v>4.4091710758377423E-4</v>
      </c>
      <c r="T226" s="186">
        <v>3.6563071297989033E-4</v>
      </c>
      <c r="U226" s="186">
        <v>3.7821482602118004E-4</v>
      </c>
      <c r="V226" s="186">
        <v>1.4450867052023121E-3</v>
      </c>
      <c r="W226" s="186">
        <v>9.6308186195826644E-4</v>
      </c>
      <c r="X226" s="186">
        <v>1.4049877063575693E-3</v>
      </c>
      <c r="Y226" s="186">
        <v>9.0334236675700087E-4</v>
      </c>
      <c r="Z226" s="250">
        <f t="shared" si="23"/>
        <v>1.4450867052023121E-3</v>
      </c>
      <c r="AA226" s="275">
        <f t="shared" si="24"/>
        <v>0</v>
      </c>
      <c r="CC226" s="68"/>
      <c r="CH226" s="68"/>
    </row>
    <row r="227" spans="1:91" ht="14.25" x14ac:dyDescent="0.2">
      <c r="A227" s="142" t="s">
        <v>519</v>
      </c>
      <c r="B227" s="93" t="s">
        <v>1226</v>
      </c>
      <c r="C227" s="27">
        <v>65276098</v>
      </c>
      <c r="D227" s="42" t="s">
        <v>69</v>
      </c>
      <c r="E227" s="45" t="s">
        <v>28</v>
      </c>
      <c r="F227" s="45" t="s">
        <v>30</v>
      </c>
      <c r="G227" s="109" t="s">
        <v>509</v>
      </c>
      <c r="H227" s="49" t="s">
        <v>627</v>
      </c>
      <c r="I227" s="347"/>
      <c r="J227" s="267">
        <v>2.1349274124679761E-2</v>
      </c>
      <c r="K227" s="77" t="s">
        <v>601</v>
      </c>
      <c r="L227" s="72"/>
      <c r="M227" s="234">
        <v>1.1814120238433756E-3</v>
      </c>
      <c r="N227" s="142" t="s">
        <v>519</v>
      </c>
      <c r="O227" s="186">
        <v>9.9621843614036525E-4</v>
      </c>
      <c r="P227" s="186">
        <v>8.9325591782045551E-4</v>
      </c>
      <c r="Q227" s="186">
        <v>9.8001781850579105E-4</v>
      </c>
      <c r="R227" s="186">
        <v>1.1239112110143299E-3</v>
      </c>
      <c r="S227" s="186">
        <v>1.081548777849881E-3</v>
      </c>
      <c r="T227" s="186">
        <v>1.4915236180101476E-3</v>
      </c>
      <c r="U227" s="186">
        <v>8.7381216159283478E-4</v>
      </c>
      <c r="V227" s="186">
        <v>1.0405272004482271E-3</v>
      </c>
      <c r="W227" s="186">
        <v>8.9533889245242682E-4</v>
      </c>
      <c r="X227" s="186">
        <v>1.2458045699042929E-3</v>
      </c>
      <c r="Y227" s="186">
        <v>9.1772835240768738E-4</v>
      </c>
      <c r="Z227" s="250">
        <f t="shared" si="23"/>
        <v>1.4915236180101476E-3</v>
      </c>
      <c r="AA227" s="275">
        <f t="shared" si="24"/>
        <v>0</v>
      </c>
      <c r="CC227" s="68"/>
      <c r="CM227"/>
    </row>
    <row r="228" spans="1:91" ht="14.25" x14ac:dyDescent="0.2">
      <c r="A228" s="142" t="s">
        <v>520</v>
      </c>
      <c r="B228" s="45" t="s">
        <v>1228</v>
      </c>
      <c r="C228" s="27">
        <v>10106637</v>
      </c>
      <c r="D228" s="42" t="s">
        <v>69</v>
      </c>
      <c r="E228" s="45" t="s">
        <v>28</v>
      </c>
      <c r="F228" s="45" t="s">
        <v>25</v>
      </c>
      <c r="G228" s="109" t="s">
        <v>509</v>
      </c>
      <c r="H228" s="49" t="s">
        <v>627</v>
      </c>
      <c r="I228" s="347"/>
      <c r="J228" s="316">
        <v>2.1844660194174758E-2</v>
      </c>
      <c r="K228" s="77" t="s">
        <v>602</v>
      </c>
      <c r="L228" s="72"/>
      <c r="M228" s="234">
        <v>5.4945325293163472E-4</v>
      </c>
      <c r="N228" s="142" t="s">
        <v>520</v>
      </c>
      <c r="O228" s="186">
        <v>2.7866020174998609E-4</v>
      </c>
      <c r="P228" s="186">
        <v>1.6632016632016632E-4</v>
      </c>
      <c r="Q228" s="186">
        <v>1.7872520187823941E-4</v>
      </c>
      <c r="R228" s="186">
        <v>3.6049617382470054E-4</v>
      </c>
      <c r="S228" s="186">
        <v>4.2740913739677306E-4</v>
      </c>
      <c r="T228" s="186">
        <v>0.4949729193683729</v>
      </c>
      <c r="U228" s="186">
        <v>2.2316447221602321E-4</v>
      </c>
      <c r="V228" s="186">
        <v>0</v>
      </c>
      <c r="W228" s="186">
        <v>2.7944899233981E-4</v>
      </c>
      <c r="X228" s="186">
        <v>1.9453991310550549E-4</v>
      </c>
      <c r="Y228" s="186">
        <v>5.149670553127435E-4</v>
      </c>
      <c r="Z228" s="250">
        <f t="shared" si="23"/>
        <v>0.4949729193683729</v>
      </c>
      <c r="AA228" s="275">
        <f t="shared" si="24"/>
        <v>1</v>
      </c>
      <c r="CC228" s="68"/>
      <c r="CM228"/>
    </row>
    <row r="229" spans="1:91" ht="14.25" x14ac:dyDescent="0.2">
      <c r="A229" s="142" t="s">
        <v>521</v>
      </c>
      <c r="B229" s="45" t="s">
        <v>1232</v>
      </c>
      <c r="C229" s="27">
        <v>27437337</v>
      </c>
      <c r="D229" s="42" t="s">
        <v>69</v>
      </c>
      <c r="E229" s="45" t="s">
        <v>26</v>
      </c>
      <c r="F229" s="45" t="s">
        <v>30</v>
      </c>
      <c r="G229" s="109" t="s">
        <v>509</v>
      </c>
      <c r="H229" s="49" t="s">
        <v>627</v>
      </c>
      <c r="I229" s="347"/>
      <c r="J229" s="316">
        <v>2.2959183673469389E-2</v>
      </c>
      <c r="K229" s="77" t="s">
        <v>589</v>
      </c>
      <c r="L229" s="72"/>
      <c r="M229" s="234">
        <v>1.369493488461645E-4</v>
      </c>
      <c r="N229" s="142" t="s">
        <v>521</v>
      </c>
      <c r="O229" s="186">
        <v>2.9917939366309551E-4</v>
      </c>
      <c r="P229" s="186">
        <v>3.2244282685626302E-4</v>
      </c>
      <c r="Q229" s="186">
        <v>0.49576815386210804</v>
      </c>
      <c r="R229" s="186">
        <v>2.617076799988036E-4</v>
      </c>
      <c r="S229" s="186">
        <v>3.7225658775355032E-4</v>
      </c>
      <c r="T229" s="186">
        <v>4.2433607417074321E-4</v>
      </c>
      <c r="U229" s="186">
        <v>5.1985247959824231E-4</v>
      </c>
      <c r="V229" s="186">
        <v>3.3267217354189158E-4</v>
      </c>
      <c r="W229" s="186">
        <v>3.9811382516610191E-4</v>
      </c>
      <c r="X229" s="186">
        <v>2.6983894469843569E-4</v>
      </c>
      <c r="Y229" s="186">
        <v>4.5954415772576701E-4</v>
      </c>
      <c r="Z229" s="250">
        <f t="shared" si="23"/>
        <v>0.49576815386210804</v>
      </c>
      <c r="AA229" s="275">
        <f t="shared" si="24"/>
        <v>1</v>
      </c>
      <c r="CC229" s="68"/>
      <c r="CM229"/>
    </row>
    <row r="230" spans="1:91" ht="14.25" x14ac:dyDescent="0.2">
      <c r="A230" s="94" t="s">
        <v>522</v>
      </c>
      <c r="B230" s="94" t="s">
        <v>1234</v>
      </c>
      <c r="C230" s="27">
        <v>39038162</v>
      </c>
      <c r="D230" s="42" t="s">
        <v>69</v>
      </c>
      <c r="E230" s="45" t="s">
        <v>26</v>
      </c>
      <c r="F230" s="45" t="s">
        <v>30</v>
      </c>
      <c r="G230" s="109" t="s">
        <v>509</v>
      </c>
      <c r="H230" s="49" t="s">
        <v>627</v>
      </c>
      <c r="I230" s="347"/>
      <c r="J230" s="316">
        <v>2.5538707102952914E-2</v>
      </c>
      <c r="K230" s="77" t="s">
        <v>603</v>
      </c>
      <c r="L230" s="72"/>
      <c r="M230" s="234">
        <v>5.9708611311294103E-4</v>
      </c>
      <c r="N230" s="94" t="s">
        <v>522</v>
      </c>
      <c r="O230" s="186">
        <v>5.5030944937153067E-4</v>
      </c>
      <c r="P230" s="186">
        <v>7.7100134503154348E-4</v>
      </c>
      <c r="Q230" s="186">
        <v>5.6110756727384414E-4</v>
      </c>
      <c r="R230" s="186">
        <v>0.49265851905104241</v>
      </c>
      <c r="S230" s="186">
        <v>5.2053338058742746E-4</v>
      </c>
      <c r="T230" s="186">
        <v>4.5104473236133195E-4</v>
      </c>
      <c r="U230" s="186">
        <v>6.7520372526193252E-4</v>
      </c>
      <c r="V230" s="186">
        <v>0.51501278510790627</v>
      </c>
      <c r="W230" s="186">
        <v>4.4305275321362926E-4</v>
      </c>
      <c r="X230" s="186">
        <v>7.1689038915294042E-4</v>
      </c>
      <c r="Y230" s="186">
        <v>7.7003564812088657E-4</v>
      </c>
      <c r="Z230" s="250">
        <f t="shared" si="23"/>
        <v>0.51501278510790627</v>
      </c>
      <c r="AA230" s="275">
        <f t="shared" si="24"/>
        <v>2</v>
      </c>
      <c r="CC230" s="68"/>
      <c r="CM230"/>
    </row>
    <row r="231" spans="1:91" ht="14.25" x14ac:dyDescent="0.2">
      <c r="A231" s="142" t="s">
        <v>523</v>
      </c>
      <c r="B231" s="93" t="s">
        <v>1233</v>
      </c>
      <c r="C231" s="27">
        <v>127791331</v>
      </c>
      <c r="D231" s="42" t="s">
        <v>69</v>
      </c>
      <c r="E231" s="45" t="s">
        <v>28</v>
      </c>
      <c r="F231" s="45" t="s">
        <v>30</v>
      </c>
      <c r="G231" s="109" t="s">
        <v>509</v>
      </c>
      <c r="H231" s="49" t="s">
        <v>627</v>
      </c>
      <c r="I231" s="347"/>
      <c r="J231" s="316">
        <v>2.576112412177986E-2</v>
      </c>
      <c r="K231" s="77" t="s">
        <v>604</v>
      </c>
      <c r="L231" s="72"/>
      <c r="M231" s="234">
        <v>1.0851406023082246E-3</v>
      </c>
      <c r="N231" s="142" t="s">
        <v>523</v>
      </c>
      <c r="O231" s="186">
        <v>9.355101548118417E-4</v>
      </c>
      <c r="P231" s="186">
        <v>1.0041395139145047E-3</v>
      </c>
      <c r="Q231" s="186">
        <v>1.1917824760724731E-3</v>
      </c>
      <c r="R231" s="186">
        <v>9.4856715086319605E-4</v>
      </c>
      <c r="S231" s="186">
        <v>1.0099008944146198E-3</v>
      </c>
      <c r="T231" s="186">
        <v>1.004247968908483E-3</v>
      </c>
      <c r="U231" s="186">
        <v>9.9381338161913524E-4</v>
      </c>
      <c r="V231" s="186">
        <v>8.5794052081208992E-4</v>
      </c>
      <c r="W231" s="186">
        <v>9.8245390432492147E-4</v>
      </c>
      <c r="X231" s="186">
        <v>9.3055100190931705E-4</v>
      </c>
      <c r="Y231" s="186">
        <v>8.1905502560581116E-4</v>
      </c>
      <c r="Z231" s="250">
        <f t="shared" si="23"/>
        <v>1.1917824760724731E-3</v>
      </c>
      <c r="AA231" s="275">
        <f t="shared" si="24"/>
        <v>0</v>
      </c>
      <c r="CC231" s="68"/>
      <c r="CM231"/>
    </row>
    <row r="232" spans="1:91" ht="14.25" x14ac:dyDescent="0.2">
      <c r="A232" s="142" t="s">
        <v>524</v>
      </c>
      <c r="B232" s="93" t="s">
        <v>1224</v>
      </c>
      <c r="C232" s="27">
        <v>138556245</v>
      </c>
      <c r="D232" s="42" t="s">
        <v>69</v>
      </c>
      <c r="E232" s="45" t="s">
        <v>30</v>
      </c>
      <c r="F232" s="45" t="s">
        <v>26</v>
      </c>
      <c r="G232" s="109" t="s">
        <v>509</v>
      </c>
      <c r="H232" s="49" t="s">
        <v>627</v>
      </c>
      <c r="I232" s="347"/>
      <c r="J232" s="316">
        <v>2.6013771996939557E-2</v>
      </c>
      <c r="K232" s="77" t="s">
        <v>604</v>
      </c>
      <c r="L232" s="72"/>
      <c r="M232" s="234">
        <v>3.5317129513246816E-4</v>
      </c>
      <c r="N232" s="142" t="s">
        <v>524</v>
      </c>
      <c r="O232" s="186">
        <v>4.386638299738995E-4</v>
      </c>
      <c r="P232" s="186">
        <v>7.0493831789718395E-4</v>
      </c>
      <c r="Q232" s="186">
        <v>5.0185468034038834E-4</v>
      </c>
      <c r="R232" s="186">
        <v>8.4930498542026443E-4</v>
      </c>
      <c r="S232" s="186">
        <v>3.9081652230141191E-4</v>
      </c>
      <c r="T232" s="186">
        <v>6.8281202330277625E-4</v>
      </c>
      <c r="U232" s="186">
        <v>6.3764947497432843E-4</v>
      </c>
      <c r="V232" s="186">
        <v>5.0473765113451263E-4</v>
      </c>
      <c r="W232" s="186">
        <v>6.382111633128542E-4</v>
      </c>
      <c r="X232" s="186">
        <v>7.2811699328895944E-4</v>
      </c>
      <c r="Y232" s="186">
        <v>6.7277869002006936E-4</v>
      </c>
      <c r="Z232" s="250">
        <f t="shared" si="23"/>
        <v>8.4930498542026443E-4</v>
      </c>
      <c r="AA232" s="275">
        <f t="shared" si="24"/>
        <v>0</v>
      </c>
      <c r="CC232" s="68"/>
      <c r="CM232"/>
    </row>
    <row r="233" spans="1:91" ht="14.25" x14ac:dyDescent="0.2">
      <c r="A233" s="142" t="s">
        <v>525</v>
      </c>
      <c r="B233" s="45" t="s">
        <v>1228</v>
      </c>
      <c r="C233" s="27">
        <v>24393082</v>
      </c>
      <c r="D233" s="42" t="s">
        <v>69</v>
      </c>
      <c r="E233" s="45" t="s">
        <v>28</v>
      </c>
      <c r="F233" s="45" t="s">
        <v>30</v>
      </c>
      <c r="G233" s="109" t="s">
        <v>509</v>
      </c>
      <c r="H233" s="49" t="s">
        <v>627</v>
      </c>
      <c r="I233" s="347"/>
      <c r="J233" s="316">
        <v>2.6737967914438502E-2</v>
      </c>
      <c r="K233" s="77" t="s">
        <v>1214</v>
      </c>
      <c r="L233" s="92" t="s">
        <v>634</v>
      </c>
      <c r="M233" s="234">
        <v>1.0560687822570934E-3</v>
      </c>
      <c r="N233" s="142" t="s">
        <v>525</v>
      </c>
      <c r="O233" s="186">
        <v>1.2814751943015961E-3</v>
      </c>
      <c r="P233" s="186">
        <v>1.4106748078745132E-3</v>
      </c>
      <c r="Q233" s="186">
        <v>1.3515221105720894E-3</v>
      </c>
      <c r="R233" s="186">
        <v>1.3051272105919721E-3</v>
      </c>
      <c r="S233" s="186">
        <v>1.4862407812212711E-3</v>
      </c>
      <c r="T233" s="186">
        <v>1.2662099011175913E-3</v>
      </c>
      <c r="U233" s="186">
        <v>1.4005434587438202E-3</v>
      </c>
      <c r="V233" s="186">
        <v>1.1438506588579795E-3</v>
      </c>
      <c r="W233" s="186">
        <v>1.2794238540183172E-3</v>
      </c>
      <c r="X233" s="186">
        <v>1.127076698768369E-3</v>
      </c>
      <c r="Y233" s="186">
        <v>1.3652997653766385E-3</v>
      </c>
      <c r="Z233" s="250">
        <f t="shared" si="23"/>
        <v>1.4862407812212711E-3</v>
      </c>
      <c r="AA233" s="275">
        <f t="shared" si="24"/>
        <v>0</v>
      </c>
      <c r="CC233" s="68"/>
      <c r="CM233"/>
    </row>
    <row r="234" spans="1:91" ht="14.25" x14ac:dyDescent="0.2">
      <c r="A234" s="142" t="s">
        <v>526</v>
      </c>
      <c r="B234" s="45" t="s">
        <v>1237</v>
      </c>
      <c r="C234" s="27">
        <v>11382055</v>
      </c>
      <c r="D234" s="42" t="s">
        <v>69</v>
      </c>
      <c r="E234" s="45" t="s">
        <v>28</v>
      </c>
      <c r="F234" s="45" t="s">
        <v>25</v>
      </c>
      <c r="G234" s="110" t="s">
        <v>509</v>
      </c>
      <c r="H234" s="49" t="s">
        <v>627</v>
      </c>
      <c r="I234" s="348"/>
      <c r="J234" s="317">
        <v>2.7070063694267517E-2</v>
      </c>
      <c r="K234" s="77" t="s">
        <v>605</v>
      </c>
      <c r="L234" s="72"/>
      <c r="M234" s="265">
        <v>8.4629887972622491E-4</v>
      </c>
      <c r="N234" s="142" t="s">
        <v>526</v>
      </c>
      <c r="O234" s="186">
        <v>1.9696839941765864E-4</v>
      </c>
      <c r="P234" s="186">
        <v>1.6800977932784501E-4</v>
      </c>
      <c r="Q234" s="186">
        <v>2.2775818236659217E-4</v>
      </c>
      <c r="R234" s="186">
        <v>2.0360033254720984E-4</v>
      </c>
      <c r="S234" s="186">
        <v>1.7836593785960876E-4</v>
      </c>
      <c r="T234" s="186">
        <v>2.1152219060072302E-4</v>
      </c>
      <c r="U234" s="186">
        <v>1.1646697433359053E-4</v>
      </c>
      <c r="V234" s="186">
        <v>1.7651266710639997E-4</v>
      </c>
      <c r="W234" s="186">
        <v>0.48778561318370234</v>
      </c>
      <c r="X234" s="186">
        <v>9.503595526974372E-5</v>
      </c>
      <c r="Y234" s="186">
        <v>1.6085898699052942E-4</v>
      </c>
      <c r="Z234" s="250">
        <f t="shared" si="23"/>
        <v>0.48778561318370234</v>
      </c>
      <c r="AA234" s="275">
        <f t="shared" si="24"/>
        <v>1</v>
      </c>
      <c r="CC234" s="68"/>
      <c r="CM234"/>
    </row>
    <row r="235" spans="1:91" ht="14.25" x14ac:dyDescent="0.2">
      <c r="A235" s="142" t="s">
        <v>527</v>
      </c>
      <c r="B235" s="93" t="s">
        <v>1223</v>
      </c>
      <c r="C235" s="27">
        <v>43528155</v>
      </c>
      <c r="D235" s="42" t="s">
        <v>69</v>
      </c>
      <c r="E235" s="45" t="s">
        <v>25</v>
      </c>
      <c r="F235" s="45" t="s">
        <v>26</v>
      </c>
      <c r="G235" s="110" t="s">
        <v>509</v>
      </c>
      <c r="H235" s="49" t="s">
        <v>627</v>
      </c>
      <c r="I235" s="348"/>
      <c r="J235" s="317">
        <v>3.039288361749444E-2</v>
      </c>
      <c r="K235" s="77" t="s">
        <v>606</v>
      </c>
      <c r="L235" s="72"/>
      <c r="M235" s="265">
        <v>1.6057649609518567E-3</v>
      </c>
      <c r="N235" s="142" t="s">
        <v>527</v>
      </c>
      <c r="O235" s="186">
        <v>1.6051111775536218E-3</v>
      </c>
      <c r="P235" s="186">
        <v>1.8406236466002599E-3</v>
      </c>
      <c r="Q235" s="186">
        <v>1.8023175683555442E-3</v>
      </c>
      <c r="R235" s="186">
        <v>1.6076201193657939E-3</v>
      </c>
      <c r="S235" s="186">
        <v>1.659086916635762E-3</v>
      </c>
      <c r="T235" s="186">
        <v>1.971748701149665E-3</v>
      </c>
      <c r="U235" s="186">
        <v>1.3523028264246677E-3</v>
      </c>
      <c r="V235" s="186">
        <v>0</v>
      </c>
      <c r="W235" s="186">
        <v>1.686145156021119E-3</v>
      </c>
      <c r="X235" s="186">
        <v>1.783940264706825E-3</v>
      </c>
      <c r="Y235" s="186">
        <v>1.7114958473706018E-3</v>
      </c>
      <c r="Z235" s="250">
        <f t="shared" si="23"/>
        <v>1.971748701149665E-3</v>
      </c>
      <c r="AA235" s="275">
        <f t="shared" si="24"/>
        <v>0</v>
      </c>
      <c r="CC235" s="68"/>
      <c r="CM235"/>
    </row>
    <row r="236" spans="1:91" ht="14.25" x14ac:dyDescent="0.2">
      <c r="A236" s="142" t="s">
        <v>528</v>
      </c>
      <c r="B236" s="93" t="s">
        <v>1229</v>
      </c>
      <c r="C236" s="27">
        <v>84930481</v>
      </c>
      <c r="D236" s="42" t="s">
        <v>69</v>
      </c>
      <c r="E236" s="45" t="s">
        <v>28</v>
      </c>
      <c r="F236" s="45" t="s">
        <v>30</v>
      </c>
      <c r="G236" s="110" t="s">
        <v>509</v>
      </c>
      <c r="H236" s="49" t="s">
        <v>627</v>
      </c>
      <c r="I236" s="348"/>
      <c r="J236" s="317">
        <v>5.499153976311337E-2</v>
      </c>
      <c r="K236" s="77" t="s">
        <v>607</v>
      </c>
      <c r="L236" s="72"/>
      <c r="M236" s="265">
        <v>1.2019195731742499E-3</v>
      </c>
      <c r="N236" s="142" t="s">
        <v>528</v>
      </c>
      <c r="O236" s="186">
        <v>1.2633288715766043E-3</v>
      </c>
      <c r="P236" s="186">
        <v>1.3524315883402737E-3</v>
      </c>
      <c r="Q236" s="186">
        <v>1.4326292464568451E-3</v>
      </c>
      <c r="R236" s="186">
        <v>1.2630368495713687E-3</v>
      </c>
      <c r="S236" s="186">
        <v>1.1429592767842865E-3</v>
      </c>
      <c r="T236" s="186">
        <v>1.5637843581467151E-3</v>
      </c>
      <c r="U236" s="186">
        <v>1.0397214994749666E-3</v>
      </c>
      <c r="V236" s="186">
        <v>2.9239766081871343E-3</v>
      </c>
      <c r="W236" s="186">
        <v>1.2743710404403892E-3</v>
      </c>
      <c r="X236" s="186">
        <v>1.1446796853598403E-3</v>
      </c>
      <c r="Y236" s="186">
        <v>1.2559833081045699E-3</v>
      </c>
      <c r="Z236" s="250">
        <f t="shared" si="23"/>
        <v>2.9239766081871343E-3</v>
      </c>
      <c r="AA236" s="275">
        <f t="shared" si="24"/>
        <v>0</v>
      </c>
      <c r="CC236" s="68"/>
      <c r="CM236"/>
    </row>
    <row r="237" spans="1:91" ht="14.25" x14ac:dyDescent="0.2">
      <c r="A237" s="142" t="s">
        <v>529</v>
      </c>
      <c r="B237" s="93" t="s">
        <v>1232</v>
      </c>
      <c r="C237" s="27">
        <v>86920934</v>
      </c>
      <c r="D237" s="42" t="s">
        <v>69</v>
      </c>
      <c r="E237" s="45" t="s">
        <v>26</v>
      </c>
      <c r="F237" s="45" t="s">
        <v>30</v>
      </c>
      <c r="G237" s="110" t="s">
        <v>509</v>
      </c>
      <c r="H237" s="49" t="s">
        <v>627</v>
      </c>
      <c r="I237" s="348"/>
      <c r="J237" s="317">
        <v>5.5467511885895403E-2</v>
      </c>
      <c r="K237" s="77" t="s">
        <v>608</v>
      </c>
      <c r="L237" s="72"/>
      <c r="M237" s="265">
        <v>4.6901146608540863E-4</v>
      </c>
      <c r="N237" s="142" t="s">
        <v>529</v>
      </c>
      <c r="O237" s="186">
        <v>5.4540718309400537E-4</v>
      </c>
      <c r="P237" s="186">
        <v>3.1731540037409817E-4</v>
      </c>
      <c r="Q237" s="186">
        <v>3.0784421920831761E-4</v>
      </c>
      <c r="R237" s="186">
        <v>2.7708819887015872E-4</v>
      </c>
      <c r="S237" s="186">
        <v>3.8941237124710685E-4</v>
      </c>
      <c r="T237" s="186">
        <v>2.7531618342940719E-4</v>
      </c>
      <c r="U237" s="186">
        <v>2.9695150845048175E-4</v>
      </c>
      <c r="V237" s="186">
        <v>0</v>
      </c>
      <c r="W237" s="186">
        <v>6.1872266807631317E-4</v>
      </c>
      <c r="X237" s="186">
        <v>3.195407279029463E-4</v>
      </c>
      <c r="Y237" s="186">
        <v>4.0221625676762745E-4</v>
      </c>
      <c r="Z237" s="250">
        <f t="shared" si="23"/>
        <v>6.1872266807631317E-4</v>
      </c>
      <c r="AA237" s="275">
        <f t="shared" si="24"/>
        <v>0</v>
      </c>
      <c r="CC237" s="68"/>
      <c r="CM237"/>
    </row>
    <row r="238" spans="1:91" ht="14.25" x14ac:dyDescent="0.2">
      <c r="A238" s="142" t="s">
        <v>697</v>
      </c>
      <c r="B238" s="94" t="s">
        <v>1227</v>
      </c>
      <c r="C238" s="27">
        <v>115773248</v>
      </c>
      <c r="D238" s="42" t="s">
        <v>69</v>
      </c>
      <c r="E238" s="45" t="s">
        <v>25</v>
      </c>
      <c r="F238" s="45" t="s">
        <v>30</v>
      </c>
      <c r="G238" s="110" t="s">
        <v>509</v>
      </c>
      <c r="H238" s="49" t="s">
        <v>627</v>
      </c>
      <c r="I238" s="348"/>
      <c r="J238" s="317">
        <v>8.0724876441515644E-2</v>
      </c>
      <c r="K238" s="77" t="s">
        <v>609</v>
      </c>
      <c r="L238" s="72"/>
      <c r="M238" s="265">
        <v>1.0512840713208381E-4</v>
      </c>
      <c r="N238" s="142" t="s">
        <v>697</v>
      </c>
      <c r="O238" s="186">
        <v>3.3219832239847187E-4</v>
      </c>
      <c r="P238" s="186">
        <v>3.5380934730599452E-4</v>
      </c>
      <c r="Q238" s="186">
        <v>2.1057746821090143E-4</v>
      </c>
      <c r="R238" s="186">
        <v>2.039983680130559E-4</v>
      </c>
      <c r="S238" s="186">
        <v>2.1611608521148503E-4</v>
      </c>
      <c r="T238" s="186">
        <v>3.4701267350633675E-4</v>
      </c>
      <c r="U238" s="186">
        <v>1.5122746290726396E-4</v>
      </c>
      <c r="V238" s="186">
        <v>2.1023616529234506E-4</v>
      </c>
      <c r="W238" s="186">
        <v>5.0956279512178551E-5</v>
      </c>
      <c r="X238" s="186">
        <v>1.9962531863272013E-4</v>
      </c>
      <c r="Y238" s="186">
        <v>1.6121704210696018E-4</v>
      </c>
      <c r="Z238" s="250">
        <f t="shared" si="23"/>
        <v>3.5380934730599452E-4</v>
      </c>
      <c r="AA238" s="275">
        <f t="shared" si="24"/>
        <v>0</v>
      </c>
      <c r="CC238" s="68"/>
      <c r="CM238"/>
    </row>
    <row r="239" spans="1:91" ht="14.25" x14ac:dyDescent="0.2">
      <c r="A239" s="142" t="s">
        <v>530</v>
      </c>
      <c r="B239" s="93" t="s">
        <v>1223</v>
      </c>
      <c r="C239" s="27">
        <v>113727133</v>
      </c>
      <c r="D239" s="42" t="s">
        <v>69</v>
      </c>
      <c r="E239" s="45" t="s">
        <v>30</v>
      </c>
      <c r="F239" s="45" t="s">
        <v>28</v>
      </c>
      <c r="G239" s="110" t="s">
        <v>509</v>
      </c>
      <c r="H239" s="49" t="s">
        <v>627</v>
      </c>
      <c r="I239" s="348"/>
      <c r="J239" s="317">
        <v>8.2850041425020712E-2</v>
      </c>
      <c r="K239" s="77" t="s">
        <v>610</v>
      </c>
      <c r="L239" s="72"/>
      <c r="M239" s="265">
        <v>3.4546032541296189E-3</v>
      </c>
      <c r="N239" s="142" t="s">
        <v>530</v>
      </c>
      <c r="O239" s="186">
        <v>2.8422548555187117E-3</v>
      </c>
      <c r="P239" s="186">
        <v>3.2990927494938893E-3</v>
      </c>
      <c r="Q239" s="186">
        <v>3.3381694781881672E-3</v>
      </c>
      <c r="R239" s="186">
        <v>3.1335683509596552E-3</v>
      </c>
      <c r="S239" s="186">
        <v>2.7771892554269715E-3</v>
      </c>
      <c r="T239" s="186">
        <v>3.4032601486962896E-3</v>
      </c>
      <c r="U239" s="186">
        <v>0.51002520385470718</v>
      </c>
      <c r="V239" s="186">
        <v>3.2055546819243007E-3</v>
      </c>
      <c r="W239" s="186">
        <v>3.2619962197426985E-3</v>
      </c>
      <c r="X239" s="186">
        <v>3.5276020402262294E-3</v>
      </c>
      <c r="Y239" s="186">
        <v>2.8085497137721508E-3</v>
      </c>
      <c r="Z239" s="250">
        <f t="shared" si="23"/>
        <v>0.51002520385470718</v>
      </c>
      <c r="AA239" s="275">
        <f t="shared" si="24"/>
        <v>1</v>
      </c>
      <c r="CC239" s="68"/>
      <c r="CM239"/>
    </row>
    <row r="240" spans="1:91" ht="14.25" x14ac:dyDescent="0.2">
      <c r="A240" s="142" t="s">
        <v>531</v>
      </c>
      <c r="B240" s="45" t="s">
        <v>1239</v>
      </c>
      <c r="C240" s="27">
        <v>33525242</v>
      </c>
      <c r="D240" s="42" t="s">
        <v>69</v>
      </c>
      <c r="E240" s="45" t="s">
        <v>26</v>
      </c>
      <c r="F240" s="45" t="s">
        <v>28</v>
      </c>
      <c r="G240" s="110" t="s">
        <v>509</v>
      </c>
      <c r="H240" s="49" t="s">
        <v>627</v>
      </c>
      <c r="I240" s="348"/>
      <c r="J240" s="317">
        <v>8.4078711985688726E-2</v>
      </c>
      <c r="K240" s="77" t="s">
        <v>610</v>
      </c>
      <c r="L240" s="72"/>
      <c r="M240" s="265">
        <v>2.7401880947798213E-3</v>
      </c>
      <c r="N240" s="142" t="s">
        <v>531</v>
      </c>
      <c r="O240" s="186">
        <v>3.2554671968190855E-3</v>
      </c>
      <c r="P240" s="186">
        <v>2.5311611633500983E-3</v>
      </c>
      <c r="Q240" s="186">
        <v>2.7978428226353015E-3</v>
      </c>
      <c r="R240" s="186">
        <v>2.7671374521185347E-3</v>
      </c>
      <c r="S240" s="186">
        <v>3.3211861532913118E-3</v>
      </c>
      <c r="T240" s="186">
        <v>2.723974323192855E-3</v>
      </c>
      <c r="U240" s="186">
        <v>0.52412836657143647</v>
      </c>
      <c r="V240" s="186">
        <v>2.9315960912052116E-2</v>
      </c>
      <c r="W240" s="186">
        <v>2.6742292097450531E-3</v>
      </c>
      <c r="X240" s="186">
        <v>2.7241041788586729E-3</v>
      </c>
      <c r="Y240" s="186">
        <v>3.5185809996626017E-3</v>
      </c>
      <c r="Z240" s="250">
        <f t="shared" si="23"/>
        <v>0.52412836657143647</v>
      </c>
      <c r="AA240" s="275">
        <f t="shared" si="24"/>
        <v>1</v>
      </c>
      <c r="CC240" s="68"/>
      <c r="CM240"/>
    </row>
    <row r="241" spans="1:91" ht="14.25" x14ac:dyDescent="0.2">
      <c r="A241" s="142" t="s">
        <v>532</v>
      </c>
      <c r="B241" s="45" t="s">
        <v>1237</v>
      </c>
      <c r="C241" s="98">
        <v>30848799</v>
      </c>
      <c r="D241" s="42" t="s">
        <v>69</v>
      </c>
      <c r="E241" s="45" t="s">
        <v>28</v>
      </c>
      <c r="F241" s="45" t="s">
        <v>30</v>
      </c>
      <c r="G241" s="110" t="s">
        <v>509</v>
      </c>
      <c r="H241" s="49" t="s">
        <v>627</v>
      </c>
      <c r="I241" s="348"/>
      <c r="J241" s="317">
        <v>8.6992543496271751E-2</v>
      </c>
      <c r="K241" s="77" t="s">
        <v>610</v>
      </c>
      <c r="L241" s="72"/>
      <c r="M241" s="265">
        <v>1.2679619924211506E-3</v>
      </c>
      <c r="N241" s="142" t="s">
        <v>532</v>
      </c>
      <c r="O241" s="186">
        <v>1.1855421686746987E-3</v>
      </c>
      <c r="P241" s="186">
        <v>1.040730403519561E-3</v>
      </c>
      <c r="Q241" s="186">
        <v>1.1939159737479777E-3</v>
      </c>
      <c r="R241" s="186">
        <v>9.454489839899338E-4</v>
      </c>
      <c r="S241" s="186">
        <v>1.1329963395502877E-3</v>
      </c>
      <c r="T241" s="186">
        <v>1.442350365395426E-3</v>
      </c>
      <c r="U241" s="186">
        <v>0.66063054652373132</v>
      </c>
      <c r="V241" s="186">
        <v>1.2038160970275775E-3</v>
      </c>
      <c r="W241" s="186">
        <v>1.4072481183985833E-3</v>
      </c>
      <c r="X241" s="186">
        <v>9.7661385439438671E-4</v>
      </c>
      <c r="Y241" s="186">
        <v>1.3093607167537554E-3</v>
      </c>
      <c r="Z241" s="250">
        <f t="shared" si="23"/>
        <v>0.66063054652373132</v>
      </c>
      <c r="AA241" s="275">
        <f t="shared" si="24"/>
        <v>1</v>
      </c>
      <c r="CC241" s="68"/>
      <c r="CM241"/>
    </row>
    <row r="242" spans="1:91" ht="14.25" x14ac:dyDescent="0.2">
      <c r="A242" s="142" t="s">
        <v>533</v>
      </c>
      <c r="B242" s="45" t="s">
        <v>1237</v>
      </c>
      <c r="C242" s="98">
        <v>184095585</v>
      </c>
      <c r="D242" s="42" t="s">
        <v>69</v>
      </c>
      <c r="E242" s="45" t="s">
        <v>30</v>
      </c>
      <c r="F242" s="45" t="s">
        <v>25</v>
      </c>
      <c r="G242" s="110" t="s">
        <v>509</v>
      </c>
      <c r="H242" s="49" t="s">
        <v>627</v>
      </c>
      <c r="I242" s="348"/>
      <c r="J242" s="317">
        <v>8.835027365129007E-2</v>
      </c>
      <c r="K242" s="77" t="s">
        <v>610</v>
      </c>
      <c r="L242" s="72"/>
      <c r="M242" s="265">
        <v>1.9187756171897426E-3</v>
      </c>
      <c r="N242" s="142" t="s">
        <v>533</v>
      </c>
      <c r="O242" s="186">
        <v>2.5617389813068084E-3</v>
      </c>
      <c r="P242" s="186">
        <v>2.190541171400869E-3</v>
      </c>
      <c r="Q242" s="186">
        <v>1.8338830420561386E-3</v>
      </c>
      <c r="R242" s="186">
        <v>1.9325559681236835E-3</v>
      </c>
      <c r="S242" s="186">
        <v>2.1785067088847749E-3</v>
      </c>
      <c r="T242" s="186">
        <v>2.4579750116514401E-3</v>
      </c>
      <c r="U242" s="186">
        <v>0.33594770031390925</v>
      </c>
      <c r="V242" s="186">
        <v>2.3556176554886789E-3</v>
      </c>
      <c r="W242" s="186">
        <v>2.4900801684346911E-3</v>
      </c>
      <c r="X242" s="186">
        <v>1.7350790117653565E-3</v>
      </c>
      <c r="Y242" s="186">
        <v>2.2041408383667825E-3</v>
      </c>
      <c r="Z242" s="250">
        <f t="shared" si="23"/>
        <v>0.33594770031390925</v>
      </c>
      <c r="AA242" s="275">
        <f t="shared" si="24"/>
        <v>1</v>
      </c>
      <c r="CC242" s="68"/>
      <c r="CM242"/>
    </row>
    <row r="243" spans="1:91" ht="14.25" x14ac:dyDescent="0.2">
      <c r="A243" s="142" t="s">
        <v>534</v>
      </c>
      <c r="B243" s="93" t="s">
        <v>1240</v>
      </c>
      <c r="C243" s="98">
        <v>42650505</v>
      </c>
      <c r="D243" s="42" t="s">
        <v>69</v>
      </c>
      <c r="E243" s="45" t="s">
        <v>25</v>
      </c>
      <c r="F243" s="45" t="s">
        <v>28</v>
      </c>
      <c r="G243" s="110" t="s">
        <v>509</v>
      </c>
      <c r="H243" s="49" t="s">
        <v>627</v>
      </c>
      <c r="I243" s="348"/>
      <c r="J243" s="317">
        <v>9.634551495016612E-2</v>
      </c>
      <c r="K243" s="77" t="s">
        <v>611</v>
      </c>
      <c r="L243" s="72"/>
      <c r="M243" s="265">
        <v>6.9428248999758879E-4</v>
      </c>
      <c r="N243" s="142" t="s">
        <v>534</v>
      </c>
      <c r="O243" s="186">
        <v>4.2936114639426087E-4</v>
      </c>
      <c r="P243" s="186">
        <v>5.3457393012974253E-4</v>
      </c>
      <c r="Q243" s="186">
        <v>2.4482958572256941E-4</v>
      </c>
      <c r="R243" s="186">
        <v>1.7735334242837653E-4</v>
      </c>
      <c r="S243" s="186">
        <v>4.9531222359808951E-4</v>
      </c>
      <c r="T243" s="186">
        <v>5.8716771645137185E-4</v>
      </c>
      <c r="U243" s="186">
        <v>4.820604641553612E-4</v>
      </c>
      <c r="V243" s="186">
        <v>4.37684648210964E-4</v>
      </c>
      <c r="W243" s="186">
        <v>4.9638163910442298E-4</v>
      </c>
      <c r="X243" s="186">
        <v>1.9000827893215347E-4</v>
      </c>
      <c r="Y243" s="186">
        <v>2.5610818009527225E-4</v>
      </c>
      <c r="Z243" s="250">
        <f t="shared" si="23"/>
        <v>5.8716771645137185E-4</v>
      </c>
      <c r="AA243" s="275">
        <f t="shared" si="24"/>
        <v>0</v>
      </c>
      <c r="CC243" s="68"/>
      <c r="CM243"/>
    </row>
    <row r="244" spans="1:91" s="38" customFormat="1" ht="14.25" x14ac:dyDescent="0.2">
      <c r="A244" s="142" t="s">
        <v>535</v>
      </c>
      <c r="B244" s="93" t="s">
        <v>1233</v>
      </c>
      <c r="C244" s="98">
        <v>116653758</v>
      </c>
      <c r="D244" s="42" t="s">
        <v>69</v>
      </c>
      <c r="E244" s="45" t="s">
        <v>25</v>
      </c>
      <c r="F244" s="45" t="s">
        <v>26</v>
      </c>
      <c r="G244" s="110" t="s">
        <v>509</v>
      </c>
      <c r="H244" s="49" t="s">
        <v>627</v>
      </c>
      <c r="I244" s="348"/>
      <c r="J244" s="317">
        <v>0.13430282292557741</v>
      </c>
      <c r="K244" s="77" t="s">
        <v>612</v>
      </c>
      <c r="L244" s="72"/>
      <c r="M244" s="265">
        <v>1.1320176872842988E-3</v>
      </c>
      <c r="N244" s="143" t="s">
        <v>535</v>
      </c>
      <c r="O244" s="186">
        <v>3.7632942459776384E-3</v>
      </c>
      <c r="P244" s="186">
        <v>5.5420084238528046E-3</v>
      </c>
      <c r="Q244" s="186">
        <v>5.6657223796033997E-3</v>
      </c>
      <c r="R244" s="186">
        <v>5.3691275167785232E-3</v>
      </c>
      <c r="S244" s="186">
        <v>4.4273181929982783E-3</v>
      </c>
      <c r="T244" s="186">
        <v>8.3536820460095099E-3</v>
      </c>
      <c r="U244" s="186">
        <v>5.0956143364250545E-3</v>
      </c>
      <c r="V244" s="186">
        <v>6.0496409792502965E-3</v>
      </c>
      <c r="W244" s="186">
        <v>4.2902139676333226E-3</v>
      </c>
      <c r="X244" s="186">
        <v>5.1630434782608692E-3</v>
      </c>
      <c r="Y244" s="186">
        <v>6.268188941123797E-3</v>
      </c>
      <c r="Z244" s="250">
        <f t="shared" si="23"/>
        <v>8.3536820460095099E-3</v>
      </c>
      <c r="AA244" s="275">
        <f t="shared" si="24"/>
        <v>0</v>
      </c>
      <c r="CC244" s="68"/>
      <c r="CH244" s="68"/>
    </row>
    <row r="245" spans="1:91" ht="14.25" x14ac:dyDescent="0.2">
      <c r="A245" s="142" t="s">
        <v>536</v>
      </c>
      <c r="B245" s="93" t="s">
        <v>1229</v>
      </c>
      <c r="C245" s="27">
        <v>23581720</v>
      </c>
      <c r="D245" s="42" t="s">
        <v>69</v>
      </c>
      <c r="E245" s="45" t="s">
        <v>28</v>
      </c>
      <c r="F245" s="45" t="s">
        <v>30</v>
      </c>
      <c r="G245" s="110" t="s">
        <v>509</v>
      </c>
      <c r="H245" s="49" t="s">
        <v>627</v>
      </c>
      <c r="I245" s="348"/>
      <c r="J245" s="317">
        <v>0.14249999999999999</v>
      </c>
      <c r="K245" s="77" t="s">
        <v>588</v>
      </c>
      <c r="L245" s="72"/>
      <c r="M245" s="265">
        <v>1.8513703292960268E-3</v>
      </c>
      <c r="N245" s="142" t="s">
        <v>536</v>
      </c>
      <c r="O245" s="186">
        <v>1.9497787194200857E-3</v>
      </c>
      <c r="P245" s="186">
        <v>1.7881878856567182E-3</v>
      </c>
      <c r="Q245" s="186">
        <v>2.1463126575666036E-3</v>
      </c>
      <c r="R245" s="186">
        <v>1.8474170372904551E-3</v>
      </c>
      <c r="S245" s="186">
        <v>1.8323363427477884E-3</v>
      </c>
      <c r="T245" s="186">
        <v>1.7975293532718859E-3</v>
      </c>
      <c r="U245" s="186">
        <v>1.7798692136344427E-3</v>
      </c>
      <c r="V245" s="186">
        <v>1.8471940657438441E-3</v>
      </c>
      <c r="W245" s="186">
        <v>2.1593777851065753E-3</v>
      </c>
      <c r="X245" s="186">
        <v>2.2680312218597855E-3</v>
      </c>
      <c r="Y245" s="186">
        <v>1.9428634869011817E-3</v>
      </c>
      <c r="Z245" s="250">
        <f t="shared" si="23"/>
        <v>2.2680312218597855E-3</v>
      </c>
      <c r="AA245" s="275">
        <f t="shared" si="24"/>
        <v>0</v>
      </c>
      <c r="CC245" s="68"/>
      <c r="CM245"/>
    </row>
    <row r="246" spans="1:91" ht="14.25" x14ac:dyDescent="0.2">
      <c r="A246" s="142" t="s">
        <v>537</v>
      </c>
      <c r="B246" s="93" t="s">
        <v>1242</v>
      </c>
      <c r="C246" s="27">
        <v>17429587</v>
      </c>
      <c r="D246" s="42" t="s">
        <v>69</v>
      </c>
      <c r="E246" s="45" t="s">
        <v>25</v>
      </c>
      <c r="F246" s="45" t="s">
        <v>26</v>
      </c>
      <c r="G246" s="110" t="s">
        <v>511</v>
      </c>
      <c r="H246" s="49" t="s">
        <v>627</v>
      </c>
      <c r="I246" s="348"/>
      <c r="J246" s="317">
        <v>2.0219039595619208E-2</v>
      </c>
      <c r="K246" s="77" t="s">
        <v>623</v>
      </c>
      <c r="L246" s="72"/>
      <c r="M246" s="265">
        <v>9.462419714492418E-4</v>
      </c>
      <c r="N246" s="142" t="s">
        <v>537</v>
      </c>
      <c r="O246" s="186">
        <v>9.9840638980089476E-4</v>
      </c>
      <c r="P246" s="186">
        <v>7.6742108772503677E-4</v>
      </c>
      <c r="Q246" s="186">
        <v>8.0068121449360086E-4</v>
      </c>
      <c r="R246" s="186">
        <v>1.2227226790103433E-3</v>
      </c>
      <c r="S246" s="186">
        <v>1.1291066702280067E-3</v>
      </c>
      <c r="T246" s="186">
        <v>1.1349788535518865E-3</v>
      </c>
      <c r="U246" s="186">
        <v>8.6790101477657116E-4</v>
      </c>
      <c r="V246" s="186">
        <v>6.7567567567567571E-3</v>
      </c>
      <c r="W246" s="186">
        <v>9.7536576216081033E-4</v>
      </c>
      <c r="X246" s="186">
        <v>1.0677549858225865E-3</v>
      </c>
      <c r="Y246" s="186">
        <v>1.103890494062989E-3</v>
      </c>
      <c r="Z246" s="250">
        <f t="shared" si="23"/>
        <v>6.7567567567567571E-3</v>
      </c>
      <c r="AA246" s="275">
        <f t="shared" si="24"/>
        <v>0</v>
      </c>
      <c r="CC246" s="68"/>
      <c r="CM246"/>
    </row>
    <row r="247" spans="1:91" ht="14.25" x14ac:dyDescent="0.2">
      <c r="A247" s="142" t="s">
        <v>538</v>
      </c>
      <c r="B247" s="93" t="s">
        <v>1226</v>
      </c>
      <c r="C247" s="27">
        <v>30751634</v>
      </c>
      <c r="D247" s="42" t="s">
        <v>69</v>
      </c>
      <c r="E247" s="45" t="s">
        <v>25</v>
      </c>
      <c r="F247" s="45" t="s">
        <v>26</v>
      </c>
      <c r="G247" s="110" t="s">
        <v>511</v>
      </c>
      <c r="H247" s="49" t="s">
        <v>627</v>
      </c>
      <c r="I247" s="348"/>
      <c r="J247" s="317">
        <v>2.3060796645702306E-2</v>
      </c>
      <c r="K247" s="77" t="s">
        <v>604</v>
      </c>
      <c r="L247" s="72"/>
      <c r="M247" s="265">
        <v>1.0716808435855549E-3</v>
      </c>
      <c r="N247" s="142" t="s">
        <v>538</v>
      </c>
      <c r="O247" s="186">
        <v>7.2627634815047122E-4</v>
      </c>
      <c r="P247" s="186">
        <v>7.0126227208976155E-4</v>
      </c>
      <c r="Q247" s="186">
        <v>9.5154103230597851E-4</v>
      </c>
      <c r="R247" s="186">
        <v>7.6147186654326922E-4</v>
      </c>
      <c r="S247" s="186">
        <v>8.9856539387116435E-4</v>
      </c>
      <c r="T247" s="186">
        <v>9.129105347675928E-4</v>
      </c>
      <c r="U247" s="186">
        <v>1.1428571428571429E-3</v>
      </c>
      <c r="V247" s="186">
        <v>9.0784556898410463E-4</v>
      </c>
      <c r="W247" s="186">
        <v>8.2696891569781583E-4</v>
      </c>
      <c r="X247" s="186">
        <v>7.6209694731870674E-4</v>
      </c>
      <c r="Y247" s="186">
        <v>1.0233432901869677E-3</v>
      </c>
      <c r="Z247" s="250">
        <f t="shared" si="23"/>
        <v>1.1428571428571429E-3</v>
      </c>
      <c r="AA247" s="275">
        <f t="shared" si="24"/>
        <v>0</v>
      </c>
      <c r="CC247" s="68"/>
      <c r="CM247"/>
    </row>
    <row r="248" spans="1:91" ht="15" x14ac:dyDescent="0.2">
      <c r="A248" s="142" t="s">
        <v>539</v>
      </c>
      <c r="B248" s="93" t="s">
        <v>1229</v>
      </c>
      <c r="C248" s="27">
        <v>92160294</v>
      </c>
      <c r="D248" s="42" t="s">
        <v>69</v>
      </c>
      <c r="E248" s="45" t="s">
        <v>25</v>
      </c>
      <c r="F248" s="45" t="s">
        <v>26</v>
      </c>
      <c r="G248" s="110" t="s">
        <v>511</v>
      </c>
      <c r="H248" s="49" t="s">
        <v>627</v>
      </c>
      <c r="I248" s="348"/>
      <c r="J248" s="317">
        <v>2.5961538461538463E-2</v>
      </c>
      <c r="K248" s="344" t="s">
        <v>723</v>
      </c>
      <c r="L248" s="72"/>
      <c r="M248" s="265">
        <v>4.23269611154108E-4</v>
      </c>
      <c r="N248" s="142" t="s">
        <v>539</v>
      </c>
      <c r="O248" s="186">
        <v>4.3939085424012173E-4</v>
      </c>
      <c r="P248" s="186">
        <v>3.1407857198942601E-4</v>
      </c>
      <c r="Q248" s="186">
        <v>3.3634090344091368E-4</v>
      </c>
      <c r="R248" s="186">
        <v>4.1560840452551376E-4</v>
      </c>
      <c r="S248" s="186">
        <v>3.9613136613002076E-4</v>
      </c>
      <c r="T248" s="186">
        <v>1.0221982788391143E-3</v>
      </c>
      <c r="U248" s="186">
        <v>2.9578968631864484E-4</v>
      </c>
      <c r="V248" s="186">
        <v>4.2335210194318615E-4</v>
      </c>
      <c r="W248" s="186">
        <v>3.7338414791162385E-4</v>
      </c>
      <c r="X248" s="186">
        <v>0.51225665677951659</v>
      </c>
      <c r="Y248" s="186">
        <v>3.6239084437066738E-4</v>
      </c>
      <c r="Z248" s="250">
        <f t="shared" si="23"/>
        <v>0.51225665677951659</v>
      </c>
      <c r="AA248" s="275">
        <f t="shared" si="24"/>
        <v>1</v>
      </c>
      <c r="CC248" s="68"/>
      <c r="CM248"/>
    </row>
    <row r="249" spans="1:91" ht="14.25" x14ac:dyDescent="0.2">
      <c r="A249" s="142" t="s">
        <v>540</v>
      </c>
      <c r="B249" s="45" t="s">
        <v>1230</v>
      </c>
      <c r="C249" s="27">
        <v>118238695</v>
      </c>
      <c r="D249" s="42" t="s">
        <v>69</v>
      </c>
      <c r="E249" s="45" t="s">
        <v>25</v>
      </c>
      <c r="F249" s="45" t="s">
        <v>30</v>
      </c>
      <c r="G249" s="110" t="s">
        <v>511</v>
      </c>
      <c r="H249" s="49" t="s">
        <v>627</v>
      </c>
      <c r="I249" s="348"/>
      <c r="J249" s="317">
        <v>2.9962546816479401E-2</v>
      </c>
      <c r="K249" s="77" t="s">
        <v>613</v>
      </c>
      <c r="L249" s="72"/>
      <c r="M249" s="265">
        <v>3.8976490396228368E-4</v>
      </c>
      <c r="N249" s="142" t="s">
        <v>540</v>
      </c>
      <c r="O249" s="186">
        <v>8.909797213015432E-4</v>
      </c>
      <c r="P249" s="186">
        <v>5.7529675724394505E-4</v>
      </c>
      <c r="Q249" s="186">
        <v>7.6182709743875874E-4</v>
      </c>
      <c r="R249" s="186">
        <v>8.1210923358414138E-4</v>
      </c>
      <c r="S249" s="186">
        <v>6.5977801662214937E-4</v>
      </c>
      <c r="T249" s="186">
        <v>9.1836241480980233E-4</v>
      </c>
      <c r="U249" s="186">
        <v>6.9495675230672185E-4</v>
      </c>
      <c r="V249" s="186">
        <v>8.6593036345458977E-4</v>
      </c>
      <c r="W249" s="186">
        <v>6.3113258715053497E-4</v>
      </c>
      <c r="X249" s="186">
        <v>8.2781456953642384E-4</v>
      </c>
      <c r="Y249" s="186">
        <v>9.9556520952122363E-4</v>
      </c>
      <c r="Z249" s="250">
        <f t="shared" si="23"/>
        <v>9.9556520952122363E-4</v>
      </c>
      <c r="AA249" s="275">
        <f t="shared" si="24"/>
        <v>0</v>
      </c>
      <c r="CC249" s="68"/>
      <c r="CM249"/>
    </row>
    <row r="250" spans="1:91" ht="14.25" x14ac:dyDescent="0.2">
      <c r="A250" s="142" t="s">
        <v>541</v>
      </c>
      <c r="B250" s="45" t="s">
        <v>1239</v>
      </c>
      <c r="C250" s="27">
        <v>14728786</v>
      </c>
      <c r="D250" s="42" t="s">
        <v>69</v>
      </c>
      <c r="E250" s="45" t="s">
        <v>25</v>
      </c>
      <c r="F250" s="45" t="s">
        <v>26</v>
      </c>
      <c r="G250" s="110" t="s">
        <v>511</v>
      </c>
      <c r="H250" s="49" t="s">
        <v>627</v>
      </c>
      <c r="I250" s="348"/>
      <c r="J250" s="317">
        <v>3.0364372469635626E-2</v>
      </c>
      <c r="K250" s="77" t="s">
        <v>614</v>
      </c>
      <c r="L250" s="72"/>
      <c r="M250" s="265">
        <v>1.1680657497997599E-3</v>
      </c>
      <c r="N250" s="142" t="s">
        <v>541</v>
      </c>
      <c r="O250" s="186">
        <v>1.1699982574494038E-3</v>
      </c>
      <c r="P250" s="186">
        <v>1.3973124033773339E-3</v>
      </c>
      <c r="Q250" s="186">
        <v>1.2521241391646543E-3</v>
      </c>
      <c r="R250" s="186">
        <v>1.0819086501658586E-3</v>
      </c>
      <c r="S250" s="186">
        <v>1.2544008563376513E-3</v>
      </c>
      <c r="T250" s="186">
        <v>1.3072756000300956E-3</v>
      </c>
      <c r="U250" s="186">
        <v>9.9597165037838028E-4</v>
      </c>
      <c r="V250" s="186">
        <v>0</v>
      </c>
      <c r="W250" s="186">
        <v>1.2953231462662048E-3</v>
      </c>
      <c r="X250" s="186">
        <v>1.1799257594157214E-3</v>
      </c>
      <c r="Y250" s="186">
        <v>1.2815664523719483E-3</v>
      </c>
      <c r="Z250" s="250">
        <f t="shared" si="23"/>
        <v>1.3973124033773339E-3</v>
      </c>
      <c r="AA250" s="275">
        <f t="shared" si="24"/>
        <v>0</v>
      </c>
      <c r="CC250" s="68"/>
      <c r="CM250"/>
    </row>
    <row r="251" spans="1:91" ht="14.25" x14ac:dyDescent="0.2">
      <c r="A251" s="142" t="s">
        <v>542</v>
      </c>
      <c r="B251" s="93" t="s">
        <v>1224</v>
      </c>
      <c r="C251" s="27">
        <v>123248662</v>
      </c>
      <c r="D251" s="42" t="s">
        <v>69</v>
      </c>
      <c r="E251" s="45" t="s">
        <v>28</v>
      </c>
      <c r="F251" s="45" t="s">
        <v>30</v>
      </c>
      <c r="G251" s="110" t="s">
        <v>511</v>
      </c>
      <c r="H251" s="49" t="s">
        <v>627</v>
      </c>
      <c r="I251" s="348"/>
      <c r="J251" s="317">
        <v>4.4485634847080631E-2</v>
      </c>
      <c r="K251" s="77" t="s">
        <v>607</v>
      </c>
      <c r="L251" s="72"/>
      <c r="M251" s="265">
        <v>1.8968755475287855E-3</v>
      </c>
      <c r="N251" s="142" t="s">
        <v>542</v>
      </c>
      <c r="O251" s="186">
        <v>1.9013178742520551E-3</v>
      </c>
      <c r="P251" s="186">
        <v>1.8411999640066173E-3</v>
      </c>
      <c r="Q251" s="186">
        <v>1.7338565822333214E-3</v>
      </c>
      <c r="R251" s="186">
        <v>2.3199748436462738E-3</v>
      </c>
      <c r="S251" s="186">
        <v>1.8886938647481629E-3</v>
      </c>
      <c r="T251" s="186">
        <v>2.5842907260116227E-3</v>
      </c>
      <c r="U251" s="186">
        <v>1.7246394880106387E-3</v>
      </c>
      <c r="V251" s="186">
        <v>1.8700232228427401E-3</v>
      </c>
      <c r="W251" s="186">
        <v>2.2274489115541585E-3</v>
      </c>
      <c r="X251" s="186">
        <v>1.8635078254297145E-3</v>
      </c>
      <c r="Y251" s="186">
        <v>1.9606278568741666E-3</v>
      </c>
      <c r="Z251" s="250">
        <f t="shared" si="23"/>
        <v>2.5842907260116227E-3</v>
      </c>
      <c r="AA251" s="275">
        <f t="shared" si="24"/>
        <v>0</v>
      </c>
      <c r="CC251" s="68"/>
      <c r="CM251"/>
    </row>
    <row r="252" spans="1:91" ht="14.25" x14ac:dyDescent="0.2">
      <c r="A252" s="142" t="s">
        <v>543</v>
      </c>
      <c r="B252" s="45" t="s">
        <v>1238</v>
      </c>
      <c r="C252" s="27">
        <v>122761461</v>
      </c>
      <c r="D252" s="42" t="s">
        <v>69</v>
      </c>
      <c r="E252" s="45" t="s">
        <v>30</v>
      </c>
      <c r="F252" s="45" t="s">
        <v>26</v>
      </c>
      <c r="G252" s="110" t="s">
        <v>509</v>
      </c>
      <c r="H252" s="49" t="s">
        <v>627</v>
      </c>
      <c r="I252" s="348"/>
      <c r="J252" s="317">
        <v>1.5548281505728314E-2</v>
      </c>
      <c r="K252" s="77" t="s">
        <v>623</v>
      </c>
      <c r="L252" s="72"/>
      <c r="M252" s="265">
        <v>9.0035540404854845E-5</v>
      </c>
      <c r="N252" s="142" t="s">
        <v>543</v>
      </c>
      <c r="O252" s="186">
        <v>8.6511070327320816E-5</v>
      </c>
      <c r="P252" s="186">
        <v>9.402704396883675E-5</v>
      </c>
      <c r="Q252" s="186">
        <v>5.3033772870814553E-5</v>
      </c>
      <c r="R252" s="186">
        <v>1.4834525503794395E-4</v>
      </c>
      <c r="S252" s="186">
        <v>1.1540094905740505E-4</v>
      </c>
      <c r="T252" s="186">
        <v>7.5975573853006255E-5</v>
      </c>
      <c r="U252" s="186">
        <v>7.9697944789248741E-5</v>
      </c>
      <c r="V252" s="186">
        <v>5.7892775343466982E-5</v>
      </c>
      <c r="W252" s="186">
        <v>1.0540792868400711E-4</v>
      </c>
      <c r="X252" s="186">
        <v>1.0771723756802578E-4</v>
      </c>
      <c r="Y252" s="186">
        <v>8.1305219795110845E-5</v>
      </c>
      <c r="Z252" s="250">
        <f t="shared" si="23"/>
        <v>1.4834525503794395E-4</v>
      </c>
      <c r="AA252" s="275">
        <f t="shared" si="24"/>
        <v>0</v>
      </c>
      <c r="CC252" s="68"/>
      <c r="CM252"/>
    </row>
    <row r="253" spans="1:91" ht="15" x14ac:dyDescent="0.2">
      <c r="A253" s="142" t="s">
        <v>544</v>
      </c>
      <c r="B253" s="93" t="s">
        <v>1233</v>
      </c>
      <c r="C253" s="27">
        <v>57520799</v>
      </c>
      <c r="D253" s="42" t="s">
        <v>69</v>
      </c>
      <c r="E253" s="45" t="s">
        <v>26</v>
      </c>
      <c r="F253" s="45" t="s">
        <v>30</v>
      </c>
      <c r="G253" s="110" t="s">
        <v>509</v>
      </c>
      <c r="H253" s="49" t="s">
        <v>627</v>
      </c>
      <c r="I253" s="348"/>
      <c r="J253" s="317">
        <v>1.3911620294599018E-2</v>
      </c>
      <c r="K253" s="344" t="s">
        <v>1218</v>
      </c>
      <c r="L253" s="92" t="s">
        <v>634</v>
      </c>
      <c r="M253" s="265">
        <v>1.1760182522108393E-4</v>
      </c>
      <c r="N253" s="142" t="s">
        <v>544</v>
      </c>
      <c r="O253" s="186">
        <v>2.2389521703842602E-4</v>
      </c>
      <c r="P253" s="186">
        <v>2.8025981733654256E-4</v>
      </c>
      <c r="Q253" s="186">
        <v>2.0323055286839602E-4</v>
      </c>
      <c r="R253" s="186">
        <v>3.7394777461292428E-4</v>
      </c>
      <c r="S253" s="186">
        <v>1.8564212838700195E-4</v>
      </c>
      <c r="T253" s="186">
        <v>4.2718477323608285E-4</v>
      </c>
      <c r="U253" s="186">
        <v>1.1977584805578132E-4</v>
      </c>
      <c r="V253" s="186">
        <v>1.809130858520131E-4</v>
      </c>
      <c r="W253" s="186">
        <v>2.1438701804149212E-4</v>
      </c>
      <c r="X253" s="186">
        <v>0.4884853259799094</v>
      </c>
      <c r="Y253" s="186">
        <v>3.5984873267819054E-4</v>
      </c>
      <c r="Z253" s="250">
        <f t="shared" si="23"/>
        <v>0.4884853259799094</v>
      </c>
      <c r="AA253" s="275">
        <f t="shared" si="24"/>
        <v>1</v>
      </c>
      <c r="CC253" s="68"/>
      <c r="CM253"/>
    </row>
    <row r="254" spans="1:91" ht="14.25" x14ac:dyDescent="0.2">
      <c r="A254" s="142" t="s">
        <v>696</v>
      </c>
      <c r="B254" s="94" t="s">
        <v>1227</v>
      </c>
      <c r="C254" s="27">
        <v>79491580</v>
      </c>
      <c r="D254" s="42" t="s">
        <v>69</v>
      </c>
      <c r="E254" s="45" t="s">
        <v>30</v>
      </c>
      <c r="F254" s="45" t="s">
        <v>25</v>
      </c>
      <c r="G254" s="110" t="s">
        <v>509</v>
      </c>
      <c r="H254" s="49" t="s">
        <v>627</v>
      </c>
      <c r="I254" s="348"/>
      <c r="J254" s="317">
        <v>1.7699115044247787E-2</v>
      </c>
      <c r="K254" s="77" t="s">
        <v>623</v>
      </c>
      <c r="L254" s="72"/>
      <c r="M254" s="265">
        <v>1.644112875250962E-4</v>
      </c>
      <c r="N254" s="142" t="s">
        <v>696</v>
      </c>
      <c r="O254" s="186">
        <v>5.3201596047881437E-4</v>
      </c>
      <c r="P254" s="186">
        <v>4.6597312527091463E-4</v>
      </c>
      <c r="Q254" s="186">
        <v>4.5631837985245704E-4</v>
      </c>
      <c r="R254" s="186">
        <v>5.5886925507808933E-4</v>
      </c>
      <c r="S254" s="186">
        <v>3.1112627712318595E-4</v>
      </c>
      <c r="T254" s="186">
        <v>5.3277640439860195E-4</v>
      </c>
      <c r="U254" s="186">
        <v>6.0128601580523237E-4</v>
      </c>
      <c r="V254" s="186">
        <v>4.4691466367640129E-4</v>
      </c>
      <c r="W254" s="186">
        <v>5.678226679094484E-4</v>
      </c>
      <c r="X254" s="186">
        <v>3.7263540913175952E-4</v>
      </c>
      <c r="Y254" s="186">
        <v>4.8858371794759938E-4</v>
      </c>
      <c r="Z254" s="250">
        <f t="shared" si="23"/>
        <v>6.0128601580523237E-4</v>
      </c>
      <c r="AA254" s="275">
        <f t="shared" si="24"/>
        <v>0</v>
      </c>
      <c r="CC254" s="68"/>
      <c r="CM254"/>
    </row>
    <row r="255" spans="1:91" ht="14.25" x14ac:dyDescent="0.2">
      <c r="A255" s="142" t="s">
        <v>545</v>
      </c>
      <c r="B255" s="93" t="s">
        <v>1224</v>
      </c>
      <c r="C255" s="27">
        <v>61292895</v>
      </c>
      <c r="D255" s="42" t="s">
        <v>69</v>
      </c>
      <c r="E255" s="45" t="s">
        <v>28</v>
      </c>
      <c r="F255" s="45" t="s">
        <v>30</v>
      </c>
      <c r="G255" s="110" t="s">
        <v>509</v>
      </c>
      <c r="H255" s="49" t="s">
        <v>627</v>
      </c>
      <c r="I255" s="348"/>
      <c r="J255" s="317">
        <v>1.6513761467889909E-2</v>
      </c>
      <c r="K255" s="77" t="s">
        <v>615</v>
      </c>
      <c r="L255" s="72"/>
      <c r="M255" s="265">
        <v>1.947424772070609E-3</v>
      </c>
      <c r="N255" s="142" t="s">
        <v>545</v>
      </c>
      <c r="O255" s="186">
        <v>0.51563682219419926</v>
      </c>
      <c r="P255" s="186">
        <v>2.0285666648140943E-3</v>
      </c>
      <c r="Q255" s="186">
        <v>1.7877458150495694E-3</v>
      </c>
      <c r="R255" s="186">
        <v>1.6811615297842146E-3</v>
      </c>
      <c r="S255" s="186">
        <v>2.4274000177614634E-3</v>
      </c>
      <c r="T255" s="186">
        <v>2.0725908820344381E-3</v>
      </c>
      <c r="U255" s="186">
        <v>2.2335794056407344E-3</v>
      </c>
      <c r="V255" s="186">
        <v>2.0076925175263917E-3</v>
      </c>
      <c r="W255" s="186">
        <v>1.8843669405386415E-3</v>
      </c>
      <c r="X255" s="186">
        <v>2.0445287477844462E-3</v>
      </c>
      <c r="Y255" s="186">
        <v>1.9256833416125452E-3</v>
      </c>
      <c r="Z255" s="250">
        <f t="shared" si="23"/>
        <v>0.51563682219419926</v>
      </c>
      <c r="AA255" s="275">
        <f t="shared" ref="AA255:AA279" si="25">COUNTIF(O255:Y255,"&gt;0.25")</f>
        <v>1</v>
      </c>
      <c r="CC255" s="68"/>
      <c r="CM255"/>
    </row>
    <row r="256" spans="1:91" ht="14.25" x14ac:dyDescent="0.2">
      <c r="A256" s="142" t="s">
        <v>546</v>
      </c>
      <c r="B256" s="93" t="s">
        <v>1224</v>
      </c>
      <c r="C256" s="27">
        <v>61481094</v>
      </c>
      <c r="D256" s="42" t="s">
        <v>69</v>
      </c>
      <c r="E256" s="45" t="s">
        <v>25</v>
      </c>
      <c r="F256" s="45" t="s">
        <v>26</v>
      </c>
      <c r="G256" s="110" t="s">
        <v>509</v>
      </c>
      <c r="H256" s="49" t="s">
        <v>627</v>
      </c>
      <c r="I256" s="348"/>
      <c r="J256" s="317">
        <v>1.8821603927986905E-2</v>
      </c>
      <c r="K256" s="77" t="s">
        <v>623</v>
      </c>
      <c r="L256" s="72"/>
      <c r="M256" s="265">
        <v>2.5152207296618135E-3</v>
      </c>
      <c r="N256" s="142" t="s">
        <v>546</v>
      </c>
      <c r="O256" s="186">
        <v>2.708263490373175E-3</v>
      </c>
      <c r="P256" s="186">
        <v>2.1645303881811426E-3</v>
      </c>
      <c r="Q256" s="186">
        <v>2.1746538489131216E-3</v>
      </c>
      <c r="R256" s="186">
        <v>2.0344833753644185E-3</v>
      </c>
      <c r="S256" s="186">
        <v>2.4343375553153553E-3</v>
      </c>
      <c r="T256" s="186">
        <v>2.1681151006041695E-3</v>
      </c>
      <c r="U256" s="186">
        <v>2.2279861665336527E-3</v>
      </c>
      <c r="V256" s="186">
        <v>2.4263373938477389E-3</v>
      </c>
      <c r="W256" s="186">
        <v>2.565719061093436E-3</v>
      </c>
      <c r="X256" s="186">
        <v>2.1429541365380047E-3</v>
      </c>
      <c r="Y256" s="186">
        <v>1.938012735512262E-3</v>
      </c>
      <c r="Z256" s="250">
        <f t="shared" ref="Z256:Z279" si="26">MAX(O256:Y256)</f>
        <v>2.708263490373175E-3</v>
      </c>
      <c r="AA256" s="275">
        <f t="shared" si="25"/>
        <v>0</v>
      </c>
      <c r="CC256" s="68"/>
      <c r="CM256"/>
    </row>
    <row r="257" spans="1:86" s="38" customFormat="1" ht="15" x14ac:dyDescent="0.2">
      <c r="A257" s="142" t="s">
        <v>547</v>
      </c>
      <c r="B257" s="93" t="s">
        <v>1225</v>
      </c>
      <c r="C257" s="27">
        <v>97155225</v>
      </c>
      <c r="D257" s="42" t="s">
        <v>69</v>
      </c>
      <c r="E257" s="45" t="s">
        <v>26</v>
      </c>
      <c r="F257" s="45" t="s">
        <v>25</v>
      </c>
      <c r="G257" s="110" t="s">
        <v>509</v>
      </c>
      <c r="H257" s="49" t="s">
        <v>627</v>
      </c>
      <c r="I257" s="145"/>
      <c r="J257" s="317">
        <v>1.1324041811846691E-2</v>
      </c>
      <c r="K257" s="344" t="s">
        <v>1217</v>
      </c>
      <c r="L257" s="92" t="s">
        <v>634</v>
      </c>
      <c r="M257" s="265">
        <v>3.9004396258222325E-3</v>
      </c>
      <c r="N257" s="142" t="s">
        <v>547</v>
      </c>
      <c r="O257" s="186">
        <v>3.3667334669338677E-3</v>
      </c>
      <c r="P257" s="186">
        <v>2.4785939612438036E-3</v>
      </c>
      <c r="Q257" s="186">
        <v>3.4384939396544315E-3</v>
      </c>
      <c r="R257" s="186">
        <v>2.9562333261230083E-3</v>
      </c>
      <c r="S257" s="186">
        <v>4.0598290598290602E-3</v>
      </c>
      <c r="T257" s="186">
        <v>3.0757759343834467E-3</v>
      </c>
      <c r="U257" s="186">
        <v>3.3817749748651861E-3</v>
      </c>
      <c r="V257" s="186">
        <v>2.5263524697273282E-3</v>
      </c>
      <c r="W257" s="186">
        <v>2.3599748269351795E-3</v>
      </c>
      <c r="X257" s="186">
        <v>3.008849557522124E-3</v>
      </c>
      <c r="Y257" s="186">
        <v>4.8987891672058418E-3</v>
      </c>
      <c r="Z257" s="250">
        <f t="shared" si="26"/>
        <v>4.8987891672058418E-3</v>
      </c>
      <c r="AA257" s="275">
        <f t="shared" si="25"/>
        <v>0</v>
      </c>
      <c r="CC257" s="68"/>
      <c r="CH257" s="68"/>
    </row>
    <row r="258" spans="1:86" s="38" customFormat="1" ht="14.25" x14ac:dyDescent="0.2">
      <c r="A258" s="142" t="s">
        <v>548</v>
      </c>
      <c r="B258" s="93" t="s">
        <v>1226</v>
      </c>
      <c r="C258" s="27">
        <v>164195677</v>
      </c>
      <c r="D258" s="42" t="s">
        <v>69</v>
      </c>
      <c r="E258" s="45" t="s">
        <v>28</v>
      </c>
      <c r="F258" s="45" t="s">
        <v>30</v>
      </c>
      <c r="G258" s="110" t="s">
        <v>509</v>
      </c>
      <c r="H258" s="49" t="s">
        <v>627</v>
      </c>
      <c r="I258" s="145"/>
      <c r="J258" s="317">
        <v>1.2859304084720122E-2</v>
      </c>
      <c r="K258" s="77" t="s">
        <v>624</v>
      </c>
      <c r="L258" s="72"/>
      <c r="M258" s="265">
        <v>1.1807719619476868E-3</v>
      </c>
      <c r="N258" s="142" t="s">
        <v>548</v>
      </c>
      <c r="O258" s="186">
        <v>9.1923499221203682E-4</v>
      </c>
      <c r="P258" s="186">
        <v>1.084850833010461E-3</v>
      </c>
      <c r="Q258" s="186">
        <v>1.3689253935660506E-3</v>
      </c>
      <c r="R258" s="186">
        <v>1.0156033607238483E-3</v>
      </c>
      <c r="S258" s="186">
        <v>1.8009519317353458E-3</v>
      </c>
      <c r="T258" s="186">
        <v>1.5621948838117556E-3</v>
      </c>
      <c r="U258" s="186">
        <v>1.4846685250272695E-3</v>
      </c>
      <c r="V258" s="186">
        <v>9.2986981822544838E-4</v>
      </c>
      <c r="W258" s="186">
        <v>1.4850455908996406E-3</v>
      </c>
      <c r="X258" s="186">
        <v>1.5039649986327592E-3</v>
      </c>
      <c r="Y258" s="186">
        <v>1.6261781494756405E-3</v>
      </c>
      <c r="Z258" s="250">
        <f t="shared" si="26"/>
        <v>1.8009519317353458E-3</v>
      </c>
      <c r="AA258" s="275">
        <f t="shared" si="25"/>
        <v>0</v>
      </c>
      <c r="CC258" s="68"/>
      <c r="CH258" s="68"/>
    </row>
    <row r="259" spans="1:86" s="38" customFormat="1" ht="14.25" x14ac:dyDescent="0.2">
      <c r="A259" s="142" t="s">
        <v>549</v>
      </c>
      <c r="B259" s="93" t="s">
        <v>1226</v>
      </c>
      <c r="C259" s="27">
        <v>39711459</v>
      </c>
      <c r="D259" s="42" t="s">
        <v>69</v>
      </c>
      <c r="E259" s="45" t="s">
        <v>25</v>
      </c>
      <c r="F259" s="45" t="s">
        <v>26</v>
      </c>
      <c r="G259" s="110" t="s">
        <v>509</v>
      </c>
      <c r="H259" s="49" t="s">
        <v>627</v>
      </c>
      <c r="I259" s="145"/>
      <c r="J259" s="317">
        <v>1.3077593722755012E-2</v>
      </c>
      <c r="K259" s="77" t="s">
        <v>616</v>
      </c>
      <c r="L259" s="72"/>
      <c r="M259" s="265">
        <v>1.2273182152904968E-3</v>
      </c>
      <c r="N259" s="142" t="s">
        <v>549</v>
      </c>
      <c r="O259" s="186">
        <v>1.7173524150268335E-3</v>
      </c>
      <c r="P259" s="186">
        <v>1.6946541364966877E-3</v>
      </c>
      <c r="Q259" s="186">
        <v>1.3480722566729577E-3</v>
      </c>
      <c r="R259" s="186">
        <v>9.3231400335633046E-4</v>
      </c>
      <c r="S259" s="186">
        <v>1.1821728336682824E-3</v>
      </c>
      <c r="T259" s="186">
        <v>1.9366197183098592E-3</v>
      </c>
      <c r="U259" s="186">
        <v>1.2089949222213268E-3</v>
      </c>
      <c r="V259" s="186">
        <v>1.7035775127768314E-3</v>
      </c>
      <c r="W259" s="186">
        <v>2.3267650694393949E-3</v>
      </c>
      <c r="X259" s="186">
        <v>1.2949174490126255E-3</v>
      </c>
      <c r="Y259" s="186">
        <v>1.0612492419648271E-3</v>
      </c>
      <c r="Z259" s="250">
        <f t="shared" si="26"/>
        <v>2.3267650694393949E-3</v>
      </c>
      <c r="AA259" s="275">
        <f t="shared" si="25"/>
        <v>0</v>
      </c>
      <c r="CC259" s="68"/>
      <c r="CH259" s="68"/>
    </row>
    <row r="260" spans="1:86" s="38" customFormat="1" ht="14.25" x14ac:dyDescent="0.2">
      <c r="A260" s="142" t="s">
        <v>550</v>
      </c>
      <c r="B260" s="45" t="s">
        <v>1230</v>
      </c>
      <c r="C260" s="27">
        <v>102121874</v>
      </c>
      <c r="D260" s="42" t="s">
        <v>69</v>
      </c>
      <c r="E260" s="45" t="s">
        <v>28</v>
      </c>
      <c r="F260" s="45" t="s">
        <v>30</v>
      </c>
      <c r="G260" s="110" t="s">
        <v>509</v>
      </c>
      <c r="H260" s="49" t="s">
        <v>627</v>
      </c>
      <c r="I260" s="145"/>
      <c r="J260" s="317">
        <v>1.3181019332161687E-2</v>
      </c>
      <c r="K260" s="77" t="s">
        <v>624</v>
      </c>
      <c r="L260" s="72"/>
      <c r="M260" s="265">
        <v>1.2864656248817586E-3</v>
      </c>
      <c r="N260" s="142" t="s">
        <v>550</v>
      </c>
      <c r="O260" s="186">
        <v>1.1335458731845554E-3</v>
      </c>
      <c r="P260" s="186">
        <v>1.220464752977934E-3</v>
      </c>
      <c r="Q260" s="186">
        <v>1.9980506822612084E-3</v>
      </c>
      <c r="R260" s="186">
        <v>7.6135690719905257E-4</v>
      </c>
      <c r="S260" s="186">
        <v>1.4904610492845788E-3</v>
      </c>
      <c r="T260" s="186">
        <v>7.9651407955770039E-4</v>
      </c>
      <c r="U260" s="186">
        <v>1.9980463546754286E-3</v>
      </c>
      <c r="V260" s="186">
        <v>1.0415798683443046E-3</v>
      </c>
      <c r="W260" s="186">
        <v>1.3206339042740516E-3</v>
      </c>
      <c r="X260" s="186">
        <v>1.3918960717599752E-3</v>
      </c>
      <c r="Y260" s="186">
        <v>1.7360296532632667E-3</v>
      </c>
      <c r="Z260" s="250">
        <f t="shared" si="26"/>
        <v>1.9980506822612084E-3</v>
      </c>
      <c r="AA260" s="275">
        <f t="shared" si="25"/>
        <v>0</v>
      </c>
      <c r="CC260" s="68"/>
      <c r="CH260" s="68"/>
    </row>
    <row r="261" spans="1:86" s="38" customFormat="1" ht="14.25" x14ac:dyDescent="0.2">
      <c r="A261" s="142" t="s">
        <v>551</v>
      </c>
      <c r="B261" s="45" t="s">
        <v>1239</v>
      </c>
      <c r="C261" s="27">
        <v>101516067</v>
      </c>
      <c r="D261" s="42" t="s">
        <v>69</v>
      </c>
      <c r="E261" s="45" t="s">
        <v>28</v>
      </c>
      <c r="F261" s="45" t="s">
        <v>30</v>
      </c>
      <c r="G261" s="110" t="s">
        <v>509</v>
      </c>
      <c r="H261" s="49" t="s">
        <v>627</v>
      </c>
      <c r="I261" s="145"/>
      <c r="J261" s="317">
        <v>1.3435700575815739E-2</v>
      </c>
      <c r="K261" s="77" t="s">
        <v>624</v>
      </c>
      <c r="L261" s="72"/>
      <c r="M261" s="265">
        <v>1.3546489801026153E-3</v>
      </c>
      <c r="N261" s="142" t="s">
        <v>551</v>
      </c>
      <c r="O261" s="186">
        <v>2.8823555496430312E-3</v>
      </c>
      <c r="P261" s="186">
        <v>5.8310948044290115E-3</v>
      </c>
      <c r="Q261" s="186">
        <v>3.4371643394199786E-3</v>
      </c>
      <c r="R261" s="186">
        <v>4.8930300348758527E-3</v>
      </c>
      <c r="S261" s="186">
        <v>5.2615289384091608E-3</v>
      </c>
      <c r="T261" s="186">
        <v>5.708149655250367E-3</v>
      </c>
      <c r="U261" s="186">
        <v>4.5203415369161224E-3</v>
      </c>
      <c r="V261" s="186">
        <v>5.2468649981635973E-3</v>
      </c>
      <c r="W261" s="186">
        <v>4.2979942693409743E-3</v>
      </c>
      <c r="X261" s="186">
        <v>5.0675675675675678E-3</v>
      </c>
      <c r="Y261" s="186">
        <v>6.4235660524266805E-3</v>
      </c>
      <c r="Z261" s="250">
        <f t="shared" si="26"/>
        <v>6.4235660524266805E-3</v>
      </c>
      <c r="AA261" s="275">
        <f t="shared" si="25"/>
        <v>0</v>
      </c>
      <c r="CC261" s="68"/>
      <c r="CH261" s="68"/>
    </row>
    <row r="262" spans="1:86" s="38" customFormat="1" ht="14.25" x14ac:dyDescent="0.2">
      <c r="A262" s="142" t="s">
        <v>552</v>
      </c>
      <c r="B262" s="45" t="s">
        <v>1241</v>
      </c>
      <c r="C262" s="27">
        <v>92102208</v>
      </c>
      <c r="D262" s="42" t="s">
        <v>69</v>
      </c>
      <c r="E262" s="45" t="s">
        <v>28</v>
      </c>
      <c r="F262" s="45" t="s">
        <v>25</v>
      </c>
      <c r="G262" s="110" t="s">
        <v>509</v>
      </c>
      <c r="H262" s="49" t="s">
        <v>627</v>
      </c>
      <c r="I262" s="145"/>
      <c r="J262" s="317">
        <v>1.4827018121911038E-2</v>
      </c>
      <c r="K262" s="77" t="s">
        <v>613</v>
      </c>
      <c r="L262" s="72"/>
      <c r="M262" s="265">
        <v>2.5465247172055364E-4</v>
      </c>
      <c r="N262" s="142" t="s">
        <v>552</v>
      </c>
      <c r="O262" s="186">
        <v>1.0405827263267431E-3</v>
      </c>
      <c r="P262" s="186">
        <v>2.0766162085359857E-3</v>
      </c>
      <c r="Q262" s="186">
        <v>1.121854799935894E-3</v>
      </c>
      <c r="R262" s="186">
        <v>1.6574585635359116E-3</v>
      </c>
      <c r="S262" s="186">
        <v>8.2309365629960613E-4</v>
      </c>
      <c r="T262" s="186">
        <v>2.327569827094813E-3</v>
      </c>
      <c r="U262" s="186">
        <v>1.4829919362313467E-3</v>
      </c>
      <c r="V262" s="186">
        <v>2.1916092673763305E-3</v>
      </c>
      <c r="W262" s="186">
        <v>6.9345122004074028E-4</v>
      </c>
      <c r="X262" s="186">
        <v>1.128941214418192E-3</v>
      </c>
      <c r="Y262" s="186">
        <v>2.1526318487007329E-3</v>
      </c>
      <c r="Z262" s="250">
        <f t="shared" si="26"/>
        <v>2.327569827094813E-3</v>
      </c>
      <c r="AA262" s="275">
        <f t="shared" si="25"/>
        <v>0</v>
      </c>
      <c r="CC262" s="68"/>
      <c r="CH262" s="68"/>
    </row>
    <row r="263" spans="1:86" s="38" customFormat="1" ht="15" x14ac:dyDescent="0.2">
      <c r="A263" s="142" t="s">
        <v>553</v>
      </c>
      <c r="B263" s="93" t="s">
        <v>1224</v>
      </c>
      <c r="C263" s="27">
        <v>106329759</v>
      </c>
      <c r="D263" s="42" t="s">
        <v>69</v>
      </c>
      <c r="E263" s="45" t="s">
        <v>28</v>
      </c>
      <c r="F263" s="45" t="s">
        <v>30</v>
      </c>
      <c r="G263" s="110" t="s">
        <v>509</v>
      </c>
      <c r="H263" s="49" t="s">
        <v>627</v>
      </c>
      <c r="I263" s="145"/>
      <c r="J263" s="317">
        <v>1.5127388535031847E-2</v>
      </c>
      <c r="K263" s="344" t="s">
        <v>1217</v>
      </c>
      <c r="L263" s="92" t="s">
        <v>634</v>
      </c>
      <c r="M263" s="265">
        <v>1.044148627887508E-3</v>
      </c>
      <c r="N263" s="142" t="s">
        <v>553</v>
      </c>
      <c r="O263" s="186">
        <v>4.4849753326356705E-4</v>
      </c>
      <c r="P263" s="186">
        <v>7.9792539397566329E-4</v>
      </c>
      <c r="Q263" s="186">
        <v>8.3878543868478445E-4</v>
      </c>
      <c r="R263" s="186">
        <v>1.4394702749388226E-3</v>
      </c>
      <c r="S263" s="186">
        <v>1.0231225700838961E-3</v>
      </c>
      <c r="T263" s="186">
        <v>1.00150225338007E-3</v>
      </c>
      <c r="U263" s="186">
        <v>1.1729222520107238E-3</v>
      </c>
      <c r="V263" s="186">
        <v>1.0747735298633502E-3</v>
      </c>
      <c r="W263" s="186">
        <v>6.1031431187061336E-4</v>
      </c>
      <c r="X263" s="186">
        <v>7.6546233925290871E-4</v>
      </c>
      <c r="Y263" s="186">
        <v>1.5915119363395225E-3</v>
      </c>
      <c r="Z263" s="250">
        <f t="shared" si="26"/>
        <v>1.5915119363395225E-3</v>
      </c>
      <c r="AA263" s="275">
        <f t="shared" si="25"/>
        <v>0</v>
      </c>
      <c r="CC263" s="68"/>
      <c r="CH263" s="68"/>
    </row>
    <row r="264" spans="1:86" s="38" customFormat="1" ht="14.25" x14ac:dyDescent="0.2">
      <c r="A264" s="142" t="s">
        <v>554</v>
      </c>
      <c r="B264" s="45" t="s">
        <v>1239</v>
      </c>
      <c r="C264" s="27">
        <v>26325272</v>
      </c>
      <c r="D264" s="42" t="s">
        <v>69</v>
      </c>
      <c r="E264" s="45" t="s">
        <v>25</v>
      </c>
      <c r="F264" s="45" t="s">
        <v>26</v>
      </c>
      <c r="G264" s="110" t="s">
        <v>509</v>
      </c>
      <c r="H264" s="49" t="s">
        <v>627</v>
      </c>
      <c r="I264" s="145"/>
      <c r="J264" s="317">
        <v>1.45413870246085E-2</v>
      </c>
      <c r="K264" s="77" t="s">
        <v>1215</v>
      </c>
      <c r="L264" s="92" t="s">
        <v>634</v>
      </c>
      <c r="M264" s="265">
        <v>8.1458902669749838E-4</v>
      </c>
      <c r="N264" s="142" t="s">
        <v>554</v>
      </c>
      <c r="O264" s="186">
        <v>1.2407717600347416E-3</v>
      </c>
      <c r="P264" s="186">
        <v>1.1537827591890555E-3</v>
      </c>
      <c r="Q264" s="186">
        <v>1.044841097083152E-3</v>
      </c>
      <c r="R264" s="186">
        <v>1.1428571428571429E-3</v>
      </c>
      <c r="S264" s="186">
        <v>2.0200076952674104E-3</v>
      </c>
      <c r="T264" s="186">
        <v>1.8166021641260563E-3</v>
      </c>
      <c r="U264" s="186">
        <v>4.3261951113995238E-4</v>
      </c>
      <c r="V264" s="186">
        <v>1.5024683408456751E-3</v>
      </c>
      <c r="W264" s="186">
        <v>1.4662756598240469E-3</v>
      </c>
      <c r="X264" s="186">
        <v>1.0006671114076052E-3</v>
      </c>
      <c r="Y264" s="186">
        <v>1.7974835230677051E-3</v>
      </c>
      <c r="Z264" s="250">
        <f t="shared" si="26"/>
        <v>2.0200076952674104E-3</v>
      </c>
      <c r="AA264" s="275">
        <f t="shared" si="25"/>
        <v>0</v>
      </c>
      <c r="CC264" s="68"/>
      <c r="CH264" s="68"/>
    </row>
    <row r="265" spans="1:86" s="38" customFormat="1" ht="15" x14ac:dyDescent="0.2">
      <c r="A265" s="142" t="s">
        <v>555</v>
      </c>
      <c r="B265" s="45" t="s">
        <v>1237</v>
      </c>
      <c r="C265" s="27">
        <v>87737181</v>
      </c>
      <c r="D265" s="42" t="s">
        <v>69</v>
      </c>
      <c r="E265" s="45" t="s">
        <v>30</v>
      </c>
      <c r="F265" s="45" t="s">
        <v>25</v>
      </c>
      <c r="G265" s="110" t="s">
        <v>509</v>
      </c>
      <c r="H265" s="49" t="s">
        <v>627</v>
      </c>
      <c r="I265" s="145"/>
      <c r="J265" s="317">
        <v>1.5252621544327931E-2</v>
      </c>
      <c r="K265" s="344" t="s">
        <v>1219</v>
      </c>
      <c r="L265" s="92" t="s">
        <v>634</v>
      </c>
      <c r="M265" s="265">
        <v>8.1935312071119848E-5</v>
      </c>
      <c r="N265" s="142" t="s">
        <v>555</v>
      </c>
      <c r="O265" s="186">
        <v>1.6662016183680791E-2</v>
      </c>
      <c r="P265" s="186">
        <v>1.7049857917850686E-2</v>
      </c>
      <c r="Q265" s="186">
        <v>1.7252623465939407E-2</v>
      </c>
      <c r="R265" s="186">
        <v>1.6396272005522954E-2</v>
      </c>
      <c r="S265" s="186">
        <v>1.6449071145108414E-2</v>
      </c>
      <c r="T265" s="186">
        <v>2.1902675935625178E-2</v>
      </c>
      <c r="U265" s="186">
        <v>1.6080872036550706E-2</v>
      </c>
      <c r="V265" s="186">
        <v>1.7849934968829886E-2</v>
      </c>
      <c r="W265" s="186">
        <v>1.5151515151515152E-2</v>
      </c>
      <c r="X265" s="186">
        <v>1.5798891458997075E-2</v>
      </c>
      <c r="Y265" s="186">
        <v>2.1584936469867838E-2</v>
      </c>
      <c r="Z265" s="250">
        <f t="shared" si="26"/>
        <v>2.1902675935625178E-2</v>
      </c>
      <c r="AA265" s="275">
        <f t="shared" si="25"/>
        <v>0</v>
      </c>
      <c r="CC265" s="68"/>
      <c r="CH265" s="68"/>
    </row>
    <row r="266" spans="1:86" s="38" customFormat="1" ht="14.25" x14ac:dyDescent="0.2">
      <c r="A266" s="142" t="s">
        <v>556</v>
      </c>
      <c r="B266" s="45" t="s">
        <v>1237</v>
      </c>
      <c r="C266" s="27">
        <v>180795369</v>
      </c>
      <c r="D266" s="42" t="s">
        <v>69</v>
      </c>
      <c r="E266" s="45" t="s">
        <v>26</v>
      </c>
      <c r="F266" s="45" t="s">
        <v>28</v>
      </c>
      <c r="G266" s="110" t="s">
        <v>509</v>
      </c>
      <c r="H266" s="49" t="s">
        <v>627</v>
      </c>
      <c r="I266" s="145"/>
      <c r="J266" s="317">
        <v>1.6824395373291272E-2</v>
      </c>
      <c r="K266" s="77" t="s">
        <v>623</v>
      </c>
      <c r="L266" s="71" t="s">
        <v>633</v>
      </c>
      <c r="M266" s="265">
        <v>3.4445611663867573E-2</v>
      </c>
      <c r="N266" s="142" t="s">
        <v>556</v>
      </c>
      <c r="O266" s="186">
        <v>8.3251974793645156E-2</v>
      </c>
      <c r="P266" s="186">
        <v>8.2009345794392521E-2</v>
      </c>
      <c r="Q266" s="186">
        <v>8.1096196868008952E-2</v>
      </c>
      <c r="R266" s="186">
        <v>7.836854866643575E-2</v>
      </c>
      <c r="S266" s="186">
        <v>8.6616668427168059E-2</v>
      </c>
      <c r="T266" s="186">
        <v>8.8447281713344317E-2</v>
      </c>
      <c r="U266" s="186">
        <v>8.5748000524452597E-2</v>
      </c>
      <c r="V266" s="186">
        <v>8.2495888909190573E-2</v>
      </c>
      <c r="W266" s="186">
        <v>8.2484153093155738E-2</v>
      </c>
      <c r="X266" s="186">
        <v>8.1762652705061084E-2</v>
      </c>
      <c r="Y266" s="186">
        <v>7.71227289581016E-2</v>
      </c>
      <c r="Z266" s="250">
        <f t="shared" si="26"/>
        <v>8.8447281713344317E-2</v>
      </c>
      <c r="AA266" s="275">
        <f t="shared" si="25"/>
        <v>0</v>
      </c>
      <c r="CC266" s="68"/>
      <c r="CH266" s="68"/>
    </row>
    <row r="267" spans="1:86" s="38" customFormat="1" ht="14.25" x14ac:dyDescent="0.2">
      <c r="A267" s="142" t="s">
        <v>557</v>
      </c>
      <c r="B267" s="45" t="s">
        <v>1238</v>
      </c>
      <c r="C267" s="27">
        <v>119108078</v>
      </c>
      <c r="D267" s="42" t="s">
        <v>69</v>
      </c>
      <c r="E267" s="45" t="s">
        <v>28</v>
      </c>
      <c r="F267" s="45" t="s">
        <v>30</v>
      </c>
      <c r="G267" s="110" t="s">
        <v>509</v>
      </c>
      <c r="H267" s="49" t="s">
        <v>627</v>
      </c>
      <c r="I267" s="145"/>
      <c r="J267" s="317">
        <v>1.9691780821917807E-2</v>
      </c>
      <c r="K267" s="77" t="s">
        <v>617</v>
      </c>
      <c r="L267" s="72"/>
      <c r="M267" s="265">
        <v>4.1102411573696006E-3</v>
      </c>
      <c r="N267" s="142" t="s">
        <v>557</v>
      </c>
      <c r="O267" s="186">
        <v>4.6186269674005648E-3</v>
      </c>
      <c r="P267" s="186">
        <v>5.597629239380968E-3</v>
      </c>
      <c r="Q267" s="186">
        <v>3.943601102047431E-3</v>
      </c>
      <c r="R267" s="186">
        <v>3.1244420639171574E-3</v>
      </c>
      <c r="S267" s="186">
        <v>5.665875242823225E-3</v>
      </c>
      <c r="T267" s="186">
        <v>4.9524762381190591E-3</v>
      </c>
      <c r="U267" s="186">
        <v>4.4290657439446371E-3</v>
      </c>
      <c r="V267" s="186">
        <v>5.4939850336269778E-3</v>
      </c>
      <c r="W267" s="186">
        <v>3.6399878667071109E-3</v>
      </c>
      <c r="X267" s="186">
        <v>3.8248483249802164E-3</v>
      </c>
      <c r="Y267" s="186">
        <v>4.0866806474162496E-3</v>
      </c>
      <c r="Z267" s="250">
        <f t="shared" si="26"/>
        <v>5.665875242823225E-3</v>
      </c>
      <c r="AA267" s="275">
        <f t="shared" si="25"/>
        <v>0</v>
      </c>
      <c r="CC267" s="68"/>
      <c r="CH267" s="68"/>
    </row>
    <row r="268" spans="1:86" s="38" customFormat="1" ht="14.25" x14ac:dyDescent="0.2">
      <c r="A268" s="142" t="s">
        <v>558</v>
      </c>
      <c r="B268" s="45" t="s">
        <v>1235</v>
      </c>
      <c r="C268" s="27">
        <v>81938367</v>
      </c>
      <c r="D268" s="42" t="s">
        <v>69</v>
      </c>
      <c r="E268" s="45" t="s">
        <v>25</v>
      </c>
      <c r="F268" s="345" t="s">
        <v>30</v>
      </c>
      <c r="G268" s="110" t="s">
        <v>511</v>
      </c>
      <c r="H268" s="346" t="s">
        <v>627</v>
      </c>
      <c r="I268" s="145"/>
      <c r="J268" s="317">
        <v>1.5023474178403756E-2</v>
      </c>
      <c r="K268" s="77" t="s">
        <v>623</v>
      </c>
      <c r="L268" s="72"/>
      <c r="M268" s="265">
        <v>1.3900179797416375E-3</v>
      </c>
      <c r="N268" s="142" t="s">
        <v>558</v>
      </c>
      <c r="O268" s="186">
        <v>6.3173854447439348E-4</v>
      </c>
      <c r="P268" s="186">
        <v>1.0414953680863892E-3</v>
      </c>
      <c r="Q268" s="186">
        <v>1.8789356083688809E-3</v>
      </c>
      <c r="R268" s="186">
        <v>1.1387119902155117E-3</v>
      </c>
      <c r="S268" s="186">
        <v>1.7557667857359084E-3</v>
      </c>
      <c r="T268" s="186">
        <v>1.1953977187826868E-3</v>
      </c>
      <c r="U268" s="186">
        <v>8.5178875638841568E-4</v>
      </c>
      <c r="V268" s="186">
        <v>1.4633923263364889E-3</v>
      </c>
      <c r="W268" s="186">
        <v>1.4398238333192175E-3</v>
      </c>
      <c r="X268" s="186">
        <v>1.0681478316599017E-3</v>
      </c>
      <c r="Y268" s="186">
        <v>1.2655664675508757E-3</v>
      </c>
      <c r="Z268" s="250">
        <f t="shared" si="26"/>
        <v>1.8789356083688809E-3</v>
      </c>
      <c r="AA268" s="275">
        <f t="shared" si="25"/>
        <v>0</v>
      </c>
      <c r="CC268" s="68"/>
      <c r="CH268" s="68"/>
    </row>
    <row r="269" spans="1:86" s="54" customFormat="1" ht="15" customHeight="1" x14ac:dyDescent="0.2">
      <c r="A269" s="144" t="s">
        <v>578</v>
      </c>
      <c r="B269" s="45" t="s">
        <v>1230</v>
      </c>
      <c r="C269" s="64">
        <v>144622373</v>
      </c>
      <c r="D269" s="42" t="s">
        <v>69</v>
      </c>
      <c r="E269" s="45" t="s">
        <v>28</v>
      </c>
      <c r="F269" s="345" t="s">
        <v>30</v>
      </c>
      <c r="G269" s="110" t="s">
        <v>511</v>
      </c>
      <c r="H269" s="346" t="s">
        <v>627</v>
      </c>
      <c r="I269" s="145"/>
      <c r="J269" s="316">
        <v>1.8320610687022901E-2</v>
      </c>
      <c r="K269" s="344" t="s">
        <v>1217</v>
      </c>
      <c r="L269" s="92" t="s">
        <v>634</v>
      </c>
      <c r="M269" s="271">
        <v>2.5465350738015837E-4</v>
      </c>
      <c r="N269" s="144" t="s">
        <v>578</v>
      </c>
      <c r="O269" s="273">
        <v>5.6465273856578201E-4</v>
      </c>
      <c r="P269" s="273">
        <v>2.1281123643328368E-4</v>
      </c>
      <c r="Q269" s="273">
        <v>2.9385836027034972E-4</v>
      </c>
      <c r="R269" s="273">
        <v>3.2954358213873783E-4</v>
      </c>
      <c r="S269" s="273">
        <v>1.1613053071652537E-4</v>
      </c>
      <c r="T269" s="273">
        <v>2.2600572547837878E-4</v>
      </c>
      <c r="U269" s="273">
        <v>4.5636052481460356E-4</v>
      </c>
      <c r="V269" s="273">
        <v>4.8320850446967865E-4</v>
      </c>
      <c r="W269" s="273">
        <v>0</v>
      </c>
      <c r="X269" s="273">
        <v>5.6888214658196645E-4</v>
      </c>
      <c r="Y269" s="273">
        <v>7.5110318279973708E-4</v>
      </c>
      <c r="Z269" s="250">
        <f t="shared" si="26"/>
        <v>7.5110318279973708E-4</v>
      </c>
      <c r="AA269" s="275">
        <f t="shared" si="25"/>
        <v>0</v>
      </c>
      <c r="AB269" s="67"/>
      <c r="AC269" s="67"/>
      <c r="AD269" s="67"/>
      <c r="AE269" s="67"/>
      <c r="AF269" s="67"/>
      <c r="AG269" s="67"/>
      <c r="AH269" s="67"/>
      <c r="AI269" s="67"/>
      <c r="AJ269" s="67"/>
      <c r="AK269" s="67"/>
      <c r="AL269" s="67"/>
      <c r="AM269" s="67"/>
      <c r="AN269" s="67"/>
      <c r="AO269" s="67"/>
      <c r="AP269" s="67"/>
      <c r="AQ269" s="67"/>
      <c r="AR269" s="67"/>
      <c r="AS269" s="67"/>
      <c r="AT269" s="67"/>
      <c r="AU269" s="67"/>
      <c r="AV269" s="67"/>
      <c r="AW269" s="67"/>
      <c r="AX269" s="67"/>
      <c r="AY269" s="67"/>
      <c r="AZ269" s="67"/>
      <c r="BA269" s="67"/>
      <c r="BB269" s="67"/>
      <c r="BC269" s="67"/>
      <c r="BD269" s="67"/>
      <c r="BE269" s="67"/>
      <c r="BF269" s="67"/>
      <c r="BG269" s="67"/>
      <c r="BH269" s="67"/>
      <c r="BI269" s="67"/>
      <c r="BJ269" s="67"/>
      <c r="BK269" s="67"/>
      <c r="BL269" s="67"/>
      <c r="BM269" s="67"/>
      <c r="BN269" s="67"/>
      <c r="BO269" s="67"/>
      <c r="BP269" s="67"/>
      <c r="BQ269" s="67"/>
      <c r="CC269" s="68"/>
      <c r="CH269" s="68"/>
    </row>
    <row r="270" spans="1:86" s="54" customFormat="1" ht="15" customHeight="1" x14ac:dyDescent="0.2">
      <c r="A270" s="142" t="s">
        <v>567</v>
      </c>
      <c r="B270" s="93" t="s">
        <v>1223</v>
      </c>
      <c r="C270" s="64">
        <v>147500843</v>
      </c>
      <c r="D270" s="42" t="s">
        <v>69</v>
      </c>
      <c r="E270" s="45" t="s">
        <v>25</v>
      </c>
      <c r="F270" s="45" t="s">
        <v>26</v>
      </c>
      <c r="G270" s="110" t="s">
        <v>511</v>
      </c>
      <c r="H270" s="49" t="s">
        <v>627</v>
      </c>
      <c r="I270" s="145"/>
      <c r="J270" s="316">
        <v>3.3266129032258063E-2</v>
      </c>
      <c r="K270" s="77" t="s">
        <v>618</v>
      </c>
      <c r="L270" s="72" t="s">
        <v>1221</v>
      </c>
      <c r="M270" s="271">
        <v>3.870895862940867E-4</v>
      </c>
      <c r="N270" s="142" t="s">
        <v>567</v>
      </c>
      <c r="O270" s="273">
        <v>7.3230810199054652E-4</v>
      </c>
      <c r="P270" s="273">
        <v>5.6717922863624905E-4</v>
      </c>
      <c r="Q270" s="273">
        <v>7.686817108658651E-4</v>
      </c>
      <c r="R270" s="273">
        <v>5.6372433879832765E-4</v>
      </c>
      <c r="S270" s="273">
        <v>7.4437993151704632E-4</v>
      </c>
      <c r="T270" s="273">
        <v>4.2348955392433656E-4</v>
      </c>
      <c r="U270" s="273">
        <v>8.2327113062568603E-4</v>
      </c>
      <c r="V270" s="273">
        <v>1.4490653528474135E-4</v>
      </c>
      <c r="W270" s="273">
        <v>2.3808106660317839E-4</v>
      </c>
      <c r="X270" s="273">
        <v>4.7892720306513407E-4</v>
      </c>
      <c r="Y270" s="273">
        <v>2.6362965306337658E-4</v>
      </c>
      <c r="Z270" s="250">
        <f t="shared" si="26"/>
        <v>8.2327113062568603E-4</v>
      </c>
      <c r="AA270" s="275">
        <f t="shared" si="25"/>
        <v>0</v>
      </c>
      <c r="CC270" s="68"/>
      <c r="CH270" s="68"/>
    </row>
    <row r="271" spans="1:86" s="54" customFormat="1" ht="15" customHeight="1" x14ac:dyDescent="0.2">
      <c r="A271" s="142" t="s">
        <v>568</v>
      </c>
      <c r="B271" s="45" t="s">
        <v>1237</v>
      </c>
      <c r="C271" s="66">
        <v>58092006</v>
      </c>
      <c r="D271" s="42" t="s">
        <v>69</v>
      </c>
      <c r="E271" s="65" t="s">
        <v>28</v>
      </c>
      <c r="F271" s="65" t="s">
        <v>30</v>
      </c>
      <c r="G271" s="110" t="s">
        <v>509</v>
      </c>
      <c r="H271" s="49" t="s">
        <v>627</v>
      </c>
      <c r="I271" s="145"/>
      <c r="J271" s="316">
        <v>1.2705530642750373E-2</v>
      </c>
      <c r="K271" s="77" t="s">
        <v>623</v>
      </c>
      <c r="L271" s="72"/>
      <c r="M271" s="271">
        <v>1.1590504238308732E-3</v>
      </c>
      <c r="N271" s="142" t="s">
        <v>568</v>
      </c>
      <c r="O271" s="273">
        <v>1.1842523323994107E-3</v>
      </c>
      <c r="P271" s="273">
        <v>1.2511568916463854E-3</v>
      </c>
      <c r="Q271" s="273">
        <v>1.1476176308071577E-3</v>
      </c>
      <c r="R271" s="273">
        <v>1.3054356891612575E-3</v>
      </c>
      <c r="S271" s="273">
        <v>1.1159935830368976E-3</v>
      </c>
      <c r="T271" s="273">
        <v>1.2502699446471396E-3</v>
      </c>
      <c r="U271" s="273">
        <v>1.2587130253048817E-3</v>
      </c>
      <c r="V271" s="273">
        <v>1.2434524457155291E-3</v>
      </c>
      <c r="W271" s="273">
        <v>1.2920057146406608E-3</v>
      </c>
      <c r="X271" s="273">
        <v>1.1520612114032324E-3</v>
      </c>
      <c r="Y271" s="273">
        <v>1.2701366968900514E-3</v>
      </c>
      <c r="Z271" s="250">
        <f t="shared" si="26"/>
        <v>1.3054356891612575E-3</v>
      </c>
      <c r="AA271" s="275">
        <f t="shared" si="25"/>
        <v>0</v>
      </c>
      <c r="CC271" s="68"/>
      <c r="CH271" s="68"/>
    </row>
    <row r="272" spans="1:86" s="54" customFormat="1" ht="15" customHeight="1" x14ac:dyDescent="0.2">
      <c r="A272" s="142" t="s">
        <v>569</v>
      </c>
      <c r="B272" s="93" t="s">
        <v>1223</v>
      </c>
      <c r="C272" s="66">
        <v>116050665</v>
      </c>
      <c r="D272" s="42" t="s">
        <v>69</v>
      </c>
      <c r="E272" s="65" t="s">
        <v>28</v>
      </c>
      <c r="F272" s="65" t="s">
        <v>26</v>
      </c>
      <c r="G272" s="110" t="s">
        <v>509</v>
      </c>
      <c r="H272" s="49" t="s">
        <v>627</v>
      </c>
      <c r="I272" s="145"/>
      <c r="J272" s="316">
        <v>0.11281489594742607</v>
      </c>
      <c r="K272" s="77" t="s">
        <v>597</v>
      </c>
      <c r="L272" s="72"/>
      <c r="M272" s="271">
        <v>1.6514117713708094E-3</v>
      </c>
      <c r="N272" s="142" t="s">
        <v>569</v>
      </c>
      <c r="O272" s="273">
        <v>2.2464108481222047E-3</v>
      </c>
      <c r="P272" s="273">
        <v>1.8638159840141937E-3</v>
      </c>
      <c r="Q272" s="273">
        <v>2.0270419142326252E-3</v>
      </c>
      <c r="R272" s="273">
        <v>2.0147359856385488E-3</v>
      </c>
      <c r="S272" s="273">
        <v>1.9195302796492153E-3</v>
      </c>
      <c r="T272" s="273">
        <v>1.513668609917265E-3</v>
      </c>
      <c r="U272" s="273">
        <v>0.50264983074151748</v>
      </c>
      <c r="V272" s="273">
        <v>2.0001739281676669E-3</v>
      </c>
      <c r="W272" s="273">
        <v>1.3651255915544231E-3</v>
      </c>
      <c r="X272" s="273">
        <v>0.48686334377005502</v>
      </c>
      <c r="Y272" s="273">
        <v>1.5999649322754571E-3</v>
      </c>
      <c r="Z272" s="250">
        <f t="shared" si="26"/>
        <v>0.50264983074151748</v>
      </c>
      <c r="AA272" s="275">
        <f t="shared" si="25"/>
        <v>2</v>
      </c>
      <c r="CC272" s="68"/>
      <c r="CH272" s="68"/>
    </row>
    <row r="273" spans="1:94" s="54" customFormat="1" ht="15" customHeight="1" x14ac:dyDescent="0.2">
      <c r="A273" s="142" t="s">
        <v>570</v>
      </c>
      <c r="B273" s="93" t="s">
        <v>1233</v>
      </c>
      <c r="C273" s="66">
        <v>67765158</v>
      </c>
      <c r="D273" s="42" t="s">
        <v>69</v>
      </c>
      <c r="E273" s="65" t="s">
        <v>25</v>
      </c>
      <c r="F273" s="65" t="s">
        <v>26</v>
      </c>
      <c r="G273" s="110" t="s">
        <v>509</v>
      </c>
      <c r="H273" s="49" t="s">
        <v>627</v>
      </c>
      <c r="I273" s="145"/>
      <c r="J273" s="316">
        <v>1.2176560121765601E-2</v>
      </c>
      <c r="K273" s="77" t="s">
        <v>623</v>
      </c>
      <c r="L273" s="72"/>
      <c r="M273" s="271">
        <v>8.2184749585218733E-4</v>
      </c>
      <c r="N273" s="142" t="s">
        <v>570</v>
      </c>
      <c r="O273" s="273">
        <v>8.1125324139129926E-4</v>
      </c>
      <c r="P273" s="273">
        <v>7.107210728798109E-4</v>
      </c>
      <c r="Q273" s="273">
        <v>8.2170307443365695E-4</v>
      </c>
      <c r="R273" s="273">
        <v>8.8873499538319478E-4</v>
      </c>
      <c r="S273" s="273">
        <v>9.9557895447335561E-4</v>
      </c>
      <c r="T273" s="273">
        <v>1.4276698978905661E-3</v>
      </c>
      <c r="U273" s="273">
        <v>7.5053663369309051E-4</v>
      </c>
      <c r="V273" s="273">
        <v>6.8857406566359496E-4</v>
      </c>
      <c r="W273" s="273">
        <v>7.4345757335448053E-4</v>
      </c>
      <c r="X273" s="273">
        <v>6.0407969537123931E-4</v>
      </c>
      <c r="Y273" s="273">
        <v>7.5264366085876647E-4</v>
      </c>
      <c r="Z273" s="250">
        <f t="shared" si="26"/>
        <v>1.4276698978905661E-3</v>
      </c>
      <c r="AA273" s="275">
        <f t="shared" si="25"/>
        <v>0</v>
      </c>
      <c r="CC273" s="68"/>
      <c r="CH273" s="68"/>
    </row>
    <row r="274" spans="1:94" s="54" customFormat="1" ht="15" customHeight="1" x14ac:dyDescent="0.2">
      <c r="A274" s="142" t="s">
        <v>571</v>
      </c>
      <c r="B274" s="93" t="s">
        <v>1224</v>
      </c>
      <c r="C274" s="66">
        <v>63544839</v>
      </c>
      <c r="D274" s="42" t="s">
        <v>69</v>
      </c>
      <c r="E274" s="65" t="s">
        <v>28</v>
      </c>
      <c r="F274" s="65" t="s">
        <v>30</v>
      </c>
      <c r="G274" s="110" t="s">
        <v>509</v>
      </c>
      <c r="H274" s="49" t="s">
        <v>627</v>
      </c>
      <c r="I274" s="145"/>
      <c r="J274" s="316">
        <v>1.1403508771929825E-2</v>
      </c>
      <c r="K274" s="77" t="s">
        <v>1215</v>
      </c>
      <c r="L274" s="92" t="s">
        <v>634</v>
      </c>
      <c r="M274" s="271">
        <v>1.1234466521807883E-3</v>
      </c>
      <c r="N274" s="142" t="s">
        <v>571</v>
      </c>
      <c r="O274" s="273">
        <v>1.0806234194489935E-3</v>
      </c>
      <c r="P274" s="273">
        <v>1.0264708723794803E-3</v>
      </c>
      <c r="Q274" s="273">
        <v>1.1257112448319619E-3</v>
      </c>
      <c r="R274" s="273">
        <v>1.0701848261826859E-3</v>
      </c>
      <c r="S274" s="273">
        <v>1.0615298976012013E-3</v>
      </c>
      <c r="T274" s="273">
        <v>1.0166969747065632E-3</v>
      </c>
      <c r="U274" s="273">
        <v>1.2414495164554133E-3</v>
      </c>
      <c r="V274" s="273">
        <v>9.5208598598254125E-4</v>
      </c>
      <c r="W274" s="273">
        <v>1.1352963639553726E-3</v>
      </c>
      <c r="X274" s="273">
        <v>8.1554372569052358E-4</v>
      </c>
      <c r="Y274" s="273">
        <v>1.3714416327774549E-3</v>
      </c>
      <c r="Z274" s="250">
        <f t="shared" si="26"/>
        <v>1.3714416327774549E-3</v>
      </c>
      <c r="AA274" s="275">
        <f t="shared" si="25"/>
        <v>0</v>
      </c>
      <c r="CC274" s="68"/>
      <c r="CH274" s="68"/>
    </row>
    <row r="275" spans="1:94" s="54" customFormat="1" ht="15" customHeight="1" x14ac:dyDescent="0.2">
      <c r="A275" s="142" t="s">
        <v>572</v>
      </c>
      <c r="B275" s="97" t="s">
        <v>1231</v>
      </c>
      <c r="C275" s="66">
        <v>81745263</v>
      </c>
      <c r="D275" s="99" t="s">
        <v>61</v>
      </c>
      <c r="E275" s="65" t="s">
        <v>25</v>
      </c>
      <c r="F275" s="65" t="s">
        <v>573</v>
      </c>
      <c r="G275" s="110" t="s">
        <v>509</v>
      </c>
      <c r="H275" s="49" t="s">
        <v>627</v>
      </c>
      <c r="I275" s="145"/>
      <c r="J275" s="316">
        <v>3.9711191335740074E-2</v>
      </c>
      <c r="K275" s="77" t="s">
        <v>619</v>
      </c>
      <c r="L275" s="72" t="s">
        <v>580</v>
      </c>
      <c r="M275" s="271">
        <v>1.9461527200147688E-4</v>
      </c>
      <c r="N275" s="142" t="s">
        <v>572</v>
      </c>
      <c r="O275" s="273">
        <v>6.4110783433773565E-4</v>
      </c>
      <c r="P275" s="273">
        <v>7.1558426488221871E-4</v>
      </c>
      <c r="Q275" s="273">
        <v>3.4520254759480123E-4</v>
      </c>
      <c r="R275" s="273">
        <v>4.5521145994850421E-4</v>
      </c>
      <c r="S275" s="273">
        <v>1.6762180895644099E-3</v>
      </c>
      <c r="T275" s="273">
        <v>0.33272784988713316</v>
      </c>
      <c r="U275" s="273">
        <v>7.6558879822705747E-4</v>
      </c>
      <c r="V275" s="273">
        <v>2.5210613668354376E-4</v>
      </c>
      <c r="W275" s="273">
        <v>1.7410572966128522E-4</v>
      </c>
      <c r="X275" s="273">
        <v>3.5360678925035362E-4</v>
      </c>
      <c r="Y275" s="273">
        <v>2.3558235959291368E-4</v>
      </c>
      <c r="Z275" s="250">
        <f t="shared" si="26"/>
        <v>0.33272784988713316</v>
      </c>
      <c r="AA275" s="275">
        <f t="shared" si="25"/>
        <v>1</v>
      </c>
      <c r="CC275" s="68"/>
      <c r="CH275" s="68"/>
    </row>
    <row r="276" spans="1:94" s="54" customFormat="1" ht="15" customHeight="1" x14ac:dyDescent="0.2">
      <c r="A276" s="145" t="s">
        <v>574</v>
      </c>
      <c r="B276" s="97" t="s">
        <v>1231</v>
      </c>
      <c r="C276" s="66">
        <v>112439672</v>
      </c>
      <c r="D276" s="42" t="s">
        <v>69</v>
      </c>
      <c r="E276" s="65" t="s">
        <v>26</v>
      </c>
      <c r="F276" s="65" t="s">
        <v>28</v>
      </c>
      <c r="G276" s="110" t="s">
        <v>509</v>
      </c>
      <c r="H276" s="49" t="s">
        <v>627</v>
      </c>
      <c r="I276" s="145"/>
      <c r="J276" s="316">
        <v>1.0058675607711651E-2</v>
      </c>
      <c r="K276" s="77" t="s">
        <v>620</v>
      </c>
      <c r="L276" s="72"/>
      <c r="M276" s="271">
        <v>1.2101585821204918E-3</v>
      </c>
      <c r="N276" s="145" t="s">
        <v>574</v>
      </c>
      <c r="O276" s="273">
        <v>1.5232012919683248E-3</v>
      </c>
      <c r="P276" s="273">
        <v>1.3937206940512975E-3</v>
      </c>
      <c r="Q276" s="273">
        <v>9.1931506731620142E-4</v>
      </c>
      <c r="R276" s="273">
        <v>0.49538555582061067</v>
      </c>
      <c r="S276" s="273">
        <v>1.211549389400551E-3</v>
      </c>
      <c r="T276" s="273">
        <v>1.2621008179777733E-3</v>
      </c>
      <c r="U276" s="273">
        <v>1.1645089001751656E-3</v>
      </c>
      <c r="V276" s="273">
        <v>1.128679153490635E-3</v>
      </c>
      <c r="W276" s="273">
        <v>1.2723261020115637E-3</v>
      </c>
      <c r="X276" s="273">
        <v>9.0308308364369521E-4</v>
      </c>
      <c r="Y276" s="273">
        <v>1.4425439500340821E-3</v>
      </c>
      <c r="Z276" s="250">
        <f t="shared" si="26"/>
        <v>0.49538555582061067</v>
      </c>
      <c r="AA276" s="275">
        <f t="shared" si="25"/>
        <v>1</v>
      </c>
      <c r="CC276" s="68"/>
      <c r="CH276" s="68"/>
    </row>
    <row r="277" spans="1:94" s="54" customFormat="1" ht="15" customHeight="1" x14ac:dyDescent="0.2">
      <c r="A277" s="145" t="s">
        <v>575</v>
      </c>
      <c r="B277" s="93" t="s">
        <v>1225</v>
      </c>
      <c r="C277" s="66">
        <v>71603052</v>
      </c>
      <c r="D277" s="42" t="s">
        <v>69</v>
      </c>
      <c r="E277" s="65" t="s">
        <v>28</v>
      </c>
      <c r="F277" s="65" t="s">
        <v>30</v>
      </c>
      <c r="G277" s="110" t="s">
        <v>509</v>
      </c>
      <c r="H277" s="49" t="s">
        <v>627</v>
      </c>
      <c r="I277" s="145"/>
      <c r="J277" s="316">
        <v>1.0731707317073172E-2</v>
      </c>
      <c r="K277" s="77" t="s">
        <v>621</v>
      </c>
      <c r="L277" s="72"/>
      <c r="M277" s="271">
        <v>2.3562791944281955E-3</v>
      </c>
      <c r="N277" s="145" t="s">
        <v>575</v>
      </c>
      <c r="O277" s="273">
        <v>0.49195205479452053</v>
      </c>
      <c r="P277" s="273">
        <v>2.5277685523451051E-3</v>
      </c>
      <c r="Q277" s="273">
        <v>2.4390243902439024E-3</v>
      </c>
      <c r="R277" s="273">
        <v>2.2203936627352636E-3</v>
      </c>
      <c r="S277" s="273">
        <v>2.5448940822251692E-3</v>
      </c>
      <c r="T277" s="273">
        <v>2.3541102291412823E-3</v>
      </c>
      <c r="U277" s="273">
        <v>2.3031892773743641E-3</v>
      </c>
      <c r="V277" s="273">
        <v>2.4847632442569151E-3</v>
      </c>
      <c r="W277" s="273">
        <v>2.7212735560242195E-3</v>
      </c>
      <c r="X277" s="273">
        <v>2.2442214146569301E-3</v>
      </c>
      <c r="Y277" s="273">
        <v>2.7527963927156773E-3</v>
      </c>
      <c r="Z277" s="250">
        <f t="shared" si="26"/>
        <v>0.49195205479452053</v>
      </c>
      <c r="AA277" s="275">
        <f t="shared" si="25"/>
        <v>1</v>
      </c>
      <c r="CC277" s="68"/>
      <c r="CH277" s="68"/>
    </row>
    <row r="278" spans="1:94" s="54" customFormat="1" ht="15" customHeight="1" x14ac:dyDescent="0.2">
      <c r="A278" s="145" t="s">
        <v>576</v>
      </c>
      <c r="B278" s="93" t="s">
        <v>1229</v>
      </c>
      <c r="C278" s="66">
        <v>32333391</v>
      </c>
      <c r="D278" s="42" t="s">
        <v>69</v>
      </c>
      <c r="E278" s="65" t="s">
        <v>25</v>
      </c>
      <c r="F278" s="65" t="s">
        <v>26</v>
      </c>
      <c r="G278" s="110" t="s">
        <v>509</v>
      </c>
      <c r="H278" s="49" t="s">
        <v>627</v>
      </c>
      <c r="I278" s="145"/>
      <c r="J278" s="316">
        <v>1.3643659711075442E-2</v>
      </c>
      <c r="K278" s="77" t="s">
        <v>622</v>
      </c>
      <c r="L278" s="72"/>
      <c r="M278" s="272">
        <v>6.8127486487778565E-4</v>
      </c>
      <c r="N278" s="145" t="s">
        <v>576</v>
      </c>
      <c r="O278" s="273">
        <v>7.6975276756504913E-4</v>
      </c>
      <c r="P278" s="273">
        <v>9.5558407734609946E-4</v>
      </c>
      <c r="Q278" s="273">
        <v>5.8445353594389242E-4</v>
      </c>
      <c r="R278" s="273">
        <v>7.6826027812431719E-4</v>
      </c>
      <c r="S278" s="273">
        <v>6.4327670389235133E-4</v>
      </c>
      <c r="T278" s="273">
        <v>6.7370620909640874E-4</v>
      </c>
      <c r="U278" s="273">
        <v>6.5595608121745449E-4</v>
      </c>
      <c r="V278" s="273">
        <v>0.47857684290316466</v>
      </c>
      <c r="W278" s="273">
        <v>6.4511860257385786E-4</v>
      </c>
      <c r="X278" s="273">
        <v>8.0693815987933632E-4</v>
      </c>
      <c r="Y278" s="273">
        <v>6.5317853002171816E-4</v>
      </c>
      <c r="Z278" s="250">
        <f t="shared" si="26"/>
        <v>0.47857684290316466</v>
      </c>
      <c r="AA278" s="275">
        <f t="shared" si="25"/>
        <v>1</v>
      </c>
      <c r="CC278" s="68"/>
      <c r="CH278" s="68"/>
    </row>
    <row r="279" spans="1:94" s="54" customFormat="1" ht="15" customHeight="1" x14ac:dyDescent="0.2">
      <c r="A279" s="145" t="s">
        <v>577</v>
      </c>
      <c r="B279" s="93" t="s">
        <v>1242</v>
      </c>
      <c r="C279" s="66">
        <v>19705504</v>
      </c>
      <c r="D279" s="42" t="s">
        <v>69</v>
      </c>
      <c r="E279" s="65" t="s">
        <v>28</v>
      </c>
      <c r="F279" s="65" t="s">
        <v>30</v>
      </c>
      <c r="G279" s="110" t="s">
        <v>509</v>
      </c>
      <c r="H279" s="49" t="s">
        <v>627</v>
      </c>
      <c r="I279" s="145"/>
      <c r="J279" s="267">
        <v>1.3731825525040387E-2</v>
      </c>
      <c r="K279" s="77" t="s">
        <v>1216</v>
      </c>
      <c r="L279" s="92" t="s">
        <v>634</v>
      </c>
      <c r="M279" s="272">
        <v>1.424116107835628E-3</v>
      </c>
      <c r="N279" s="145" t="s">
        <v>577</v>
      </c>
      <c r="O279" s="274">
        <v>1.8390804597701149E-3</v>
      </c>
      <c r="P279" s="274">
        <v>1.6827175889060834E-3</v>
      </c>
      <c r="Q279" s="274">
        <v>1.189045914512553E-3</v>
      </c>
      <c r="R279" s="274">
        <v>1.5090068848439121E-3</v>
      </c>
      <c r="S279" s="274">
        <v>1.9343279795785702E-3</v>
      </c>
      <c r="T279" s="274">
        <v>1.352409424158303E-3</v>
      </c>
      <c r="U279" s="274">
        <v>1.4544324889152476E-3</v>
      </c>
      <c r="V279" s="274">
        <v>1.685340236486942E-3</v>
      </c>
      <c r="W279" s="274">
        <v>1.4755728537365141E-3</v>
      </c>
      <c r="X279" s="274">
        <v>1.2632227585498614E-3</v>
      </c>
      <c r="Y279" s="274">
        <v>1.5134822332765778E-3</v>
      </c>
      <c r="Z279" s="251">
        <f t="shared" si="26"/>
        <v>1.9343279795785702E-3</v>
      </c>
      <c r="AA279" s="276">
        <f t="shared" si="25"/>
        <v>0</v>
      </c>
      <c r="CC279" s="68"/>
      <c r="CH279" s="68"/>
    </row>
    <row r="280" spans="1:94" s="54" customFormat="1" ht="14.25" x14ac:dyDescent="0.15">
      <c r="A280" s="51"/>
      <c r="B280" s="51"/>
      <c r="C280" s="51"/>
      <c r="D280" s="51"/>
      <c r="E280" s="51"/>
      <c r="F280" s="277"/>
      <c r="G280" s="51"/>
      <c r="H280" s="51"/>
      <c r="I280" s="51"/>
      <c r="J280" s="51"/>
      <c r="K280" s="51"/>
      <c r="L280" s="51"/>
      <c r="M280" s="51"/>
      <c r="N280" s="51"/>
      <c r="O280" s="55">
        <v>1</v>
      </c>
      <c r="P280" s="188"/>
      <c r="Q280" s="188"/>
      <c r="R280" s="188"/>
      <c r="S280" s="188"/>
      <c r="T280" s="188"/>
      <c r="U280" s="188"/>
      <c r="V280" s="188"/>
      <c r="W280" s="188"/>
      <c r="X280" s="188"/>
      <c r="Y280" s="188"/>
      <c r="Z280" s="51"/>
      <c r="AA280" s="51"/>
      <c r="CB280" s="68"/>
      <c r="CG280" s="68"/>
    </row>
    <row r="281" spans="1:94" x14ac:dyDescent="0.15">
      <c r="J281" s="68"/>
      <c r="K281" s="68"/>
      <c r="L281" s="68"/>
      <c r="CH281"/>
      <c r="CK281" s="68"/>
      <c r="CM281"/>
      <c r="CP281" s="68"/>
    </row>
    <row r="282" spans="1:94" x14ac:dyDescent="0.15">
      <c r="J282" s="68"/>
      <c r="K282" s="68"/>
      <c r="L282" s="68"/>
      <c r="CH282"/>
      <c r="CK282" s="68"/>
      <c r="CM282"/>
      <c r="CP282" s="68"/>
    </row>
    <row r="283" spans="1:94" x14ac:dyDescent="0.15">
      <c r="J283" s="68"/>
      <c r="K283" s="68"/>
      <c r="L283" s="68"/>
      <c r="CH283"/>
      <c r="CK283" s="68"/>
      <c r="CM283"/>
      <c r="CP283" s="68"/>
    </row>
    <row r="284" spans="1:94" x14ac:dyDescent="0.15">
      <c r="J284" s="68"/>
      <c r="K284" s="68"/>
      <c r="L284" s="68"/>
      <c r="CH284"/>
      <c r="CK284" s="68"/>
      <c r="CM284"/>
      <c r="CP284" s="68"/>
    </row>
    <row r="285" spans="1:94" x14ac:dyDescent="0.15">
      <c r="J285" s="68"/>
      <c r="K285" s="68"/>
      <c r="L285" s="68"/>
      <c r="CH285"/>
      <c r="CK285" s="68"/>
      <c r="CM285"/>
      <c r="CP285" s="68"/>
    </row>
  </sheetData>
  <phoneticPr fontId="2"/>
  <conditionalFormatting sqref="O220:Y220">
    <cfRule type="dataBar" priority="19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{0193652C-9832-4733-9A5B-29945791A7D1}</x14:id>
        </ext>
      </extLst>
    </cfRule>
  </conditionalFormatting>
  <conditionalFormatting sqref="O127:BN127">
    <cfRule type="dataBar" priority="18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{990BCF48-83ED-4FE8-A45B-E2549E2A9EDB}</x14:id>
        </ext>
      </extLst>
    </cfRule>
  </conditionalFormatting>
  <conditionalFormatting sqref="O99:BN110 O113:BN129 O131:BN131">
    <cfRule type="dataBar" priority="57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{3C670142-E843-45B6-BBFD-A1F94C5138C0}</x14:id>
        </ext>
      </extLst>
    </cfRule>
  </conditionalFormatting>
  <conditionalFormatting sqref="O225:Y226 O223:Y223 O204:Y205">
    <cfRule type="dataBar" priority="59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{EAA5F351-8962-4A81-89FE-56DFC84CE90A}</x14:id>
        </ext>
      </extLst>
    </cfRule>
  </conditionalFormatting>
  <conditionalFormatting sqref="O225:Y226">
    <cfRule type="dataBar" priority="59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{1A5D2051-A5B1-4F7A-8932-06D1FE94C203}</x14:id>
        </ext>
      </extLst>
    </cfRule>
  </conditionalFormatting>
  <conditionalFormatting sqref="O131:BN131 O99:BN110 O128:BN129 O113:BN126">
    <cfRule type="dataBar" priority="68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{EB65C523-EE92-45A5-97CE-268810A3EA04}</x14:id>
        </ext>
      </extLst>
    </cfRule>
  </conditionalFormatting>
  <conditionalFormatting sqref="O131:BN131 O99:BN110 O113:BN129">
    <cfRule type="dataBar" priority="68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{D46AF1B9-75CB-482C-897D-2827CA011ADA}</x14:id>
        </ext>
      </extLst>
    </cfRule>
  </conditionalFormatting>
  <conditionalFormatting sqref="O187:BO187 O99:BN133 O164:BN175 O151:BN151">
    <cfRule type="dataBar" priority="17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{67325BD6-E7EE-4037-840E-DA7540432C73}</x14:id>
        </ext>
      </extLst>
    </cfRule>
  </conditionalFormatting>
  <conditionalFormatting sqref="O227:Y243 O245:Y256">
    <cfRule type="dataBar" priority="79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{C5CA8F24-25EC-474D-AFB6-F5C8FD0309F5}</x14:id>
        </ext>
      </extLst>
    </cfRule>
  </conditionalFormatting>
  <conditionalFormatting sqref="O134:BN150 O152:BN163">
    <cfRule type="dataBar" priority="79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{5845B5E5-0DA9-42E6-860B-1F5EAB9AC94B}</x14:id>
        </ext>
      </extLst>
    </cfRule>
  </conditionalFormatting>
  <conditionalFormatting sqref="O187:BO187 O99:BN175">
    <cfRule type="dataBar" priority="17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{1DDCF704-7583-4D0B-818F-5A53FCC6DFE3}</x14:id>
        </ext>
      </extLst>
    </cfRule>
  </conditionalFormatting>
  <conditionalFormatting sqref="M70:M71">
    <cfRule type="dataBar" priority="16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{AC29C00D-F3CC-4AB5-8971-CC068E310FC2}</x14:id>
        </ext>
      </extLst>
    </cfRule>
  </conditionalFormatting>
  <conditionalFormatting sqref="M17:M18">
    <cfRule type="dataBar" priority="16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{ECA37633-5842-474B-8FE1-245A07CD4A59}</x14:id>
        </ext>
      </extLst>
    </cfRule>
  </conditionalFormatting>
  <conditionalFormatting sqref="M36">
    <cfRule type="dataBar" priority="16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{D7319EA5-64FA-4AE7-A721-56CAF768CBE5}</x14:id>
        </ext>
      </extLst>
    </cfRule>
  </conditionalFormatting>
  <conditionalFormatting sqref="M38">
    <cfRule type="dataBar" priority="16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{E6AD0386-5CE1-488A-BEC8-C1799056DA94}</x14:id>
        </ext>
      </extLst>
    </cfRule>
  </conditionalFormatting>
  <conditionalFormatting sqref="M62:M69">
    <cfRule type="dataBar" priority="16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{94FBADF6-8B4C-49D2-A337-6032275AAD71}</x14:id>
        </ext>
      </extLst>
    </cfRule>
  </conditionalFormatting>
  <conditionalFormatting sqref="M39">
    <cfRule type="dataBar" priority="16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{B3416821-C453-490B-920B-5554509A7C58}</x14:id>
        </ext>
      </extLst>
    </cfRule>
  </conditionalFormatting>
  <conditionalFormatting sqref="M90:M93">
    <cfRule type="dataBar" priority="1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{8F4B0A72-7873-4EFB-B87C-6B17C2FB1807}</x14:id>
        </ext>
      </extLst>
    </cfRule>
  </conditionalFormatting>
  <conditionalFormatting sqref="M90:M93">
    <cfRule type="dataBar" priority="12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{7A200521-4F6C-450C-A409-EACBCC64DD9C}</x14:id>
        </ext>
      </extLst>
    </cfRule>
  </conditionalFormatting>
  <conditionalFormatting sqref="M86:M89">
    <cfRule type="dataBar" priority="12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{99FA2F6E-5263-46E0-82BB-26816DD864A8}</x14:id>
        </ext>
      </extLst>
    </cfRule>
  </conditionalFormatting>
  <conditionalFormatting sqref="M86:M89">
    <cfRule type="dataBar" priority="12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{7D2415F2-E3A5-4395-9040-2E494D7FD88E}</x14:id>
        </ext>
      </extLst>
    </cfRule>
  </conditionalFormatting>
  <conditionalFormatting sqref="M82">
    <cfRule type="dataBar" priority="124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{27EC9786-428E-43CE-A07A-D4BC75B691D0}</x14:id>
        </ext>
      </extLst>
    </cfRule>
  </conditionalFormatting>
  <conditionalFormatting sqref="M82">
    <cfRule type="dataBar" priority="124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{ACB419FF-0233-496A-BADC-8B3444705426}</x14:id>
        </ext>
      </extLst>
    </cfRule>
  </conditionalFormatting>
  <conditionalFormatting sqref="O221:Y222 O280 O206:Y219 O224:Y224 O192:Y203">
    <cfRule type="dataBar" priority="133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{636910F3-A884-4B9E-A93A-DCC97FD9FA02}</x14:id>
        </ext>
      </extLst>
    </cfRule>
  </conditionalFormatting>
  <conditionalFormatting sqref="O206:Y222 O280 O224:Y224 O192:Y203">
    <cfRule type="dataBar" priority="133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{4A675424-1C05-4E44-962F-05384C37905C}</x14:id>
        </ext>
      </extLst>
    </cfRule>
  </conditionalFormatting>
  <conditionalFormatting sqref="O193:Y203 O280 O206:Y222 O224:Y224">
    <cfRule type="dataBar" priority="134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{67791236-C9D4-47D0-9192-F9CC46A527AC}</x14:id>
        </ext>
      </extLst>
    </cfRule>
  </conditionalFormatting>
  <conditionalFormatting sqref="O257:Y268 O280 O244:Y244 O192:Y226">
    <cfRule type="dataBar" priority="134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{3BAE6ACA-7F16-4C54-9F58-F8E99D9A3F70}</x14:id>
        </ext>
      </extLst>
    </cfRule>
  </conditionalFormatting>
  <conditionalFormatting sqref="O257:Y268 O244:Y244">
    <cfRule type="dataBar" priority="135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{787B3B63-61F2-439C-83E2-10406E6F1FB0}</x14:id>
        </ext>
      </extLst>
    </cfRule>
  </conditionalFormatting>
  <conditionalFormatting sqref="O257:Y268">
    <cfRule type="dataBar" priority="135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{C130D25A-9B86-4603-A2BF-3421F5ADBDC6}</x14:id>
        </ext>
      </extLst>
    </cfRule>
  </conditionalFormatting>
  <conditionalFormatting sqref="O93">
    <cfRule type="dataBar" priority="9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{BA44EB03-B621-42B3-B02E-1C091E6C3816}</x14:id>
        </ext>
      </extLst>
    </cfRule>
  </conditionalFormatting>
  <conditionalFormatting sqref="AL68:AM80">
    <cfRule type="dataBar" priority="9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{9D3D61B3-39A7-4328-9A92-721E350D0F65}</x14:id>
        </ext>
      </extLst>
    </cfRule>
  </conditionalFormatting>
  <conditionalFormatting sqref="O187:BP187 O132:BN133 O130:BN130 O111:BN112 O164:BN175 O151:BN151">
    <cfRule type="dataBar" priority="163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{1CDFBA23-C703-4C59-9D29-0C2CAA3D03AC}</x14:id>
        </ext>
      </extLst>
    </cfRule>
  </conditionalFormatting>
  <conditionalFormatting sqref="M164:M165">
    <cfRule type="dataBar" priority="7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{E8E739DF-F0BD-4C36-85F1-ADA5393C429C}</x14:id>
        </ext>
      </extLst>
    </cfRule>
  </conditionalFormatting>
  <conditionalFormatting sqref="M111:M112">
    <cfRule type="dataBar" priority="7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{DE8A93F1-9D67-4BA9-A9C0-EC591C880C64}</x14:id>
        </ext>
      </extLst>
    </cfRule>
  </conditionalFormatting>
  <conditionalFormatting sqref="M130">
    <cfRule type="dataBar" priority="7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{62167043-D740-459B-8E03-72D82EA3614E}</x14:id>
        </ext>
      </extLst>
    </cfRule>
  </conditionalFormatting>
  <conditionalFormatting sqref="M132">
    <cfRule type="dataBar" priority="7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{8422B204-8A25-4E3E-97DB-0C1523600C54}</x14:id>
        </ext>
      </extLst>
    </cfRule>
  </conditionalFormatting>
  <conditionalFormatting sqref="M156:M163">
    <cfRule type="dataBar" priority="6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{FB98D60A-1307-4FA1-AFDD-6B07384CD116}</x14:id>
        </ext>
      </extLst>
    </cfRule>
  </conditionalFormatting>
  <conditionalFormatting sqref="M133">
    <cfRule type="dataBar" priority="6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{062C9F0E-74EF-4BC7-8BA3-0F4A56878EA9}</x14:id>
        </ext>
      </extLst>
    </cfRule>
  </conditionalFormatting>
  <conditionalFormatting sqref="M184:M187">
    <cfRule type="dataBar" priority="6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{3253069F-CA9D-4B77-92ED-DCCB7F31ED25}</x14:id>
        </ext>
      </extLst>
    </cfRule>
  </conditionalFormatting>
  <conditionalFormatting sqref="M184:M187">
    <cfRule type="dataBar" priority="6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{5842FB18-22BD-4C00-B82A-01B25ADA0F11}</x14:id>
        </ext>
      </extLst>
    </cfRule>
  </conditionalFormatting>
  <conditionalFormatting sqref="M180:M183">
    <cfRule type="dataBar" priority="6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{62E3DE07-FC1E-4889-A38C-2673118AC1F1}</x14:id>
        </ext>
      </extLst>
    </cfRule>
  </conditionalFormatting>
  <conditionalFormatting sqref="M180:M183">
    <cfRule type="dataBar" priority="6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{D4D9442F-777B-41E6-A23B-3D51799D9C74}</x14:id>
        </ext>
      </extLst>
    </cfRule>
  </conditionalFormatting>
  <conditionalFormatting sqref="M176">
    <cfRule type="dataBar" priority="7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{6234B688-60D1-47D7-B144-FB5786A94DC9}</x14:id>
        </ext>
      </extLst>
    </cfRule>
  </conditionalFormatting>
  <conditionalFormatting sqref="M176">
    <cfRule type="dataBar" priority="7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{E9081E99-ED01-4555-BA6F-ECDC80FE0556}</x14:id>
        </ext>
      </extLst>
    </cfRule>
  </conditionalFormatting>
  <conditionalFormatting sqref="M257:M258">
    <cfRule type="dataBar" priority="5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{8C908043-E2B6-43E3-A0F7-58026F2B53AA}</x14:id>
        </ext>
      </extLst>
    </cfRule>
  </conditionalFormatting>
  <conditionalFormatting sqref="M204:M205">
    <cfRule type="dataBar" priority="5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{4A586E58-2EEC-40E1-B9CD-B0416AA9056B}</x14:id>
        </ext>
      </extLst>
    </cfRule>
  </conditionalFormatting>
  <conditionalFormatting sqref="M223">
    <cfRule type="dataBar" priority="5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{A6C1DC9B-0C12-41BA-A799-323EC9DAC709}</x14:id>
        </ext>
      </extLst>
    </cfRule>
  </conditionalFormatting>
  <conditionalFormatting sqref="M225">
    <cfRule type="dataBar" priority="5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{8DB56CBD-091F-4FD3-8D29-40C501C89FF3}</x14:id>
        </ext>
      </extLst>
    </cfRule>
  </conditionalFormatting>
  <conditionalFormatting sqref="M249:M256">
    <cfRule type="dataBar" priority="5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{BC037546-B2E3-4154-8290-6EBB14253A6E}</x14:id>
        </ext>
      </extLst>
    </cfRule>
  </conditionalFormatting>
  <conditionalFormatting sqref="M226">
    <cfRule type="dataBar" priority="5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{A1105D16-4FC3-4CC3-AD23-4A1064EE83B2}</x14:id>
        </ext>
      </extLst>
    </cfRule>
  </conditionalFormatting>
  <conditionalFormatting sqref="M277:M279">
    <cfRule type="dataBar" priority="4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{9F4AA465-1635-47EE-AF81-4FCFA154BB9E}</x14:id>
        </ext>
      </extLst>
    </cfRule>
  </conditionalFormatting>
  <conditionalFormatting sqref="M277:M279">
    <cfRule type="dataBar" priority="4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{C857A018-0571-453D-9C75-4F7A82DD17DC}</x14:id>
        </ext>
      </extLst>
    </cfRule>
  </conditionalFormatting>
  <conditionalFormatting sqref="M273:M276">
    <cfRule type="dataBar" priority="4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{97AF7F37-4A1C-4834-B9A1-E8DACD11807C}</x14:id>
        </ext>
      </extLst>
    </cfRule>
  </conditionalFormatting>
  <conditionalFormatting sqref="M273:M276">
    <cfRule type="dataBar" priority="4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{B49C5C8B-6A91-47D6-9537-680B2D3A783E}</x14:id>
        </ext>
      </extLst>
    </cfRule>
  </conditionalFormatting>
  <conditionalFormatting sqref="M269">
    <cfRule type="dataBar" priority="5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{3ECA1961-AE6E-4F8E-9FB7-105FF994E614}</x14:id>
        </ext>
      </extLst>
    </cfRule>
  </conditionalFormatting>
  <conditionalFormatting sqref="M269">
    <cfRule type="dataBar" priority="5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{20F2BCDA-96AE-41B8-B3C8-7E3619345B2F}</x14:id>
        </ext>
      </extLst>
    </cfRule>
  </conditionalFormatting>
  <conditionalFormatting sqref="M259:M268">
    <cfRule type="dataBar" priority="5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{7A18CA01-BB44-4FB9-9A7B-DE082803F9EF}</x14:id>
        </ext>
      </extLst>
    </cfRule>
  </conditionalFormatting>
  <conditionalFormatting sqref="M239:M268 M192:M225 M227:M237">
    <cfRule type="dataBar" priority="5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{5896B896-CC91-49E4-8A1E-07DB36BD771E}</x14:id>
        </ext>
      </extLst>
    </cfRule>
  </conditionalFormatting>
  <conditionalFormatting sqref="AL90:AM92 P93:AX93 AO90:AO92 AQ90:AQ92">
    <cfRule type="dataBar" priority="166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{344AEDF1-D799-4679-953A-F93C88547453}</x14:id>
        </ext>
      </extLst>
    </cfRule>
  </conditionalFormatting>
  <conditionalFormatting sqref="AL86:AM89 AO86:AO89 AQ86:AQ89">
    <cfRule type="dataBar" priority="166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{429B47BF-AB1D-42AD-8CEB-C12C6FBA6C8C}</x14:id>
        </ext>
      </extLst>
    </cfRule>
  </conditionalFormatting>
  <conditionalFormatting sqref="M72:M81">
    <cfRule type="dataBar" priority="179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{7E1CF6AE-71E2-4ADF-A996-B6474E64A2AE}</x14:id>
        </ext>
      </extLst>
    </cfRule>
  </conditionalFormatting>
  <conditionalFormatting sqref="M52:M81 M5:M38 M41:M50">
    <cfRule type="dataBar" priority="179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{758332D2-E3C7-4438-A2A4-5890EAEE0EAC}</x14:id>
        </ext>
      </extLst>
    </cfRule>
  </conditionalFormatting>
  <conditionalFormatting sqref="M41:M81 M5:M39">
    <cfRule type="dataBar" priority="180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{44A2DA2F-9699-452B-BA2E-32E50F38BCD2}</x14:id>
        </ext>
      </extLst>
    </cfRule>
  </conditionalFormatting>
  <conditionalFormatting sqref="M40">
    <cfRule type="dataBar" priority="2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{2E0CFBD7-25AB-4974-9352-C40AABBA8232}</x14:id>
        </ext>
      </extLst>
    </cfRule>
  </conditionalFormatting>
  <conditionalFormatting sqref="O40:AO40 AQ40">
    <cfRule type="dataBar" priority="3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{20316519-AF56-4732-B816-8E7344740E8C}</x14:id>
        </ext>
      </extLst>
    </cfRule>
  </conditionalFormatting>
  <conditionalFormatting sqref="O40:AO40">
    <cfRule type="dataBar" priority="3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{FF6762C3-7EDB-4CDD-9899-D5096FF88CA3}</x14:id>
        </ext>
      </extLst>
    </cfRule>
  </conditionalFormatting>
  <conditionalFormatting sqref="M40">
    <cfRule type="dataBar" priority="3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{4AD5D32B-8ADA-4FEE-9926-C184E4CDFAA8}</x14:id>
        </ext>
      </extLst>
    </cfRule>
  </conditionalFormatting>
  <conditionalFormatting sqref="M40">
    <cfRule type="dataBar" priority="3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{91DB8B1F-E138-49F1-AC15-C7A36EBC67B7}</x14:id>
        </ext>
      </extLst>
    </cfRule>
  </conditionalFormatting>
  <conditionalFormatting sqref="O40:AN40">
    <cfRule type="dataBar" priority="3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{3E6C7D74-FEB4-497C-81B8-01AB5D8EC30C}</x14:id>
        </ext>
      </extLst>
    </cfRule>
  </conditionalFormatting>
  <conditionalFormatting sqref="AQ40 AO40">
    <cfRule type="dataBar" priority="3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{63BD8237-A534-4E11-8059-20C0D5D2B980}</x14:id>
        </ext>
      </extLst>
    </cfRule>
  </conditionalFormatting>
  <conditionalFormatting sqref="AO40">
    <cfRule type="dataBar" priority="3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{0D6C861D-E916-431E-94E4-D7B8AE5B4C1F}</x14:id>
        </ext>
      </extLst>
    </cfRule>
  </conditionalFormatting>
  <conditionalFormatting sqref="AQ40">
    <cfRule type="dataBar" priority="3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{CBD5D9E5-E867-4806-AEA2-08D330067723}</x14:id>
        </ext>
      </extLst>
    </cfRule>
  </conditionalFormatting>
  <conditionalFormatting sqref="M83:M85">
    <cfRule type="dataBar" priority="242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{1EE65824-1FE6-4799-9581-8AE2DA4D8C6E}</x14:id>
        </ext>
      </extLst>
    </cfRule>
  </conditionalFormatting>
  <conditionalFormatting sqref="M83:M85">
    <cfRule type="dataBar" priority="24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{C9030B0D-5F96-49BD-A743-B8E296E5D455}</x14:id>
        </ext>
      </extLst>
    </cfRule>
  </conditionalFormatting>
  <conditionalFormatting sqref="M41:M92 M5:M39">
    <cfRule type="dataBar" priority="242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{F95B5635-03F7-4087-B65C-61D2C52B03AA}</x14:id>
        </ext>
      </extLst>
    </cfRule>
  </conditionalFormatting>
  <conditionalFormatting sqref="O41:AN93 O5:AN39">
    <cfRule type="dataBar" priority="244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{F2A95F25-A1A3-4BFD-B38D-B9D5F3837AA2}</x14:id>
        </ext>
      </extLst>
    </cfRule>
  </conditionalFormatting>
  <conditionalFormatting sqref="AO41:AO92 AO5:AO39 AQ5:AQ39 AQ41:AQ92">
    <cfRule type="dataBar" priority="244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{628FD41B-09BE-451C-8A43-3255336B5B5C}</x14:id>
        </ext>
      </extLst>
    </cfRule>
  </conditionalFormatting>
  <conditionalFormatting sqref="AO41:AO92 AO5:AO39">
    <cfRule type="dataBar" priority="245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{C4998A9E-6623-4E8E-9650-5328E83B2675}</x14:id>
        </ext>
      </extLst>
    </cfRule>
  </conditionalFormatting>
  <conditionalFormatting sqref="AQ41:AQ92 AQ5:AQ39">
    <cfRule type="dataBar" priority="245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{375B8A40-05D0-414E-A796-75275418F946}</x14:id>
        </ext>
      </extLst>
    </cfRule>
  </conditionalFormatting>
  <conditionalFormatting sqref="AO83:AO85 AL83:AM85 AQ83:AQ85">
    <cfRule type="dataBar" priority="247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{75252479-E272-440B-A395-DB98B36C162E}</x14:id>
        </ext>
      </extLst>
    </cfRule>
  </conditionalFormatting>
  <conditionalFormatting sqref="AL82:AM92 AO82 AQ82">
    <cfRule type="dataBar" priority="247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{4220FA32-E490-4C3F-8345-B4FBD7921605}</x14:id>
        </ext>
      </extLst>
    </cfRule>
  </conditionalFormatting>
  <conditionalFormatting sqref="M192:M268">
    <cfRule type="dataBar" priority="255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{ED7DC5E4-8CE4-4E55-94A7-1F77213A4C34}</x14:id>
        </ext>
      </extLst>
    </cfRule>
  </conditionalFormatting>
  <conditionalFormatting sqref="O280:Z280 O192:Y279">
    <cfRule type="dataBar" priority="256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{AA4B9516-4EAA-40EC-AD14-E320AE0E7C6F}</x14:id>
        </ext>
      </extLst>
    </cfRule>
  </conditionalFormatting>
  <conditionalFormatting sqref="AL81:AO81 O5:AO39 O41:AO80 AN82:AN92 AQ41:AQ81 AQ5:AQ39">
    <cfRule type="dataBar" priority="26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{1A487404-1ED8-4222-8DF7-F7C63151CEA9}</x14:id>
        </ext>
      </extLst>
    </cfRule>
  </conditionalFormatting>
  <conditionalFormatting sqref="AL81:AO81">
    <cfRule type="dataBar" priority="262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{F285525A-A27C-49E7-B3FC-0A73806B706F}</x14:id>
        </ext>
      </extLst>
    </cfRule>
  </conditionalFormatting>
  <conditionalFormatting sqref="M166:M175">
    <cfRule type="dataBar" priority="264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{733F2F6F-C156-4AFA-B22D-AD7BF0C7F1BF}</x14:id>
        </ext>
      </extLst>
    </cfRule>
  </conditionalFormatting>
  <conditionalFormatting sqref="M99:M132 M146:M175 M134:M144">
    <cfRule type="dataBar" priority="264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{3EFF62D1-1799-45F6-B45F-B4AA6FB52AA7}</x14:id>
        </ext>
      </extLst>
    </cfRule>
  </conditionalFormatting>
  <conditionalFormatting sqref="M99:M175">
    <cfRule type="dataBar" priority="264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{2B555D5F-C01E-4275-9310-2452BD76A1D7}</x14:id>
        </ext>
      </extLst>
    </cfRule>
  </conditionalFormatting>
  <conditionalFormatting sqref="O187:BO187 O99:BN186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{E28EA84A-BA4D-44CF-AF35-F90D81D3A142}</x14:id>
        </ext>
      </extLst>
    </cfRule>
  </conditionalFormatting>
  <conditionalFormatting sqref="O5:AN93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{E0AD8D6D-F554-44F9-BC15-AE0D2B161EDB}</x14:id>
        </ext>
      </extLst>
    </cfRule>
  </conditionalFormatting>
  <conditionalFormatting sqref="M5:M92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{383F1709-4355-431D-ACD4-8AB14DF951C7}</x14:id>
        </ext>
      </extLst>
    </cfRule>
  </conditionalFormatting>
  <conditionalFormatting sqref="AQ5:AQ92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{C650644F-096C-4F05-AFCC-49DCD4010C4B}</x14:id>
        </ext>
      </extLst>
    </cfRule>
  </conditionalFormatting>
  <conditionalFormatting sqref="AO5:AO92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{5364D73F-FF29-4882-A421-6D98D023DA14}</x14:id>
        </ext>
      </extLst>
    </cfRule>
  </conditionalFormatting>
  <conditionalFormatting sqref="M177:M179">
    <cfRule type="dataBar" priority="267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{A7330394-96E1-42E9-8D74-74814638EED5}</x14:id>
        </ext>
      </extLst>
    </cfRule>
  </conditionalFormatting>
  <conditionalFormatting sqref="M177:M179">
    <cfRule type="dataBar" priority="267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{909F0C76-B66A-4DA2-8097-3C66742A5234}</x14:id>
        </ext>
      </extLst>
    </cfRule>
  </conditionalFormatting>
  <conditionalFormatting sqref="BP99:BP186">
    <cfRule type="dataBar" priority="267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{445B6809-33CA-4964-9915-0D9B977CE54F}</x14:id>
        </ext>
      </extLst>
    </cfRule>
  </conditionalFormatting>
  <conditionalFormatting sqref="O99:BN187">
    <cfRule type="dataBar" priority="267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{AC29862A-0143-4FF5-99A2-6F026D6349EA}</x14:id>
        </ext>
      </extLst>
    </cfRule>
  </conditionalFormatting>
  <conditionalFormatting sqref="M99:M186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{5DEDFF4F-D0D0-46F6-A2CD-0F5DD0A1A5F8}</x14:id>
        </ext>
      </extLst>
    </cfRule>
  </conditionalFormatting>
  <conditionalFormatting sqref="M270:M272">
    <cfRule type="dataBar" priority="269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{5E972A35-681A-4457-BD8D-121DA55B4035}</x14:id>
        </ext>
      </extLst>
    </cfRule>
  </conditionalFormatting>
  <conditionalFormatting sqref="M270:M272">
    <cfRule type="dataBar" priority="269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{E60DEC15-9736-4A62-8738-59CD518C79E8}</x14:id>
        </ext>
      </extLst>
    </cfRule>
  </conditionalFormatting>
  <conditionalFormatting sqref="O192:Y280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{A0EAF89B-3A78-43E7-8458-02D9FFDF836E}</x14:id>
        </ext>
      </extLst>
    </cfRule>
  </conditionalFormatting>
  <conditionalFormatting sqref="AA192:AA279">
    <cfRule type="dataBar" priority="270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{5344E12E-8D7F-4D46-B6E8-7436D0D6536B}</x14:id>
        </ext>
      </extLst>
    </cfRule>
  </conditionalFormatting>
  <conditionalFormatting sqref="M192:M279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{DB7E7F3A-D646-4FAF-8C8F-0CAD85595D84}</x14:id>
        </ext>
      </extLst>
    </cfRule>
  </conditionalFormatting>
  <pageMargins left="0.25" right="0.25" top="0.75" bottom="0.75" header="0.3" footer="0.3"/>
  <pageSetup paperSize="8" scale="1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193652C-9832-4733-9A5B-29945791A7D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O220:Y220</xm:sqref>
        </x14:conditionalFormatting>
        <x14:conditionalFormatting xmlns:xm="http://schemas.microsoft.com/office/excel/2006/main">
          <x14:cfRule type="dataBar" id="{990BCF48-83ED-4FE8-A45B-E2549E2A9ED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O127:BN127</xm:sqref>
        </x14:conditionalFormatting>
        <x14:conditionalFormatting xmlns:xm="http://schemas.microsoft.com/office/excel/2006/main">
          <x14:cfRule type="dataBar" id="{3C670142-E843-45B6-BBFD-A1F94C5138C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O99:BN110 O113:BN129 O131:BN131</xm:sqref>
        </x14:conditionalFormatting>
        <x14:conditionalFormatting xmlns:xm="http://schemas.microsoft.com/office/excel/2006/main">
          <x14:cfRule type="dataBar" id="{EAA5F351-8962-4A81-89FE-56DFC84CE90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O225:Y226 O223:Y223 O204:Y205</xm:sqref>
        </x14:conditionalFormatting>
        <x14:conditionalFormatting xmlns:xm="http://schemas.microsoft.com/office/excel/2006/main">
          <x14:cfRule type="dataBar" id="{1A5D2051-A5B1-4F7A-8932-06D1FE94C20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O225:Y226</xm:sqref>
        </x14:conditionalFormatting>
        <x14:conditionalFormatting xmlns:xm="http://schemas.microsoft.com/office/excel/2006/main">
          <x14:cfRule type="dataBar" id="{EB65C523-EE92-45A5-97CE-268810A3EA0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O131:BN131 O99:BN110 O128:BN129 O113:BN126</xm:sqref>
        </x14:conditionalFormatting>
        <x14:conditionalFormatting xmlns:xm="http://schemas.microsoft.com/office/excel/2006/main">
          <x14:cfRule type="dataBar" id="{D46AF1B9-75CB-482C-897D-2827CA011AD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O131:BN131 O99:BN110 O113:BN129</xm:sqref>
        </x14:conditionalFormatting>
        <x14:conditionalFormatting xmlns:xm="http://schemas.microsoft.com/office/excel/2006/main">
          <x14:cfRule type="dataBar" id="{67325BD6-E7EE-4037-840E-DA7540432C7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O187:BO187 O99:BN133 O164:BN175 O151:BN151</xm:sqref>
        </x14:conditionalFormatting>
        <x14:conditionalFormatting xmlns:xm="http://schemas.microsoft.com/office/excel/2006/main">
          <x14:cfRule type="dataBar" id="{C5CA8F24-25EC-474D-AFB6-F5C8FD0309F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O227:Y243 O245:Y256</xm:sqref>
        </x14:conditionalFormatting>
        <x14:conditionalFormatting xmlns:xm="http://schemas.microsoft.com/office/excel/2006/main">
          <x14:cfRule type="dataBar" id="{5845B5E5-0DA9-42E6-860B-1F5EAB9AC94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O134:BN150 O152:BN163</xm:sqref>
        </x14:conditionalFormatting>
        <x14:conditionalFormatting xmlns:xm="http://schemas.microsoft.com/office/excel/2006/main">
          <x14:cfRule type="dataBar" id="{1DDCF704-7583-4D0B-818F-5A53FCC6DFE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O187:BO187 O99:BN175</xm:sqref>
        </x14:conditionalFormatting>
        <x14:conditionalFormatting xmlns:xm="http://schemas.microsoft.com/office/excel/2006/main">
          <x14:cfRule type="dataBar" id="{AC29C00D-F3CC-4AB5-8971-CC068E310FC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M70:M71</xm:sqref>
        </x14:conditionalFormatting>
        <x14:conditionalFormatting xmlns:xm="http://schemas.microsoft.com/office/excel/2006/main">
          <x14:cfRule type="dataBar" id="{ECA37633-5842-474B-8FE1-245A07CD4A5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M17:M18</xm:sqref>
        </x14:conditionalFormatting>
        <x14:conditionalFormatting xmlns:xm="http://schemas.microsoft.com/office/excel/2006/main">
          <x14:cfRule type="dataBar" id="{D7319EA5-64FA-4AE7-A721-56CAF768CBE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M36</xm:sqref>
        </x14:conditionalFormatting>
        <x14:conditionalFormatting xmlns:xm="http://schemas.microsoft.com/office/excel/2006/main">
          <x14:cfRule type="dataBar" id="{E6AD0386-5CE1-488A-BEC8-C1799056DA9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M38</xm:sqref>
        </x14:conditionalFormatting>
        <x14:conditionalFormatting xmlns:xm="http://schemas.microsoft.com/office/excel/2006/main">
          <x14:cfRule type="dataBar" id="{94FBADF6-8B4C-49D2-A337-6032275AAD7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M62:M69</xm:sqref>
        </x14:conditionalFormatting>
        <x14:conditionalFormatting xmlns:xm="http://schemas.microsoft.com/office/excel/2006/main">
          <x14:cfRule type="dataBar" id="{B3416821-C453-490B-920B-5554509A7C5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M39</xm:sqref>
        </x14:conditionalFormatting>
        <x14:conditionalFormatting xmlns:xm="http://schemas.microsoft.com/office/excel/2006/main">
          <x14:cfRule type="dataBar" id="{8F4B0A72-7873-4EFB-B87C-6B17C2FB180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M90:M93</xm:sqref>
        </x14:conditionalFormatting>
        <x14:conditionalFormatting xmlns:xm="http://schemas.microsoft.com/office/excel/2006/main">
          <x14:cfRule type="dataBar" id="{7A200521-4F6C-450C-A409-EACBCC64DD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M90:M93</xm:sqref>
        </x14:conditionalFormatting>
        <x14:conditionalFormatting xmlns:xm="http://schemas.microsoft.com/office/excel/2006/main">
          <x14:cfRule type="dataBar" id="{99FA2F6E-5263-46E0-82BB-26816DD864A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M86:M89</xm:sqref>
        </x14:conditionalFormatting>
        <x14:conditionalFormatting xmlns:xm="http://schemas.microsoft.com/office/excel/2006/main">
          <x14:cfRule type="dataBar" id="{7D2415F2-E3A5-4395-9040-2E494D7FD8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M86:M89</xm:sqref>
        </x14:conditionalFormatting>
        <x14:conditionalFormatting xmlns:xm="http://schemas.microsoft.com/office/excel/2006/main">
          <x14:cfRule type="dataBar" id="{27EC9786-428E-43CE-A07A-D4BC75B691D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M82</xm:sqref>
        </x14:conditionalFormatting>
        <x14:conditionalFormatting xmlns:xm="http://schemas.microsoft.com/office/excel/2006/main">
          <x14:cfRule type="dataBar" id="{ACB419FF-0233-496A-BADC-8B34447054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M82</xm:sqref>
        </x14:conditionalFormatting>
        <x14:conditionalFormatting xmlns:xm="http://schemas.microsoft.com/office/excel/2006/main">
          <x14:cfRule type="dataBar" id="{636910F3-A884-4B9E-A93A-DCC97FD9FA0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O221:Y222 O280 O206:Y219 O224:Y224 O192:Y203</xm:sqref>
        </x14:conditionalFormatting>
        <x14:conditionalFormatting xmlns:xm="http://schemas.microsoft.com/office/excel/2006/main">
          <x14:cfRule type="dataBar" id="{4A675424-1C05-4E44-962F-05384C37905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O206:Y222 O280 O224:Y224 O192:Y203</xm:sqref>
        </x14:conditionalFormatting>
        <x14:conditionalFormatting xmlns:xm="http://schemas.microsoft.com/office/excel/2006/main">
          <x14:cfRule type="dataBar" id="{67791236-C9D4-47D0-9192-F9CC46A527A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O193:Y203 O280 O206:Y222 O224:Y224</xm:sqref>
        </x14:conditionalFormatting>
        <x14:conditionalFormatting xmlns:xm="http://schemas.microsoft.com/office/excel/2006/main">
          <x14:cfRule type="dataBar" id="{3BAE6ACA-7F16-4C54-9F58-F8E99D9A3F7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O257:Y268 O280 O244:Y244 O192:Y226</xm:sqref>
        </x14:conditionalFormatting>
        <x14:conditionalFormatting xmlns:xm="http://schemas.microsoft.com/office/excel/2006/main">
          <x14:cfRule type="dataBar" id="{787B3B63-61F2-439C-83E2-10406E6F1FB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O257:Y268 O244:Y244</xm:sqref>
        </x14:conditionalFormatting>
        <x14:conditionalFormatting xmlns:xm="http://schemas.microsoft.com/office/excel/2006/main">
          <x14:cfRule type="dataBar" id="{C130D25A-9B86-4603-A2BF-3421F5ADBDC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O257:Y268</xm:sqref>
        </x14:conditionalFormatting>
        <x14:conditionalFormatting xmlns:xm="http://schemas.microsoft.com/office/excel/2006/main">
          <x14:cfRule type="dataBar" id="{BA44EB03-B621-42B3-B02E-1C091E6C381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O93</xm:sqref>
        </x14:conditionalFormatting>
        <x14:conditionalFormatting xmlns:xm="http://schemas.microsoft.com/office/excel/2006/main">
          <x14:cfRule type="dataBar" id="{9D3D61B3-39A7-4328-9A92-721E350D0F6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AL68:AM80</xm:sqref>
        </x14:conditionalFormatting>
        <x14:conditionalFormatting xmlns:xm="http://schemas.microsoft.com/office/excel/2006/main">
          <x14:cfRule type="dataBar" id="{1CDFBA23-C703-4C59-9D29-0C2CAA3D03A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O187:BP187 O132:BN133 O130:BN130 O111:BN112 O164:BN175 O151:BN151</xm:sqref>
        </x14:conditionalFormatting>
        <x14:conditionalFormatting xmlns:xm="http://schemas.microsoft.com/office/excel/2006/main">
          <x14:cfRule type="dataBar" id="{E8E739DF-F0BD-4C36-85F1-ADA5393C429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M164:M165</xm:sqref>
        </x14:conditionalFormatting>
        <x14:conditionalFormatting xmlns:xm="http://schemas.microsoft.com/office/excel/2006/main">
          <x14:cfRule type="dataBar" id="{DE8A93F1-9D67-4BA9-A9C0-EC591C880C6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M111:M112</xm:sqref>
        </x14:conditionalFormatting>
        <x14:conditionalFormatting xmlns:xm="http://schemas.microsoft.com/office/excel/2006/main">
          <x14:cfRule type="dataBar" id="{62167043-D740-459B-8E03-72D82EA3614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M130</xm:sqref>
        </x14:conditionalFormatting>
        <x14:conditionalFormatting xmlns:xm="http://schemas.microsoft.com/office/excel/2006/main">
          <x14:cfRule type="dataBar" id="{8422B204-8A25-4E3E-97DB-0C1523600C5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M132</xm:sqref>
        </x14:conditionalFormatting>
        <x14:conditionalFormatting xmlns:xm="http://schemas.microsoft.com/office/excel/2006/main">
          <x14:cfRule type="dataBar" id="{FB98D60A-1307-4FA1-AFDD-6B07384CD11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M156:M163</xm:sqref>
        </x14:conditionalFormatting>
        <x14:conditionalFormatting xmlns:xm="http://schemas.microsoft.com/office/excel/2006/main">
          <x14:cfRule type="dataBar" id="{062C9F0E-74EF-4BC7-8BA3-0F4A56878EA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M133</xm:sqref>
        </x14:conditionalFormatting>
        <x14:conditionalFormatting xmlns:xm="http://schemas.microsoft.com/office/excel/2006/main">
          <x14:cfRule type="dataBar" id="{3253069F-CA9D-4B77-92ED-DCCB7F31ED2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M184:M187</xm:sqref>
        </x14:conditionalFormatting>
        <x14:conditionalFormatting xmlns:xm="http://schemas.microsoft.com/office/excel/2006/main">
          <x14:cfRule type="dataBar" id="{5842FB18-22BD-4C00-B82A-01B25ADA0F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M184:M187</xm:sqref>
        </x14:conditionalFormatting>
        <x14:conditionalFormatting xmlns:xm="http://schemas.microsoft.com/office/excel/2006/main">
          <x14:cfRule type="dataBar" id="{62E3DE07-FC1E-4889-A38C-2673118AC1F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M180:M183</xm:sqref>
        </x14:conditionalFormatting>
        <x14:conditionalFormatting xmlns:xm="http://schemas.microsoft.com/office/excel/2006/main">
          <x14:cfRule type="dataBar" id="{D4D9442F-777B-41E6-A23B-3D51799D9C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M180:M183</xm:sqref>
        </x14:conditionalFormatting>
        <x14:conditionalFormatting xmlns:xm="http://schemas.microsoft.com/office/excel/2006/main">
          <x14:cfRule type="dataBar" id="{6234B688-60D1-47D7-B144-FB5786A94DC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M176</xm:sqref>
        </x14:conditionalFormatting>
        <x14:conditionalFormatting xmlns:xm="http://schemas.microsoft.com/office/excel/2006/main">
          <x14:cfRule type="dataBar" id="{E9081E99-ED01-4555-BA6F-ECDC80FE05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M176</xm:sqref>
        </x14:conditionalFormatting>
        <x14:conditionalFormatting xmlns:xm="http://schemas.microsoft.com/office/excel/2006/main">
          <x14:cfRule type="dataBar" id="{8C908043-E2B6-43E3-A0F7-58026F2B53A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M257:M258</xm:sqref>
        </x14:conditionalFormatting>
        <x14:conditionalFormatting xmlns:xm="http://schemas.microsoft.com/office/excel/2006/main">
          <x14:cfRule type="dataBar" id="{4A586E58-2EEC-40E1-B9CD-B0416AA9056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M204:M205</xm:sqref>
        </x14:conditionalFormatting>
        <x14:conditionalFormatting xmlns:xm="http://schemas.microsoft.com/office/excel/2006/main">
          <x14:cfRule type="dataBar" id="{A6C1DC9B-0C12-41BA-A799-323EC9DAC70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M223</xm:sqref>
        </x14:conditionalFormatting>
        <x14:conditionalFormatting xmlns:xm="http://schemas.microsoft.com/office/excel/2006/main">
          <x14:cfRule type="dataBar" id="{8DB56CBD-091F-4FD3-8D29-40C501C89FF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M225</xm:sqref>
        </x14:conditionalFormatting>
        <x14:conditionalFormatting xmlns:xm="http://schemas.microsoft.com/office/excel/2006/main">
          <x14:cfRule type="dataBar" id="{BC037546-B2E3-4154-8290-6EBB14253A6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M249:M256</xm:sqref>
        </x14:conditionalFormatting>
        <x14:conditionalFormatting xmlns:xm="http://schemas.microsoft.com/office/excel/2006/main">
          <x14:cfRule type="dataBar" id="{A1105D16-4FC3-4CC3-AD23-4A1064EE83B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M226</xm:sqref>
        </x14:conditionalFormatting>
        <x14:conditionalFormatting xmlns:xm="http://schemas.microsoft.com/office/excel/2006/main">
          <x14:cfRule type="dataBar" id="{9F4AA465-1635-47EE-AF81-4FCFA154BB9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M277:M279</xm:sqref>
        </x14:conditionalFormatting>
        <x14:conditionalFormatting xmlns:xm="http://schemas.microsoft.com/office/excel/2006/main">
          <x14:cfRule type="dataBar" id="{C857A018-0571-453D-9C75-4F7A82DD17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M277:M279</xm:sqref>
        </x14:conditionalFormatting>
        <x14:conditionalFormatting xmlns:xm="http://schemas.microsoft.com/office/excel/2006/main">
          <x14:cfRule type="dataBar" id="{97AF7F37-4A1C-4834-B9A1-E8DACD11807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M273:M276</xm:sqref>
        </x14:conditionalFormatting>
        <x14:conditionalFormatting xmlns:xm="http://schemas.microsoft.com/office/excel/2006/main">
          <x14:cfRule type="dataBar" id="{B49C5C8B-6A91-47D6-9537-680B2D3A78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M273:M276</xm:sqref>
        </x14:conditionalFormatting>
        <x14:conditionalFormatting xmlns:xm="http://schemas.microsoft.com/office/excel/2006/main">
          <x14:cfRule type="dataBar" id="{3ECA1961-AE6E-4F8E-9FB7-105FF994E61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M269</xm:sqref>
        </x14:conditionalFormatting>
        <x14:conditionalFormatting xmlns:xm="http://schemas.microsoft.com/office/excel/2006/main">
          <x14:cfRule type="dataBar" id="{20F2BCDA-96AE-41B8-B3C8-7E3619345B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M269</xm:sqref>
        </x14:conditionalFormatting>
        <x14:conditionalFormatting xmlns:xm="http://schemas.microsoft.com/office/excel/2006/main">
          <x14:cfRule type="dataBar" id="{7A18CA01-BB44-4FB9-9A7B-DE082803F9E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M259:M268</xm:sqref>
        </x14:conditionalFormatting>
        <x14:conditionalFormatting xmlns:xm="http://schemas.microsoft.com/office/excel/2006/main">
          <x14:cfRule type="dataBar" id="{5896B896-CC91-49E4-8A1E-07DB36BD77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M239:M268 M192:M225 M227:M237</xm:sqref>
        </x14:conditionalFormatting>
        <x14:conditionalFormatting xmlns:xm="http://schemas.microsoft.com/office/excel/2006/main">
          <x14:cfRule type="dataBar" id="{344AEDF1-D799-4679-953A-F93C8854745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AL90:AM92 P93:AX93 AO90:AO92 AQ90:AQ92</xm:sqref>
        </x14:conditionalFormatting>
        <x14:conditionalFormatting xmlns:xm="http://schemas.microsoft.com/office/excel/2006/main">
          <x14:cfRule type="dataBar" id="{429B47BF-AB1D-42AD-8CEB-C12C6FBA6C8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AL86:AM89 AO86:AO89 AQ86:AQ89</xm:sqref>
        </x14:conditionalFormatting>
        <x14:conditionalFormatting xmlns:xm="http://schemas.microsoft.com/office/excel/2006/main">
          <x14:cfRule type="dataBar" id="{7E1CF6AE-71E2-4ADF-A996-B6474E64A2A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M72:M81</xm:sqref>
        </x14:conditionalFormatting>
        <x14:conditionalFormatting xmlns:xm="http://schemas.microsoft.com/office/excel/2006/main">
          <x14:cfRule type="dataBar" id="{758332D2-E3C7-4438-A2A4-5890EAEE0E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M52:M81 M5:M38 M41:M50</xm:sqref>
        </x14:conditionalFormatting>
        <x14:conditionalFormatting xmlns:xm="http://schemas.microsoft.com/office/excel/2006/main">
          <x14:cfRule type="dataBar" id="{44A2DA2F-9699-452B-BA2E-32E50F38BC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M41:M81 M5:M39</xm:sqref>
        </x14:conditionalFormatting>
        <x14:conditionalFormatting xmlns:xm="http://schemas.microsoft.com/office/excel/2006/main">
          <x14:cfRule type="dataBar" id="{2E0CFBD7-25AB-4974-9352-C40AABBA82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M40</xm:sqref>
        </x14:conditionalFormatting>
        <x14:conditionalFormatting xmlns:xm="http://schemas.microsoft.com/office/excel/2006/main">
          <x14:cfRule type="dataBar" id="{20316519-AF56-4732-B816-8E7344740E8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O40:AO40 AQ40</xm:sqref>
        </x14:conditionalFormatting>
        <x14:conditionalFormatting xmlns:xm="http://schemas.microsoft.com/office/excel/2006/main">
          <x14:cfRule type="dataBar" id="{FF6762C3-7EDB-4CDD-9899-D5096FF88CA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O40:AO40</xm:sqref>
        </x14:conditionalFormatting>
        <x14:conditionalFormatting xmlns:xm="http://schemas.microsoft.com/office/excel/2006/main">
          <x14:cfRule type="dataBar" id="{4AD5D32B-8ADA-4FEE-9926-C184E4CDFA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M40</xm:sqref>
        </x14:conditionalFormatting>
        <x14:conditionalFormatting xmlns:xm="http://schemas.microsoft.com/office/excel/2006/main">
          <x14:cfRule type="dataBar" id="{91DB8B1F-E138-49F1-AC15-C7A36EBC67B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M40</xm:sqref>
        </x14:conditionalFormatting>
        <x14:conditionalFormatting xmlns:xm="http://schemas.microsoft.com/office/excel/2006/main">
          <x14:cfRule type="dataBar" id="{3E6C7D74-FEB4-497C-81B8-01AB5D8EC30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O40:AN40</xm:sqref>
        </x14:conditionalFormatting>
        <x14:conditionalFormatting xmlns:xm="http://schemas.microsoft.com/office/excel/2006/main">
          <x14:cfRule type="dataBar" id="{63BD8237-A534-4E11-8059-20C0D5D2B98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AQ40 AO40</xm:sqref>
        </x14:conditionalFormatting>
        <x14:conditionalFormatting xmlns:xm="http://schemas.microsoft.com/office/excel/2006/main">
          <x14:cfRule type="dataBar" id="{0D6C861D-E916-431E-94E4-D7B8AE5B4C1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AO40</xm:sqref>
        </x14:conditionalFormatting>
        <x14:conditionalFormatting xmlns:xm="http://schemas.microsoft.com/office/excel/2006/main">
          <x14:cfRule type="dataBar" id="{CBD5D9E5-E867-4806-AEA2-08D33006772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AQ40</xm:sqref>
        </x14:conditionalFormatting>
        <x14:conditionalFormatting xmlns:xm="http://schemas.microsoft.com/office/excel/2006/main">
          <x14:cfRule type="dataBar" id="{1EE65824-1FE6-4799-9581-8AE2DA4D8C6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M83:M85</xm:sqref>
        </x14:conditionalFormatting>
        <x14:conditionalFormatting xmlns:xm="http://schemas.microsoft.com/office/excel/2006/main">
          <x14:cfRule type="dataBar" id="{C9030B0D-5F96-49BD-A743-B8E296E5D4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M83:M85</xm:sqref>
        </x14:conditionalFormatting>
        <x14:conditionalFormatting xmlns:xm="http://schemas.microsoft.com/office/excel/2006/main">
          <x14:cfRule type="dataBar" id="{F95B5635-03F7-4087-B65C-61D2C52B03A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M41:M92 M5:M39</xm:sqref>
        </x14:conditionalFormatting>
        <x14:conditionalFormatting xmlns:xm="http://schemas.microsoft.com/office/excel/2006/main">
          <x14:cfRule type="dataBar" id="{F2A95F25-A1A3-4BFD-B38D-B9D5F3837AA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O41:AN93 O5:AN39</xm:sqref>
        </x14:conditionalFormatting>
        <x14:conditionalFormatting xmlns:xm="http://schemas.microsoft.com/office/excel/2006/main">
          <x14:cfRule type="dataBar" id="{628FD41B-09BE-451C-8A43-3255336B5B5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AO41:AO92 AO5:AO39 AQ5:AQ39 AQ41:AQ92</xm:sqref>
        </x14:conditionalFormatting>
        <x14:conditionalFormatting xmlns:xm="http://schemas.microsoft.com/office/excel/2006/main">
          <x14:cfRule type="dataBar" id="{C4998A9E-6623-4E8E-9650-5328E83B267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AO41:AO92 AO5:AO39</xm:sqref>
        </x14:conditionalFormatting>
        <x14:conditionalFormatting xmlns:xm="http://schemas.microsoft.com/office/excel/2006/main">
          <x14:cfRule type="dataBar" id="{375B8A40-05D0-414E-A796-75275418F94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AQ41:AQ92 AQ5:AQ39</xm:sqref>
        </x14:conditionalFormatting>
        <x14:conditionalFormatting xmlns:xm="http://schemas.microsoft.com/office/excel/2006/main">
          <x14:cfRule type="dataBar" id="{75252479-E272-440B-A395-DB98B36C162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AO83:AO85 AL83:AM85 AQ83:AQ85</xm:sqref>
        </x14:conditionalFormatting>
        <x14:conditionalFormatting xmlns:xm="http://schemas.microsoft.com/office/excel/2006/main">
          <x14:cfRule type="dataBar" id="{4220FA32-E490-4C3F-8345-B4FBD792160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AL82:AM92 AO82 AQ82</xm:sqref>
        </x14:conditionalFormatting>
        <x14:conditionalFormatting xmlns:xm="http://schemas.microsoft.com/office/excel/2006/main">
          <x14:cfRule type="dataBar" id="{ED7DC5E4-8CE4-4E55-94A7-1F77213A4C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M192:M268</xm:sqref>
        </x14:conditionalFormatting>
        <x14:conditionalFormatting xmlns:xm="http://schemas.microsoft.com/office/excel/2006/main">
          <x14:cfRule type="dataBar" id="{AA4B9516-4EAA-40EC-AD14-E320AE0E7C6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O280:Z280 O192:Y279</xm:sqref>
        </x14:conditionalFormatting>
        <x14:conditionalFormatting xmlns:xm="http://schemas.microsoft.com/office/excel/2006/main">
          <x14:cfRule type="dataBar" id="{1A487404-1ED8-4222-8DF7-F7C63151CEA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AL81:AO81 O5:AO39 O41:AO80 AN82:AN92 AQ41:AQ81 AQ5:AQ39</xm:sqref>
        </x14:conditionalFormatting>
        <x14:conditionalFormatting xmlns:xm="http://schemas.microsoft.com/office/excel/2006/main">
          <x14:cfRule type="dataBar" id="{F285525A-A27C-49E7-B3FC-0A73806B706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AL81:AO81</xm:sqref>
        </x14:conditionalFormatting>
        <x14:conditionalFormatting xmlns:xm="http://schemas.microsoft.com/office/excel/2006/main">
          <x14:cfRule type="dataBar" id="{733F2F6F-C156-4AFA-B22D-AD7BF0C7F1B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M166:M175</xm:sqref>
        </x14:conditionalFormatting>
        <x14:conditionalFormatting xmlns:xm="http://schemas.microsoft.com/office/excel/2006/main">
          <x14:cfRule type="dataBar" id="{3EFF62D1-1799-45F6-B45F-B4AA6FB52A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M99:M132 M146:M175 M134:M144</xm:sqref>
        </x14:conditionalFormatting>
        <x14:conditionalFormatting xmlns:xm="http://schemas.microsoft.com/office/excel/2006/main">
          <x14:cfRule type="dataBar" id="{2B555D5F-C01E-4275-9310-2452BD76A1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M99:M175</xm:sqref>
        </x14:conditionalFormatting>
        <x14:conditionalFormatting xmlns:xm="http://schemas.microsoft.com/office/excel/2006/main">
          <x14:cfRule type="dataBar" id="{E28EA84A-BA4D-44CF-AF35-F90D81D3A14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O187:BO187 O99:BN186</xm:sqref>
        </x14:conditionalFormatting>
        <x14:conditionalFormatting xmlns:xm="http://schemas.microsoft.com/office/excel/2006/main">
          <x14:cfRule type="dataBar" id="{E0AD8D6D-F554-44F9-BC15-AE0D2B161ED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O5:AN93</xm:sqref>
        </x14:conditionalFormatting>
        <x14:conditionalFormatting xmlns:xm="http://schemas.microsoft.com/office/excel/2006/main">
          <x14:cfRule type="dataBar" id="{383F1709-4355-431D-ACD4-8AB14DF951C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M5:M92</xm:sqref>
        </x14:conditionalFormatting>
        <x14:conditionalFormatting xmlns:xm="http://schemas.microsoft.com/office/excel/2006/main">
          <x14:cfRule type="dataBar" id="{C650644F-096C-4F05-AFCC-49DCD4010C4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AQ5:AQ92</xm:sqref>
        </x14:conditionalFormatting>
        <x14:conditionalFormatting xmlns:xm="http://schemas.microsoft.com/office/excel/2006/main">
          <x14:cfRule type="dataBar" id="{5364D73F-FF29-4882-A421-6D98D023DA1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AO5:AO92</xm:sqref>
        </x14:conditionalFormatting>
        <x14:conditionalFormatting xmlns:xm="http://schemas.microsoft.com/office/excel/2006/main">
          <x14:cfRule type="dataBar" id="{A7330394-96E1-42E9-8D74-74814638EED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M177:M179</xm:sqref>
        </x14:conditionalFormatting>
        <x14:conditionalFormatting xmlns:xm="http://schemas.microsoft.com/office/excel/2006/main">
          <x14:cfRule type="dataBar" id="{909F0C76-B66A-4DA2-8097-3C66742A52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M177:M179</xm:sqref>
        </x14:conditionalFormatting>
        <x14:conditionalFormatting xmlns:xm="http://schemas.microsoft.com/office/excel/2006/main">
          <x14:cfRule type="dataBar" id="{445B6809-33CA-4964-9915-0D9B977CE54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BP99:BP186</xm:sqref>
        </x14:conditionalFormatting>
        <x14:conditionalFormatting xmlns:xm="http://schemas.microsoft.com/office/excel/2006/main">
          <x14:cfRule type="dataBar" id="{AC29862A-0143-4FF5-99A2-6F026D6349E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O99:BN187</xm:sqref>
        </x14:conditionalFormatting>
        <x14:conditionalFormatting xmlns:xm="http://schemas.microsoft.com/office/excel/2006/main">
          <x14:cfRule type="dataBar" id="{5DEDFF4F-D0D0-46F6-A2CD-0F5DD0A1A5F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M99:M186</xm:sqref>
        </x14:conditionalFormatting>
        <x14:conditionalFormatting xmlns:xm="http://schemas.microsoft.com/office/excel/2006/main">
          <x14:cfRule type="dataBar" id="{5E972A35-681A-4457-BD8D-121DA55B403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M270:M272</xm:sqref>
        </x14:conditionalFormatting>
        <x14:conditionalFormatting xmlns:xm="http://schemas.microsoft.com/office/excel/2006/main">
          <x14:cfRule type="dataBar" id="{E60DEC15-9736-4A62-8738-59CD518C79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M270:M272</xm:sqref>
        </x14:conditionalFormatting>
        <x14:conditionalFormatting xmlns:xm="http://schemas.microsoft.com/office/excel/2006/main">
          <x14:cfRule type="dataBar" id="{A0EAF89B-3A78-43E7-8458-02D9FFDF836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O192:Y280</xm:sqref>
        </x14:conditionalFormatting>
        <x14:conditionalFormatting xmlns:xm="http://schemas.microsoft.com/office/excel/2006/main">
          <x14:cfRule type="dataBar" id="{5344E12E-8D7F-4D46-B6E8-7436D0D6536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AA192:AA279</xm:sqref>
        </x14:conditionalFormatting>
        <x14:conditionalFormatting xmlns:xm="http://schemas.microsoft.com/office/excel/2006/main">
          <x14:cfRule type="dataBar" id="{DB7E7F3A-D646-4FAF-8C8F-0CAD85595D8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M192:M279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Mutations(ConB23)</vt:lpstr>
      <vt:lpstr>Mutations(ConC31)</vt:lpstr>
      <vt:lpstr>Mutations(ConD31)</vt:lpstr>
      <vt:lpstr>Mutations(ConE29)</vt:lpstr>
      <vt:lpstr>Mutations(ConJ12)</vt:lpstr>
    </vt:vector>
  </TitlesOfParts>
  <Company>Radiation Effects Research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2022-01-05T02:38:24Z</cp:lastPrinted>
  <dcterms:created xsi:type="dcterms:W3CDTF">2019-10-02T04:17:12Z</dcterms:created>
  <dcterms:modified xsi:type="dcterms:W3CDTF">2022-03-30T05:23:52Z</dcterms:modified>
</cp:coreProperties>
</file>