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ylerjoseph/Desktop/PeerLab/Summer2021/CoPTR Rev3/"/>
    </mc:Choice>
  </mc:AlternateContent>
  <xr:revisionPtr revIDLastSave="0" documentId="13_ncr:1_{70CAD1F2-7ACC-B84A-8E72-C0F63748562C}" xr6:coauthVersionLast="47" xr6:coauthVersionMax="47" xr10:uidLastSave="{00000000-0000-0000-0000-000000000000}"/>
  <bookViews>
    <workbookView xWindow="5520" yWindow="2060" windowWidth="27600" windowHeight="18140" firstSheet="1" activeTab="7" xr2:uid="{E6E93D62-EC64-3947-B4F7-B9DFD8F568C8}"/>
  </bookViews>
  <sheets>
    <sheet name="Supplemental Table S1" sheetId="8" r:id="rId1"/>
    <sheet name="Supplemental Table S2" sheetId="1" r:id="rId2"/>
    <sheet name="Supplemental Table S3" sheetId="2" r:id="rId3"/>
    <sheet name="Supplemental Table S4" sheetId="3" r:id="rId4"/>
    <sheet name="Supplemental Table S5" sheetId="4" r:id="rId5"/>
    <sheet name="Supplemental Table S6" sheetId="5" r:id="rId6"/>
    <sheet name="Supplemental Table S7" sheetId="6" r:id="rId7"/>
    <sheet name="Supplemental Table S8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C10" i="2"/>
  <c r="C8" i="2"/>
  <c r="C7" i="2"/>
  <c r="C6" i="2"/>
  <c r="C5" i="2"/>
  <c r="C4" i="2"/>
  <c r="C3" i="2"/>
</calcChain>
</file>

<file path=xl/sharedStrings.xml><?xml version="1.0" encoding="utf-8"?>
<sst xmlns="http://schemas.openxmlformats.org/spreadsheetml/2006/main" count="231" uniqueCount="195">
  <si>
    <t>log2(PTR):genome_id/sample_id</t>
  </si>
  <si>
    <t>SRR9643210_1</t>
  </si>
  <si>
    <t>SRR9643211_1</t>
  </si>
  <si>
    <t>SRR9643212_1</t>
  </si>
  <si>
    <t>SRR9643213_1</t>
  </si>
  <si>
    <t>SRR9643214_1</t>
  </si>
  <si>
    <t>SRR9643215_1</t>
  </si>
  <si>
    <t>SRR9643216_1</t>
  </si>
  <si>
    <t>SRR9643229_1</t>
  </si>
  <si>
    <t>SRR9643230_1</t>
  </si>
  <si>
    <t>SRR9643231_1</t>
  </si>
  <si>
    <t>SRR9643232_1</t>
  </si>
  <si>
    <t>SRR9643233_1</t>
  </si>
  <si>
    <t>SRR9643234_1</t>
  </si>
  <si>
    <t>SRR9643235_1</t>
  </si>
  <si>
    <t>SRR9643246_1</t>
  </si>
  <si>
    <t>SRR9643247_1</t>
  </si>
  <si>
    <t>SRR9643248_1</t>
  </si>
  <si>
    <t>SRR9643249_1</t>
  </si>
  <si>
    <t>SRR9643250_1</t>
  </si>
  <si>
    <t>SRR9643251_1</t>
  </si>
  <si>
    <t>PTR_bin_1</t>
  </si>
  <si>
    <t>PTR_bin_10</t>
  </si>
  <si>
    <t>PTR_bin_100</t>
  </si>
  <si>
    <t>PTR_bin_101</t>
  </si>
  <si>
    <t>PTR_bin_102</t>
  </si>
  <si>
    <t>PTR_bin_11</t>
  </si>
  <si>
    <t>PTR_bin_12</t>
  </si>
  <si>
    <t>PTR_bin_13</t>
  </si>
  <si>
    <t>PTR_bin_14</t>
  </si>
  <si>
    <t>PTR_bin_15</t>
  </si>
  <si>
    <t>PTR_bin_16</t>
  </si>
  <si>
    <t>PTR_bin_17</t>
  </si>
  <si>
    <t>PTR_bin_18</t>
  </si>
  <si>
    <t>PTR_bin_2</t>
  </si>
  <si>
    <t>PTR_bin_20</t>
  </si>
  <si>
    <t>PTR_bin_21</t>
  </si>
  <si>
    <t>PTR_bin_22</t>
  </si>
  <si>
    <t>PTR_bin_23</t>
  </si>
  <si>
    <t>PTR_bin_24</t>
  </si>
  <si>
    <t>PTR_bin_25</t>
  </si>
  <si>
    <t>PTR_bin_26</t>
  </si>
  <si>
    <t>PTR_bin_27</t>
  </si>
  <si>
    <t>PTR_bin_28</t>
  </si>
  <si>
    <t>PTR_bin_3</t>
  </si>
  <si>
    <t>PTR_bin_30</t>
  </si>
  <si>
    <t>PTR_bin_32</t>
  </si>
  <si>
    <t>PTR_bin_33</t>
  </si>
  <si>
    <t>PTR_bin_34</t>
  </si>
  <si>
    <t>PTR_bin_35</t>
  </si>
  <si>
    <t>PTR_bin_36</t>
  </si>
  <si>
    <t>PTR_bin_37</t>
  </si>
  <si>
    <t>PTR_bin_38</t>
  </si>
  <si>
    <t>PTR_bin_39</t>
  </si>
  <si>
    <t>PTR_bin_4</t>
  </si>
  <si>
    <t>PTR_bin_42</t>
  </si>
  <si>
    <t>PTR_bin_44</t>
  </si>
  <si>
    <t>PTR_bin_45</t>
  </si>
  <si>
    <t>PTR_bin_46</t>
  </si>
  <si>
    <t>PTR_bin_47</t>
  </si>
  <si>
    <t>PTR_bin_49</t>
  </si>
  <si>
    <t>PTR_bin_5</t>
  </si>
  <si>
    <t>PTR_bin_50</t>
  </si>
  <si>
    <t>PTR_bin_51</t>
  </si>
  <si>
    <t>PTR_bin_53</t>
  </si>
  <si>
    <t>PTR_bin_54</t>
  </si>
  <si>
    <t>PTR_bin_57</t>
  </si>
  <si>
    <t>PTR_bin_59</t>
  </si>
  <si>
    <t>PTR_bin_6</t>
  </si>
  <si>
    <t>PTR_bin_63</t>
  </si>
  <si>
    <t>PTR_bin_64</t>
  </si>
  <si>
    <t>PTR_bin_65</t>
  </si>
  <si>
    <t>PTR_bin_66</t>
  </si>
  <si>
    <t>PTR_bin_68</t>
  </si>
  <si>
    <t>PTR_bin_7</t>
  </si>
  <si>
    <t>PTR_bin_70</t>
  </si>
  <si>
    <t>PTR_bin_72</t>
  </si>
  <si>
    <t>PTR_bin_74</t>
  </si>
  <si>
    <t>PTR_bin_75</t>
  </si>
  <si>
    <t>PTR_bin_76</t>
  </si>
  <si>
    <t>PTR_bin_77</t>
  </si>
  <si>
    <t>PTR_bin_79</t>
  </si>
  <si>
    <t>PTR_bin_8</t>
  </si>
  <si>
    <t>PTR_bin_80</t>
  </si>
  <si>
    <t>PTR_bin_85</t>
  </si>
  <si>
    <t>PTR_bin_86</t>
  </si>
  <si>
    <t>PTR_bin_88</t>
  </si>
  <si>
    <t>PTR_bin_9</t>
  </si>
  <si>
    <t>PTR_bin_90</t>
  </si>
  <si>
    <t>PTR_bin_91</t>
  </si>
  <si>
    <t>PTR_bin_92</t>
  </si>
  <si>
    <t>PTR_bin_93</t>
  </si>
  <si>
    <t>PTR_bin_95</t>
  </si>
  <si>
    <t>PTR_bin_96</t>
  </si>
  <si>
    <t>PTR_bin_97</t>
  </si>
  <si>
    <t>Parameter</t>
  </si>
  <si>
    <t>Effect Size</t>
  </si>
  <si>
    <t>Erythromycin</t>
  </si>
  <si>
    <t>−0.3412</t>
  </si>
  <si>
    <t>Nalidixic acid</t>
  </si>
  <si>
    <t>−0.1939</t>
  </si>
  <si>
    <t>−0.0902</t>
  </si>
  <si>
    <r>
      <t>a_</t>
    </r>
    <r>
      <rPr>
        <i/>
        <sz val="12"/>
        <color theme="1"/>
        <rFont val="Calibri"/>
        <family val="2"/>
        <scheme val="minor"/>
      </rPr>
      <t>treatment</t>
    </r>
  </si>
  <si>
    <r>
      <t>b_</t>
    </r>
    <r>
      <rPr>
        <i/>
        <sz val="12"/>
        <color theme="1"/>
        <rFont val="Calibri"/>
        <family val="2"/>
        <scheme val="minor"/>
      </rPr>
      <t>treatment</t>
    </r>
  </si>
  <si>
    <r>
      <t>a_</t>
    </r>
    <r>
      <rPr>
        <i/>
        <sz val="12"/>
        <color theme="1"/>
        <rFont val="Calibri"/>
        <family val="2"/>
        <scheme val="minor"/>
      </rPr>
      <t>recovery</t>
    </r>
  </si>
  <si>
    <r>
      <t>b_</t>
    </r>
    <r>
      <rPr>
        <i/>
        <sz val="12"/>
        <color theme="1"/>
        <rFont val="Calibri"/>
        <family val="2"/>
        <scheme val="minor"/>
      </rPr>
      <t>recovery</t>
    </r>
  </si>
  <si>
    <r>
      <t>a_</t>
    </r>
    <r>
      <rPr>
        <i/>
        <sz val="12"/>
        <color theme="1"/>
        <rFont val="Calibri"/>
        <family val="2"/>
        <scheme val="minor"/>
      </rPr>
      <t>stationary</t>
    </r>
  </si>
  <si>
    <r>
      <t>b_</t>
    </r>
    <r>
      <rPr>
        <i/>
        <sz val="12"/>
        <color theme="1"/>
        <rFont val="Calibri"/>
        <family val="2"/>
        <scheme val="minor"/>
      </rPr>
      <t>stationary</t>
    </r>
  </si>
  <si>
    <r>
      <rPr>
        <b/>
        <i/>
        <sz val="12"/>
        <color theme="1"/>
        <rFont val="Calibri"/>
        <family val="2"/>
        <scheme val="minor"/>
      </rPr>
      <t>p</t>
    </r>
    <r>
      <rPr>
        <b/>
        <sz val="12"/>
        <color theme="1"/>
        <rFont val="Calibri"/>
        <family val="2"/>
        <scheme val="minor"/>
      </rPr>
      <t>-value</t>
    </r>
  </si>
  <si>
    <t>Species</t>
  </si>
  <si>
    <t># Cases</t>
  </si>
  <si>
    <t># Controls</t>
  </si>
  <si>
    <t>Subdoligranulum sp.</t>
  </si>
  <si>
    <t>COE1 sp.</t>
  </si>
  <si>
    <t xml:space="preserve">Dorea longicatena </t>
  </si>
  <si>
    <t>Flavonifractor plautii</t>
  </si>
  <si>
    <t>ER4 sp.</t>
  </si>
  <si>
    <r>
      <t>p-</t>
    </r>
    <r>
      <rPr>
        <b/>
        <sz val="12"/>
        <color theme="1"/>
        <rFont val="Calibri"/>
        <family val="2"/>
        <scheme val="minor"/>
      </rPr>
      <t>value</t>
    </r>
  </si>
  <si>
    <r>
      <t>q</t>
    </r>
    <r>
      <rPr>
        <b/>
        <sz val="12"/>
        <color theme="1"/>
        <rFont val="Calibri"/>
        <family val="2"/>
        <scheme val="minor"/>
      </rPr>
      <t>-value</t>
    </r>
  </si>
  <si>
    <t>Roseburia intestinalis</t>
  </si>
  <si>
    <t>Ruminiclostridium sp.</t>
  </si>
  <si>
    <t>Faecalibacterium HGM13285</t>
  </si>
  <si>
    <t>Oscillibacter sp KLE 1745</t>
  </si>
  <si>
    <t>Sample Size</t>
  </si>
  <si>
    <t>Actinobacillus unclassified</t>
  </si>
  <si>
    <t>Peptostreptococcaceae noname unclassified</t>
  </si>
  <si>
    <t>Haemophilus parainfluenzae</t>
  </si>
  <si>
    <t>Alistipes onderdonkii</t>
  </si>
  <si>
    <t>Metabolite</t>
  </si>
  <si>
    <t>HMDB Accession</t>
  </si>
  <si>
    <t>2-hydroxyglutarate</t>
  </si>
  <si>
    <t>HMDB59655</t>
  </si>
  <si>
    <t>13-cis-retinoic acid</t>
  </si>
  <si>
    <t>HMDB06219</t>
  </si>
  <si>
    <t>malonate</t>
  </si>
  <si>
    <t>HMDB00691</t>
  </si>
  <si>
    <t>C36:0 DAG</t>
  </si>
  <si>
    <t>HMDB07158</t>
  </si>
  <si>
    <t>C20:4 LPE</t>
  </si>
  <si>
    <t>HMDB11517</t>
  </si>
  <si>
    <r>
      <t>p</t>
    </r>
    <r>
      <rPr>
        <b/>
        <sz val="12"/>
        <color theme="1"/>
        <rFont val="Calibri"/>
        <family val="2"/>
        <scheme val="minor"/>
      </rPr>
      <t>-value</t>
    </r>
  </si>
  <si>
    <t>Description</t>
  </si>
  <si>
    <t>Download Source</t>
  </si>
  <si>
    <t>Identifier</t>
  </si>
  <si>
    <t>E. coli genomes</t>
  </si>
  <si>
    <t>NCBI RefSeq</t>
  </si>
  <si>
    <t>NC008530.1, NZCP006803.1, NZCP021427.1, NZCP054875.1</t>
  </si>
  <si>
    <t>L. gasseri genomes</t>
  </si>
  <si>
    <t>E. coli assembly</t>
  </si>
  <si>
    <t>NZ_JAGGIP010000010.1</t>
  </si>
  <si>
    <t>NC_002695.2, NC_004431.1, NC_007779.1, NC_010468.1, NC_010498.1</t>
  </si>
  <si>
    <t>E. faecalis genomes</t>
  </si>
  <si>
    <t>NC004668.1, NC018221.1, NZCP008816.1, NZCP018004.1,  NZCP018102.1</t>
  </si>
  <si>
    <t>E. coli MAGs</t>
  </si>
  <si>
    <t>IGGdb</t>
  </si>
  <si>
    <t>ERS23551765, ERS23555422, ERS23555817, ERS23556748, ERS2355805, ERS23559141, ERS23559293, ERS23559334, ERS2355943, ERS23559831</t>
  </si>
  <si>
    <t>L. gasseri MAGs</t>
  </si>
  <si>
    <t>E. coli genomic dataset</t>
  </si>
  <si>
    <t>NCBI SRA</t>
  </si>
  <si>
    <t>ERR969279-ERR969334</t>
  </si>
  <si>
    <t>E. coli metagenomic dataset</t>
  </si>
  <si>
    <t>L. gasseri genomic dataset</t>
  </si>
  <si>
    <t>ERR969426-ERR969438, ERR969440-ERR969450</t>
  </si>
  <si>
    <t>L. gasseri vaginal metagenomic dataset</t>
  </si>
  <si>
    <t>SRR059392, SRR059393, SRR059473, SRR063749, SRR1804974, SRR2175824,  SRR2241374,  SRR513144, SRR513147, SRR514852, SRR628270</t>
  </si>
  <si>
    <t>L. gasseri gut metagenomic dataset</t>
  </si>
  <si>
    <t>SRR5935920, SRR5936055, SRR5936136, SRR5936140, SRR5946677, SRR5946785, SRR5946864, SRR5946962, SRR5947082, SRR5950499, SRR5950538,  SRR5950556, SRR5950631</t>
  </si>
  <si>
    <t>Long et al. benchmark</t>
  </si>
  <si>
    <t>BioProject PRJNA551656</t>
  </si>
  <si>
    <t>IDB Dataset</t>
  </si>
  <si>
    <t>BioProject PRJNA398089</t>
  </si>
  <si>
    <t>ERS39647142, ERS47303924, ERS4730537, ERS4733842, ERS60847613, ERS60850643, SRS17191335, SRS17354372, SRS25510217, SRS2949944</t>
  </si>
  <si>
    <t>SRR1952457, SRR1952459, SRR1952575, SRR1952582, SRR1952598, SRR1952613, SRR1952621, SRR2077403, SRR2175645, SRR2175647, SRR2175654,  SRR2175658, SRR2175659,  SRR2175725, SRR2175726, SRR2175755, SRR2175766, SRR2175767, SRR2175777, SRR2175780, SRR2175792, SRR2240290, SRR2240728,  SRR2241023, SRR2241109, SRR2241118</t>
  </si>
  <si>
    <r>
      <t xml:space="preserve">Supplemental Table S3: Effect sizes and </t>
    </r>
    <r>
      <rPr>
        <b/>
        <i/>
        <sz val="14"/>
        <color theme="1"/>
        <rFont val="Calibri (Body)"/>
      </rPr>
      <t>p</t>
    </r>
    <r>
      <rPr>
        <b/>
        <sz val="14"/>
        <color theme="1"/>
        <rFont val="Calibri (Body)"/>
      </rPr>
      <t>-values from the antibiotic resistance experiment.</t>
    </r>
  </si>
  <si>
    <t>Supplemental Table S2: CoPTR values for samples from Long et al. 2021</t>
  </si>
  <si>
    <r>
      <rPr>
        <b/>
        <sz val="14"/>
        <color theme="1"/>
        <rFont val="Calibri"/>
        <family val="2"/>
        <scheme val="minor"/>
      </rPr>
      <t>Supplemental Table S4: Top 5 most significantly associated PTRs with Crohn’s disease.</t>
    </r>
    <r>
      <rPr>
        <sz val="14"/>
        <color theme="1"/>
        <rFont val="Calibri"/>
        <family val="2"/>
        <scheme val="minor"/>
      </rPr>
      <t>Total of 120 hypothesis tests were performed. Number of cases and controls refer to individuals, not total samples.</t>
    </r>
  </si>
  <si>
    <r>
      <rPr>
        <b/>
        <sz val="14"/>
        <color theme="1"/>
        <rFont val="Calibri"/>
        <family val="2"/>
        <scheme val="minor"/>
      </rPr>
      <t xml:space="preserve">Supplemental Table S5: Top 5 most significantly associated PTRs with Ulcerative Colitis. </t>
    </r>
    <r>
      <rPr>
        <sz val="14"/>
        <color theme="1"/>
        <rFont val="Calibri"/>
        <family val="2"/>
        <scheme val="minor"/>
      </rPr>
      <t>Total of 102 hypothesis tests were performed. Number of cases and controls refer to individuals, not total samples.</t>
    </r>
  </si>
  <si>
    <r>
      <rPr>
        <b/>
        <sz val="14"/>
        <color theme="1"/>
        <rFont val="Calibri"/>
        <family val="2"/>
        <scheme val="minor"/>
      </rPr>
      <t xml:space="preserve">Supplemental Table S6: Top 5 most significantly associated relative abundances with </t>
    </r>
    <r>
      <rPr>
        <b/>
        <i/>
        <sz val="14"/>
        <color theme="1"/>
        <rFont val="Calibri"/>
        <family val="2"/>
        <scheme val="minor"/>
      </rPr>
      <t>R. intestinalis</t>
    </r>
    <r>
      <rPr>
        <b/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Calibri"/>
        <family val="2"/>
        <scheme val="minor"/>
      </rPr>
      <t>Total of 127 hypothesis tests were performed.</t>
    </r>
  </si>
  <si>
    <r>
      <rPr>
        <b/>
        <sz val="14"/>
        <color theme="1"/>
        <rFont val="Calibri"/>
        <family val="2"/>
        <scheme val="minor"/>
      </rPr>
      <t xml:space="preserve">Supplemental Table S7: Top 5 most significantly associated metabolites with </t>
    </r>
    <r>
      <rPr>
        <b/>
        <i/>
        <sz val="14"/>
        <color theme="1"/>
        <rFont val="Calibri"/>
        <family val="2"/>
        <scheme val="minor"/>
      </rPr>
      <t>R. intestinalis</t>
    </r>
    <r>
      <rPr>
        <b/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Calibri"/>
        <family val="2"/>
        <scheme val="minor"/>
      </rPr>
      <t>Total of 443 hypothesis tests were performed.</t>
    </r>
  </si>
  <si>
    <t>Supplemental Table S8: Accession numbers and identifiers of genomes and datasets used.</t>
  </si>
  <si>
    <t>Experiment</t>
  </si>
  <si>
    <t>CoPTR-Ref</t>
  </si>
  <si>
    <t>CoPTR-Contig</t>
  </si>
  <si>
    <t>KoremPTR</t>
  </si>
  <si>
    <t>DEMIC</t>
  </si>
  <si>
    <t>GRiD</t>
  </si>
  <si>
    <t>iRep</t>
  </si>
  <si>
    <t>E. faecalis (anaerobic growth)</t>
  </si>
  <si>
    <t>E. faecalis (aerobic growth)</t>
  </si>
  <si>
    <t>L. gasseri (anaerobic growth)</t>
  </si>
  <si>
    <t>delay</t>
  </si>
  <si>
    <t>R</t>
  </si>
  <si>
    <t>Supplementary Table S1: Pearon's correlation between log2(PTR) and supplementary experiments from Korem et al. 2015. Correlations were computed following Korem et al. 2015.</t>
  </si>
  <si>
    <t>E. faecalis assembly</t>
  </si>
  <si>
    <t>PATRIC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</si>
</sst>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Calibri (Body)"/>
    </font>
    <font>
      <sz val="14"/>
      <color theme="1"/>
      <name val="Calibri (Body)"/>
    </font>
    <font>
      <b/>
      <i/>
      <sz val="14"/>
      <color theme="1"/>
      <name val="Calibri (Body)"/>
    </font>
    <font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1" fontId="0" fillId="0" borderId="0" xfId="0" applyNumberFormat="1"/>
    <xf numFmtId="0" fontId="3" fillId="0" borderId="0" xfId="0" applyFont="1"/>
    <xf numFmtId="0" fontId="6" fillId="0" borderId="0" xfId="0" applyFont="1"/>
    <xf numFmtId="0" fontId="0" fillId="0" borderId="0" xfId="0" applyAlignment="1">
      <alignment wrapText="1"/>
    </xf>
    <xf numFmtId="0" fontId="4" fillId="2" borderId="1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1" fillId="0" borderId="4" xfId="0" applyFont="1" applyBorder="1"/>
    <xf numFmtId="0" fontId="1" fillId="0" borderId="0" xfId="0" applyFont="1" applyBorder="1"/>
    <xf numFmtId="0" fontId="0" fillId="0" borderId="0" xfId="0" applyBorder="1"/>
    <xf numFmtId="0" fontId="0" fillId="0" borderId="5" xfId="0" applyBorder="1"/>
    <xf numFmtId="0" fontId="0" fillId="0" borderId="0" xfId="0" applyFont="1" applyBorder="1"/>
    <xf numFmtId="0" fontId="0" fillId="0" borderId="5" xfId="0" applyFont="1" applyBorder="1"/>
    <xf numFmtId="0" fontId="0" fillId="0" borderId="4" xfId="0" applyBorder="1"/>
    <xf numFmtId="0" fontId="11" fillId="0" borderId="6" xfId="0" applyFont="1" applyBorder="1"/>
    <xf numFmtId="0" fontId="0" fillId="0" borderId="7" xfId="0" applyBorder="1"/>
    <xf numFmtId="0" fontId="0" fillId="0" borderId="8" xfId="0" applyBorder="1"/>
    <xf numFmtId="0" fontId="4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0" borderId="6" xfId="0" applyBorder="1"/>
    <xf numFmtId="0" fontId="5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11" fontId="1" fillId="0" borderId="5" xfId="0" applyNumberFormat="1" applyFont="1" applyBorder="1"/>
    <xf numFmtId="0" fontId="0" fillId="0" borderId="4" xfId="0" applyFont="1" applyBorder="1"/>
    <xf numFmtId="0" fontId="0" fillId="0" borderId="0" xfId="0" applyFont="1" applyBorder="1" applyAlignment="1">
      <alignment horizontal="right"/>
    </xf>
    <xf numFmtId="11" fontId="0" fillId="0" borderId="5" xfId="0" applyNumberFormat="1" applyFont="1" applyBorder="1"/>
    <xf numFmtId="0" fontId="0" fillId="0" borderId="6" xfId="0" applyFont="1" applyBorder="1"/>
    <xf numFmtId="0" fontId="0" fillId="0" borderId="7" xfId="0" applyFont="1" applyBorder="1" applyAlignment="1">
      <alignment horizontal="right"/>
    </xf>
    <xf numFmtId="11" fontId="0" fillId="0" borderId="8" xfId="0" applyNumberFormat="1" applyFont="1" applyBorder="1"/>
    <xf numFmtId="0" fontId="8" fillId="2" borderId="1" xfId="0" applyFont="1" applyFill="1" applyBorder="1" applyAlignment="1">
      <alignment wrapText="1"/>
    </xf>
    <xf numFmtId="0" fontId="9" fillId="0" borderId="0" xfId="0" applyFont="1" applyBorder="1"/>
    <xf numFmtId="0" fontId="1" fillId="0" borderId="5" xfId="0" applyFont="1" applyBorder="1"/>
    <xf numFmtId="0" fontId="0" fillId="0" borderId="0" xfId="0" applyFill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C5E84-6682-9A41-AD78-9C9CA30CA440}">
  <dimension ref="A1:M6"/>
  <sheetViews>
    <sheetView workbookViewId="0">
      <selection activeCell="G13" sqref="G13"/>
    </sheetView>
  </sheetViews>
  <sheetFormatPr baseColWidth="10" defaultRowHeight="16" x14ac:dyDescent="0.2"/>
  <cols>
    <col min="1" max="1" width="26.1640625" customWidth="1"/>
    <col min="2" max="2" width="12.5" customWidth="1"/>
    <col min="3" max="3" width="12.33203125" customWidth="1"/>
  </cols>
  <sheetData>
    <row r="1" spans="1:13" ht="41" customHeight="1" x14ac:dyDescent="0.25">
      <c r="A1" s="6" t="s">
        <v>192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</row>
    <row r="2" spans="1:13" x14ac:dyDescent="0.2">
      <c r="A2" s="9" t="s">
        <v>180</v>
      </c>
      <c r="B2" s="10" t="s">
        <v>181</v>
      </c>
      <c r="C2" s="11"/>
      <c r="D2" s="10" t="s">
        <v>182</v>
      </c>
      <c r="E2" s="11"/>
      <c r="F2" s="10" t="s">
        <v>183</v>
      </c>
      <c r="G2" s="11"/>
      <c r="H2" s="10" t="s">
        <v>185</v>
      </c>
      <c r="I2" s="11"/>
      <c r="J2" s="10" t="s">
        <v>184</v>
      </c>
      <c r="K2" s="11"/>
      <c r="L2" s="10" t="s">
        <v>186</v>
      </c>
      <c r="M2" s="12"/>
    </row>
    <row r="3" spans="1:13" x14ac:dyDescent="0.2">
      <c r="A3" s="9"/>
      <c r="B3" s="13" t="s">
        <v>191</v>
      </c>
      <c r="C3" s="13" t="s">
        <v>190</v>
      </c>
      <c r="D3" s="13" t="s">
        <v>191</v>
      </c>
      <c r="E3" s="13" t="s">
        <v>190</v>
      </c>
      <c r="F3" s="13" t="s">
        <v>191</v>
      </c>
      <c r="G3" s="13" t="s">
        <v>190</v>
      </c>
      <c r="H3" s="13" t="s">
        <v>191</v>
      </c>
      <c r="I3" s="13" t="s">
        <v>190</v>
      </c>
      <c r="J3" s="13" t="s">
        <v>191</v>
      </c>
      <c r="K3" s="13" t="s">
        <v>190</v>
      </c>
      <c r="L3" s="13" t="s">
        <v>191</v>
      </c>
      <c r="M3" s="14" t="s">
        <v>190</v>
      </c>
    </row>
    <row r="4" spans="1:13" x14ac:dyDescent="0.2">
      <c r="A4" s="15" t="s">
        <v>187</v>
      </c>
      <c r="B4" s="11">
        <v>0.54186759477374902</v>
      </c>
      <c r="C4" s="11">
        <v>30</v>
      </c>
      <c r="D4" s="11">
        <v>0.57969486049996199</v>
      </c>
      <c r="E4" s="11">
        <v>30</v>
      </c>
      <c r="F4" s="11">
        <v>0.49626534716488002</v>
      </c>
      <c r="G4" s="11">
        <v>30</v>
      </c>
      <c r="H4" s="11">
        <v>0.383972530599133</v>
      </c>
      <c r="I4" s="11">
        <v>90</v>
      </c>
      <c r="J4" s="11"/>
      <c r="K4" s="11"/>
      <c r="L4" s="11">
        <v>0.73449674636540196</v>
      </c>
      <c r="M4" s="12">
        <v>30</v>
      </c>
    </row>
    <row r="5" spans="1:13" x14ac:dyDescent="0.2">
      <c r="A5" s="15" t="s">
        <v>188</v>
      </c>
      <c r="B5" s="11">
        <v>0.77928307462609203</v>
      </c>
      <c r="C5" s="11">
        <v>30</v>
      </c>
      <c r="D5" s="11">
        <v>0.77321121401716997</v>
      </c>
      <c r="E5" s="11">
        <v>30</v>
      </c>
      <c r="F5" s="11">
        <v>0.78359990399300705</v>
      </c>
      <c r="G5" s="11">
        <v>30</v>
      </c>
      <c r="H5" s="11">
        <v>0.77007016263177697</v>
      </c>
      <c r="I5" s="11">
        <v>30</v>
      </c>
      <c r="J5" s="11"/>
      <c r="K5" s="11"/>
      <c r="L5" s="11">
        <v>0.77648859922605795</v>
      </c>
      <c r="M5" s="12">
        <v>30</v>
      </c>
    </row>
    <row r="6" spans="1:13" ht="17" thickBot="1" x14ac:dyDescent="0.25">
      <c r="A6" s="16" t="s">
        <v>189</v>
      </c>
      <c r="B6" s="17">
        <v>0.76118681589683301</v>
      </c>
      <c r="C6" s="17">
        <v>120</v>
      </c>
      <c r="D6" s="17">
        <v>0.77477411681464103</v>
      </c>
      <c r="E6" s="17">
        <v>120</v>
      </c>
      <c r="F6" s="17">
        <v>0.79423201606784199</v>
      </c>
      <c r="G6" s="17">
        <v>120</v>
      </c>
      <c r="H6" s="17">
        <v>0.52112286603941205</v>
      </c>
      <c r="I6" s="17">
        <v>120</v>
      </c>
      <c r="J6" s="17">
        <v>9.8269130978072994E-2</v>
      </c>
      <c r="K6" s="17">
        <v>0</v>
      </c>
      <c r="L6" s="17">
        <v>0.66906958839753095</v>
      </c>
      <c r="M6" s="18">
        <v>120</v>
      </c>
    </row>
  </sheetData>
  <mergeCells count="1">
    <mergeCell ref="A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139BD-144A-F640-A655-CA54B8D006CF}">
  <dimension ref="A1:U76"/>
  <sheetViews>
    <sheetView workbookViewId="0">
      <selection activeCell="C12" sqref="C12"/>
    </sheetView>
  </sheetViews>
  <sheetFormatPr baseColWidth="10" defaultRowHeight="16" x14ac:dyDescent="0.2"/>
  <sheetData>
    <row r="1" spans="1:21" ht="19" x14ac:dyDescent="0.25">
      <c r="A1" s="19" t="s">
        <v>174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</row>
    <row r="2" spans="1:21" x14ac:dyDescent="0.2">
      <c r="A2" s="15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2" t="s">
        <v>20</v>
      </c>
    </row>
    <row r="3" spans="1:21" x14ac:dyDescent="0.2">
      <c r="A3" s="15" t="s">
        <v>21</v>
      </c>
      <c r="B3" s="11">
        <v>0.39039248984553498</v>
      </c>
      <c r="C3" s="11">
        <v>0.475429769744033</v>
      </c>
      <c r="D3" s="11">
        <v>0.46184046425759101</v>
      </c>
      <c r="E3" s="11">
        <v>0.45522100414506</v>
      </c>
      <c r="F3" s="11">
        <v>0.57399345650919997</v>
      </c>
      <c r="G3" s="11">
        <v>0.57915872428349602</v>
      </c>
      <c r="H3" s="11">
        <v>0.48505227106603999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</row>
    <row r="4" spans="1:21" x14ac:dyDescent="0.2">
      <c r="A4" s="15" t="s">
        <v>22</v>
      </c>
      <c r="B4" s="11">
        <v>0.92127430644927299</v>
      </c>
      <c r="C4" s="11">
        <v>0.73350253315920799</v>
      </c>
      <c r="D4" s="11">
        <v>0.62004720375304401</v>
      </c>
      <c r="E4" s="11">
        <v>0.52897479823709803</v>
      </c>
      <c r="F4" s="11">
        <v>0.59114758201987205</v>
      </c>
      <c r="G4" s="11">
        <v>0.32449598064585899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</row>
    <row r="5" spans="1:21" x14ac:dyDescent="0.2">
      <c r="A5" s="15" t="s">
        <v>23</v>
      </c>
      <c r="B5" s="11"/>
      <c r="C5" s="11"/>
      <c r="D5" s="11"/>
      <c r="E5" s="11"/>
      <c r="F5" s="11"/>
      <c r="G5" s="11"/>
      <c r="H5" s="11"/>
      <c r="I5" s="11">
        <v>0.65036219388012695</v>
      </c>
      <c r="J5" s="11">
        <v>0.85581806144995298</v>
      </c>
      <c r="K5" s="11">
        <v>0.84910119431316</v>
      </c>
      <c r="L5" s="11">
        <v>0.84506188308155294</v>
      </c>
      <c r="M5" s="11"/>
      <c r="N5" s="11"/>
      <c r="O5" s="11">
        <v>0.84428044377966904</v>
      </c>
      <c r="P5" s="11">
        <v>0.73983676459206005</v>
      </c>
      <c r="Q5" s="11">
        <v>0.74627573270400005</v>
      </c>
      <c r="R5" s="11">
        <v>0.839196223793094</v>
      </c>
      <c r="S5" s="11">
        <v>0.65092309225312905</v>
      </c>
      <c r="T5" s="11">
        <v>0.60261276645192197</v>
      </c>
      <c r="U5" s="12">
        <v>0.62789736234166105</v>
      </c>
    </row>
    <row r="6" spans="1:21" x14ac:dyDescent="0.2">
      <c r="A6" s="15" t="s">
        <v>24</v>
      </c>
      <c r="B6" s="11">
        <v>0.23973563192186001</v>
      </c>
      <c r="C6" s="11">
        <v>0.36500528281804001</v>
      </c>
      <c r="D6" s="11">
        <v>0.49915757778465197</v>
      </c>
      <c r="E6" s="11">
        <v>0.51169934937521799</v>
      </c>
      <c r="F6" s="11">
        <v>0.66557799993324795</v>
      </c>
      <c r="G6" s="11">
        <v>0.65134168116279501</v>
      </c>
      <c r="H6" s="11">
        <v>0.44428122036326001</v>
      </c>
      <c r="I6" s="11"/>
      <c r="J6" s="11"/>
      <c r="K6" s="11"/>
      <c r="L6" s="11"/>
      <c r="M6" s="11"/>
      <c r="N6" s="11"/>
      <c r="O6" s="11"/>
      <c r="P6" s="11"/>
      <c r="Q6" s="11"/>
      <c r="R6" s="11">
        <v>0.424548752879086</v>
      </c>
      <c r="S6" s="11"/>
      <c r="T6" s="11">
        <v>0.48074146074353402</v>
      </c>
      <c r="U6" s="12"/>
    </row>
    <row r="7" spans="1:21" x14ac:dyDescent="0.2">
      <c r="A7" s="15" t="s">
        <v>25</v>
      </c>
      <c r="B7" s="11">
        <v>0.66011759538435</v>
      </c>
      <c r="C7" s="11">
        <v>0.71119914281771301</v>
      </c>
      <c r="D7" s="11">
        <v>0.73040572370460499</v>
      </c>
      <c r="E7" s="11">
        <v>0.69743693049719901</v>
      </c>
      <c r="F7" s="11">
        <v>0.74955565455163797</v>
      </c>
      <c r="G7" s="11">
        <v>0.70321103345800795</v>
      </c>
      <c r="H7" s="11">
        <v>0.66693941853262095</v>
      </c>
      <c r="I7" s="11"/>
      <c r="J7" s="11">
        <v>0.83574082154892204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2"/>
    </row>
    <row r="8" spans="1:21" x14ac:dyDescent="0.2">
      <c r="A8" s="15" t="s">
        <v>26</v>
      </c>
      <c r="B8" s="11">
        <v>0.58842689532314896</v>
      </c>
      <c r="C8" s="11">
        <v>0.58904986336947696</v>
      </c>
      <c r="D8" s="11">
        <v>0.52164354840180405</v>
      </c>
      <c r="E8" s="11">
        <v>0.53303600727874501</v>
      </c>
      <c r="F8" s="11">
        <v>0.602245353583031</v>
      </c>
      <c r="G8" s="11">
        <v>0.57179538184490697</v>
      </c>
      <c r="H8" s="11">
        <v>0.53961714555836904</v>
      </c>
      <c r="I8" s="11"/>
      <c r="J8" s="11">
        <v>0.62359369786493202</v>
      </c>
      <c r="K8" s="11">
        <v>0.65023535409670996</v>
      </c>
      <c r="L8" s="11">
        <v>0.57521684607105505</v>
      </c>
      <c r="M8" s="11"/>
      <c r="N8" s="11"/>
      <c r="O8" s="11"/>
      <c r="P8" s="11"/>
      <c r="Q8" s="11">
        <v>0.62470124249326298</v>
      </c>
      <c r="R8" s="11">
        <v>0.62085317655101002</v>
      </c>
      <c r="S8" s="11"/>
      <c r="T8" s="11">
        <v>0.67083735841315595</v>
      </c>
      <c r="U8" s="12"/>
    </row>
    <row r="9" spans="1:21" x14ac:dyDescent="0.2">
      <c r="A9" s="15" t="s">
        <v>27</v>
      </c>
      <c r="B9" s="11">
        <v>0.51536548973033602</v>
      </c>
      <c r="C9" s="11">
        <v>0.59902326335089495</v>
      </c>
      <c r="D9" s="11">
        <v>0.61497218835233003</v>
      </c>
      <c r="E9" s="11">
        <v>0.56256232853085697</v>
      </c>
      <c r="F9" s="11">
        <v>0.53434449266377904</v>
      </c>
      <c r="G9" s="11">
        <v>0.61216708592022495</v>
      </c>
      <c r="H9" s="11">
        <v>0.542906523830615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2"/>
    </row>
    <row r="10" spans="1:21" x14ac:dyDescent="0.2">
      <c r="A10" s="15" t="s">
        <v>28</v>
      </c>
      <c r="B10" s="11">
        <v>0.47011147030202</v>
      </c>
      <c r="C10" s="11">
        <v>0.58236252399990596</v>
      </c>
      <c r="D10" s="11">
        <v>0.42417711601825703</v>
      </c>
      <c r="E10" s="11">
        <v>0.473087934945982</v>
      </c>
      <c r="F10" s="11">
        <v>0.66370919415448004</v>
      </c>
      <c r="G10" s="11">
        <v>0.55913497018107805</v>
      </c>
      <c r="H10" s="11">
        <v>0.58451095003367204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2"/>
    </row>
    <row r="11" spans="1:21" x14ac:dyDescent="0.2">
      <c r="A11" s="15" t="s">
        <v>29</v>
      </c>
      <c r="B11" s="11">
        <v>0.39944969243619</v>
      </c>
      <c r="C11" s="11">
        <v>0.47592550178833898</v>
      </c>
      <c r="D11" s="11">
        <v>0.43999362982749102</v>
      </c>
      <c r="E11" s="11">
        <v>0.40352810326129301</v>
      </c>
      <c r="F11" s="11">
        <v>0.439172199029782</v>
      </c>
      <c r="G11" s="11">
        <v>0.45380147810466898</v>
      </c>
      <c r="H11" s="11">
        <v>0.478867400951279</v>
      </c>
      <c r="I11" s="11">
        <v>0.34089029699686002</v>
      </c>
      <c r="J11" s="11">
        <v>0.41217055638392602</v>
      </c>
      <c r="K11" s="11">
        <v>0.50226486795764502</v>
      </c>
      <c r="L11" s="11">
        <v>0.50587779015471701</v>
      </c>
      <c r="M11" s="11">
        <v>0.411629211188415</v>
      </c>
      <c r="N11" s="11">
        <v>0.30402211496491599</v>
      </c>
      <c r="O11" s="11">
        <v>0.40234324983367098</v>
      </c>
      <c r="P11" s="11">
        <v>0.42774979180814598</v>
      </c>
      <c r="Q11" s="11">
        <v>0.46318735170312297</v>
      </c>
      <c r="R11" s="11">
        <v>0.46788024033216702</v>
      </c>
      <c r="S11" s="11">
        <v>0.48349915362392798</v>
      </c>
      <c r="T11" s="11">
        <v>0.51420243455860404</v>
      </c>
      <c r="U11" s="12">
        <v>0.42975346379930202</v>
      </c>
    </row>
    <row r="12" spans="1:21" x14ac:dyDescent="0.2">
      <c r="A12" s="15" t="s">
        <v>30</v>
      </c>
      <c r="B12" s="11">
        <v>0.54435290530613401</v>
      </c>
      <c r="C12" s="11">
        <v>0.60129273381661996</v>
      </c>
      <c r="D12" s="11">
        <v>0.51370274021903295</v>
      </c>
      <c r="E12" s="11">
        <v>0.51779009095566297</v>
      </c>
      <c r="F12" s="11">
        <v>0.70024189244060997</v>
      </c>
      <c r="G12" s="11">
        <v>0.65831946248065798</v>
      </c>
      <c r="H12" s="11">
        <v>0.68348283514025399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2"/>
    </row>
    <row r="13" spans="1:21" x14ac:dyDescent="0.2">
      <c r="A13" s="15" t="s">
        <v>31</v>
      </c>
      <c r="B13" s="11"/>
      <c r="C13" s="11">
        <v>0.37770654570811502</v>
      </c>
      <c r="D13" s="11">
        <v>0.48347898098328501</v>
      </c>
      <c r="E13" s="11">
        <v>0.41026105382153299</v>
      </c>
      <c r="F13" s="11">
        <v>0.54399529126117796</v>
      </c>
      <c r="G13" s="11">
        <v>0.57748530282220101</v>
      </c>
      <c r="H13" s="11">
        <v>0.54754502436387797</v>
      </c>
      <c r="I13" s="11"/>
      <c r="J13" s="11"/>
      <c r="K13" s="11"/>
      <c r="L13" s="11"/>
      <c r="M13" s="11"/>
      <c r="N13" s="11"/>
      <c r="O13" s="11"/>
      <c r="P13" s="11"/>
      <c r="Q13" s="11"/>
      <c r="R13" s="11">
        <v>0.40183905091416</v>
      </c>
      <c r="S13" s="11"/>
      <c r="T13" s="11">
        <v>0.43359263949189403</v>
      </c>
      <c r="U13" s="12">
        <v>0.36282841803368798</v>
      </c>
    </row>
    <row r="14" spans="1:21" x14ac:dyDescent="0.2">
      <c r="A14" s="15" t="s">
        <v>32</v>
      </c>
      <c r="B14" s="11"/>
      <c r="C14" s="11"/>
      <c r="D14" s="11"/>
      <c r="E14" s="11"/>
      <c r="F14" s="11">
        <v>0.74132877617673898</v>
      </c>
      <c r="G14" s="11">
        <v>0.71848561815276701</v>
      </c>
      <c r="H14" s="11">
        <v>0.72635732371570405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>
        <v>0.491079215818507</v>
      </c>
      <c r="T14" s="11">
        <v>0.50204180936548404</v>
      </c>
      <c r="U14" s="12">
        <v>0.572034896502844</v>
      </c>
    </row>
    <row r="15" spans="1:21" x14ac:dyDescent="0.2">
      <c r="A15" s="15" t="s">
        <v>33</v>
      </c>
      <c r="B15" s="11">
        <v>0.41360083645873902</v>
      </c>
      <c r="C15" s="11">
        <v>0.376948013427503</v>
      </c>
      <c r="D15" s="11">
        <v>0.37704250558091701</v>
      </c>
      <c r="E15" s="11">
        <v>0.39642922409078601</v>
      </c>
      <c r="F15" s="11">
        <v>0.58492178497807201</v>
      </c>
      <c r="G15" s="11">
        <v>0.56223823735099099</v>
      </c>
      <c r="H15" s="11">
        <v>0.497090678509232</v>
      </c>
      <c r="I15" s="11"/>
      <c r="J15" s="11">
        <v>0.45128862058570401</v>
      </c>
      <c r="K15" s="11">
        <v>0.40864411497424802</v>
      </c>
      <c r="L15" s="11">
        <v>0.44840486040337302</v>
      </c>
      <c r="M15" s="11"/>
      <c r="N15" s="11"/>
      <c r="O15" s="11">
        <v>0.31621631378278697</v>
      </c>
      <c r="P15" s="11">
        <v>0.43444708482705602</v>
      </c>
      <c r="Q15" s="11">
        <v>0.50856595727447995</v>
      </c>
      <c r="R15" s="11">
        <v>0.32052714107070202</v>
      </c>
      <c r="S15" s="11"/>
      <c r="T15" s="11">
        <v>0.38345130187071202</v>
      </c>
      <c r="U15" s="12"/>
    </row>
    <row r="16" spans="1:21" x14ac:dyDescent="0.2">
      <c r="A16" s="15" t="s">
        <v>34</v>
      </c>
      <c r="B16" s="11">
        <v>0.93318117724250904</v>
      </c>
      <c r="C16" s="11">
        <v>1.0553958111356201</v>
      </c>
      <c r="D16" s="11">
        <v>0.83537676124719495</v>
      </c>
      <c r="E16" s="11">
        <v>0.85948153906844704</v>
      </c>
      <c r="F16" s="11">
        <v>1.0564784840454</v>
      </c>
      <c r="G16" s="11">
        <v>1.0050831259344599</v>
      </c>
      <c r="H16" s="11">
        <v>1.1609479569161201</v>
      </c>
      <c r="I16" s="11"/>
      <c r="J16" s="11">
        <v>1.3843891640813299</v>
      </c>
      <c r="K16" s="11">
        <v>1.1843787973381199</v>
      </c>
      <c r="L16" s="11">
        <v>1.1866775646179699</v>
      </c>
      <c r="M16" s="11"/>
      <c r="N16" s="11"/>
      <c r="O16" s="11">
        <v>1.39431497891476</v>
      </c>
      <c r="P16" s="11"/>
      <c r="Q16" s="11"/>
      <c r="R16" s="11"/>
      <c r="S16" s="11"/>
      <c r="T16" s="11">
        <v>1.0592667325442999</v>
      </c>
      <c r="U16" s="12"/>
    </row>
    <row r="17" spans="1:21" x14ac:dyDescent="0.2">
      <c r="A17" s="15" t="s">
        <v>35</v>
      </c>
      <c r="B17" s="11">
        <v>0.47002916365935699</v>
      </c>
      <c r="C17" s="11">
        <v>0.40936563507520202</v>
      </c>
      <c r="D17" s="11">
        <v>0.66866394584769995</v>
      </c>
      <c r="E17" s="11">
        <v>0.58085033850572698</v>
      </c>
      <c r="F17" s="11">
        <v>0.54921672755709305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2"/>
    </row>
    <row r="18" spans="1:21" x14ac:dyDescent="0.2">
      <c r="A18" s="15" t="s">
        <v>36</v>
      </c>
      <c r="B18" s="11"/>
      <c r="C18" s="11"/>
      <c r="D18" s="11"/>
      <c r="E18" s="11"/>
      <c r="F18" s="11"/>
      <c r="G18" s="11"/>
      <c r="H18" s="11"/>
      <c r="I18" s="11"/>
      <c r="J18" s="11">
        <v>0.66070554520975</v>
      </c>
      <c r="K18" s="11">
        <v>0.69467964989140896</v>
      </c>
      <c r="L18" s="11">
        <v>0.66413044967676704</v>
      </c>
      <c r="M18" s="11">
        <v>0.11101092479359601</v>
      </c>
      <c r="N18" s="11">
        <v>0.10121180878734</v>
      </c>
      <c r="O18" s="11">
        <v>0.20241003653346401</v>
      </c>
      <c r="P18" s="11"/>
      <c r="Q18" s="11"/>
      <c r="R18" s="11"/>
      <c r="S18" s="11"/>
      <c r="T18" s="11"/>
      <c r="U18" s="12"/>
    </row>
    <row r="19" spans="1:21" x14ac:dyDescent="0.2">
      <c r="A19" s="15" t="s">
        <v>37</v>
      </c>
      <c r="B19" s="11">
        <v>3.7012488631499201</v>
      </c>
      <c r="C19" s="11">
        <v>3.9099292977060598</v>
      </c>
      <c r="D19" s="11">
        <v>3.69182901734625</v>
      </c>
      <c r="E19" s="11">
        <v>3.5809985469826402</v>
      </c>
      <c r="F19" s="11">
        <v>3.7748436700446102</v>
      </c>
      <c r="G19" s="11">
        <v>3.36921955019409</v>
      </c>
      <c r="H19" s="11">
        <v>2.9874931613417202</v>
      </c>
      <c r="I19" s="11">
        <v>0.84361893413494504</v>
      </c>
      <c r="J19" s="11">
        <v>3.29452767254491</v>
      </c>
      <c r="K19" s="11">
        <v>3.0643593617734202</v>
      </c>
      <c r="L19" s="11">
        <v>3.1549477821852299</v>
      </c>
      <c r="M19" s="11">
        <v>2.5560847124895099</v>
      </c>
      <c r="N19" s="11"/>
      <c r="O19" s="11">
        <v>3.6609369300516401</v>
      </c>
      <c r="P19" s="11"/>
      <c r="Q19" s="11">
        <v>1.9027304724290399</v>
      </c>
      <c r="R19" s="11"/>
      <c r="S19" s="11"/>
      <c r="T19" s="11">
        <v>1.9930286559522501</v>
      </c>
      <c r="U19" s="12"/>
    </row>
    <row r="20" spans="1:21" x14ac:dyDescent="0.2">
      <c r="A20" s="15" t="s">
        <v>38</v>
      </c>
      <c r="B20" s="11">
        <v>0.34701507113117502</v>
      </c>
      <c r="C20" s="11">
        <v>0.34033538861718399</v>
      </c>
      <c r="D20" s="11">
        <v>0.51402310336761703</v>
      </c>
      <c r="E20" s="11">
        <v>0.51418196494631796</v>
      </c>
      <c r="F20" s="11">
        <v>0.56540008482211501</v>
      </c>
      <c r="G20" s="11">
        <v>0.55546486558126895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2"/>
    </row>
    <row r="21" spans="1:21" x14ac:dyDescent="0.2">
      <c r="A21" s="15" t="s">
        <v>39</v>
      </c>
      <c r="B21" s="11"/>
      <c r="C21" s="11"/>
      <c r="D21" s="11"/>
      <c r="E21" s="11"/>
      <c r="F21" s="11"/>
      <c r="G21" s="11"/>
      <c r="H21" s="11"/>
      <c r="I21" s="11">
        <v>0.637235888216513</v>
      </c>
      <c r="J21" s="11"/>
      <c r="K21" s="11"/>
      <c r="L21" s="11"/>
      <c r="M21" s="11"/>
      <c r="N21" s="11"/>
      <c r="O21" s="11"/>
      <c r="P21" s="11"/>
      <c r="Q21" s="11">
        <v>0.61852371940388695</v>
      </c>
      <c r="R21" s="11">
        <v>0.57523194869608096</v>
      </c>
      <c r="S21" s="11">
        <v>0.68713963815693702</v>
      </c>
      <c r="T21" s="11">
        <v>0.62054290576813398</v>
      </c>
      <c r="U21" s="12">
        <v>0.50659327138705201</v>
      </c>
    </row>
    <row r="22" spans="1:21" x14ac:dyDescent="0.2">
      <c r="A22" s="15" t="s">
        <v>40</v>
      </c>
      <c r="B22" s="11"/>
      <c r="C22" s="11"/>
      <c r="D22" s="11"/>
      <c r="E22" s="11"/>
      <c r="F22" s="11"/>
      <c r="G22" s="11"/>
      <c r="H22" s="11"/>
      <c r="I22" s="11">
        <v>0.98649643505142004</v>
      </c>
      <c r="J22" s="11">
        <v>1.05005451448273</v>
      </c>
      <c r="K22" s="11">
        <v>1.07938382050487</v>
      </c>
      <c r="L22" s="11">
        <v>1.0362007581064101</v>
      </c>
      <c r="M22" s="11">
        <v>0.98929172866011095</v>
      </c>
      <c r="N22" s="11">
        <v>0.91035500415409198</v>
      </c>
      <c r="O22" s="11">
        <v>1.0038362433452099</v>
      </c>
      <c r="P22" s="11">
        <v>1.0106928035599001</v>
      </c>
      <c r="Q22" s="11">
        <v>1.0268020821271</v>
      </c>
      <c r="R22" s="11">
        <v>1.0574757910647099</v>
      </c>
      <c r="S22" s="11">
        <v>1.00001833749086</v>
      </c>
      <c r="T22" s="11">
        <v>1.0110589918678301</v>
      </c>
      <c r="U22" s="12">
        <v>0.91512061932788102</v>
      </c>
    </row>
    <row r="23" spans="1:21" x14ac:dyDescent="0.2">
      <c r="A23" s="15" t="s">
        <v>41</v>
      </c>
      <c r="B23" s="11">
        <v>0.56287402907348205</v>
      </c>
      <c r="C23" s="11">
        <v>0.58547523034816695</v>
      </c>
      <c r="D23" s="11">
        <v>0.62028124687725295</v>
      </c>
      <c r="E23" s="11"/>
      <c r="F23" s="11">
        <v>0.76075815558023596</v>
      </c>
      <c r="G23" s="11">
        <v>0.66918344562801402</v>
      </c>
      <c r="H23" s="11">
        <v>0.69497755010065998</v>
      </c>
      <c r="I23" s="11">
        <v>0.64852612211187199</v>
      </c>
      <c r="J23" s="11">
        <v>0.59389915657661996</v>
      </c>
      <c r="K23" s="11">
        <v>0.74142720336990797</v>
      </c>
      <c r="L23" s="11">
        <v>0.48792872865749598</v>
      </c>
      <c r="M23" s="11"/>
      <c r="N23" s="11"/>
      <c r="O23" s="11"/>
      <c r="P23" s="11">
        <v>0.62805008397472994</v>
      </c>
      <c r="Q23" s="11">
        <v>0.70387274493499596</v>
      </c>
      <c r="R23" s="11">
        <v>0.67377258915916705</v>
      </c>
      <c r="S23" s="11">
        <v>0.54110349725293005</v>
      </c>
      <c r="T23" s="11">
        <v>0.63481293195309196</v>
      </c>
      <c r="U23" s="12">
        <v>0.60577740326017204</v>
      </c>
    </row>
    <row r="24" spans="1:21" x14ac:dyDescent="0.2">
      <c r="A24" s="15" t="s">
        <v>42</v>
      </c>
      <c r="B24" s="11"/>
      <c r="C24" s="11"/>
      <c r="D24" s="11"/>
      <c r="E24" s="11"/>
      <c r="F24" s="11"/>
      <c r="G24" s="11"/>
      <c r="H24" s="11"/>
      <c r="I24" s="11"/>
      <c r="J24" s="11">
        <v>0.99454462460001603</v>
      </c>
      <c r="K24" s="11">
        <v>1.0939608813516699</v>
      </c>
      <c r="L24" s="11">
        <v>0.84466244725534501</v>
      </c>
      <c r="M24" s="11">
        <v>0.84974067951299104</v>
      </c>
      <c r="N24" s="11">
        <v>0.91694272140515798</v>
      </c>
      <c r="O24" s="11">
        <v>0.67648547047063301</v>
      </c>
      <c r="P24" s="11"/>
      <c r="Q24" s="11"/>
      <c r="R24" s="11"/>
      <c r="S24" s="11"/>
      <c r="T24" s="11"/>
      <c r="U24" s="12"/>
    </row>
    <row r="25" spans="1:21" x14ac:dyDescent="0.2">
      <c r="A25" s="15" t="s">
        <v>43</v>
      </c>
      <c r="B25" s="11">
        <v>0.98314159771304799</v>
      </c>
      <c r="C25" s="11">
        <v>1.09730984519263</v>
      </c>
      <c r="D25" s="11">
        <v>1.0845941552528899</v>
      </c>
      <c r="E25" s="11">
        <v>1.0581922457630699</v>
      </c>
      <c r="F25" s="11">
        <v>1.18821911298635</v>
      </c>
      <c r="G25" s="11">
        <v>1.04112131980165</v>
      </c>
      <c r="H25" s="11">
        <v>1.0326851768720799</v>
      </c>
      <c r="I25" s="11">
        <v>0.50956667348343199</v>
      </c>
      <c r="J25" s="11">
        <v>0.42943208595913601</v>
      </c>
      <c r="K25" s="11">
        <v>0.40810683915246398</v>
      </c>
      <c r="L25" s="11">
        <v>0.43782822160630802</v>
      </c>
      <c r="M25" s="11">
        <v>0.39947849199055402</v>
      </c>
      <c r="N25" s="11"/>
      <c r="O25" s="11">
        <v>0.323686992473251</v>
      </c>
      <c r="P25" s="11">
        <v>0.34824642346034601</v>
      </c>
      <c r="Q25" s="11">
        <v>0.39131708968800699</v>
      </c>
      <c r="R25" s="11">
        <v>0.43331266975192301</v>
      </c>
      <c r="S25" s="11"/>
      <c r="T25" s="11">
        <v>0.48238290019903501</v>
      </c>
      <c r="U25" s="12"/>
    </row>
    <row r="26" spans="1:21" x14ac:dyDescent="0.2">
      <c r="A26" s="15" t="s">
        <v>44</v>
      </c>
      <c r="B26" s="11">
        <v>1.59090437587397</v>
      </c>
      <c r="C26" s="11">
        <v>1.73576197292527</v>
      </c>
      <c r="D26" s="11">
        <v>1.53427443928179</v>
      </c>
      <c r="E26" s="11">
        <v>1.4046474820542001</v>
      </c>
      <c r="F26" s="11">
        <v>1.77778319686269</v>
      </c>
      <c r="G26" s="11">
        <v>1.8527813822910999</v>
      </c>
      <c r="H26" s="11">
        <v>1.1903025012686801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2"/>
    </row>
    <row r="27" spans="1:21" x14ac:dyDescent="0.2">
      <c r="A27" s="15" t="s">
        <v>45</v>
      </c>
      <c r="B27" s="11">
        <v>0.54154304573880696</v>
      </c>
      <c r="C27" s="11">
        <v>0.54320542221039503</v>
      </c>
      <c r="D27" s="11">
        <v>0.54260314285066902</v>
      </c>
      <c r="E27" s="11">
        <v>0.54660742481533697</v>
      </c>
      <c r="F27" s="11">
        <v>0.61497658207778805</v>
      </c>
      <c r="G27" s="11">
        <v>0.56252073520358903</v>
      </c>
      <c r="H27" s="11">
        <v>0.60623640585534899</v>
      </c>
      <c r="I27" s="11">
        <v>0.48831469468462502</v>
      </c>
      <c r="J27" s="11">
        <v>0.53099044243466198</v>
      </c>
      <c r="K27" s="11">
        <v>0.63736208084106305</v>
      </c>
      <c r="L27" s="11">
        <v>0.54577102678144995</v>
      </c>
      <c r="M27" s="11">
        <v>0.54953377014204796</v>
      </c>
      <c r="N27" s="11">
        <v>0.503293553971637</v>
      </c>
      <c r="O27" s="11">
        <v>0.57530073704349904</v>
      </c>
      <c r="P27" s="11">
        <v>0.454607148765938</v>
      </c>
      <c r="Q27" s="11">
        <v>0.44439547465254098</v>
      </c>
      <c r="R27" s="11">
        <v>0.51371359647868398</v>
      </c>
      <c r="S27" s="11">
        <v>0.44505910399395798</v>
      </c>
      <c r="T27" s="11">
        <v>0.51432080047908102</v>
      </c>
      <c r="U27" s="12">
        <v>0.49719806345025602</v>
      </c>
    </row>
    <row r="28" spans="1:21" x14ac:dyDescent="0.2">
      <c r="A28" s="15" t="s">
        <v>46</v>
      </c>
      <c r="B28" s="11">
        <v>0.489349906923008</v>
      </c>
      <c r="C28" s="11">
        <v>0.49131018878678701</v>
      </c>
      <c r="D28" s="11">
        <v>0.553189039542479</v>
      </c>
      <c r="E28" s="11">
        <v>0.57093709698394601</v>
      </c>
      <c r="F28" s="11">
        <v>0.78543975923772602</v>
      </c>
      <c r="G28" s="11">
        <v>0.55903397148348999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2"/>
    </row>
    <row r="29" spans="1:21" x14ac:dyDescent="0.2">
      <c r="A29" s="15" t="s">
        <v>47</v>
      </c>
      <c r="B29" s="11">
        <v>0.56375874019767303</v>
      </c>
      <c r="C29" s="11">
        <v>0.73742541804231398</v>
      </c>
      <c r="D29" s="11">
        <v>0.77782213146281398</v>
      </c>
      <c r="E29" s="11"/>
      <c r="F29" s="11">
        <v>0.62812817622126205</v>
      </c>
      <c r="G29" s="11">
        <v>0.58626476512269199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2"/>
    </row>
    <row r="30" spans="1:21" x14ac:dyDescent="0.2">
      <c r="A30" s="15" t="s">
        <v>48</v>
      </c>
      <c r="B30" s="11">
        <v>0.346513382004217</v>
      </c>
      <c r="C30" s="11">
        <v>0.39563655149114302</v>
      </c>
      <c r="D30" s="11">
        <v>0.40111489625821101</v>
      </c>
      <c r="E30" s="11">
        <v>0.42931664510166601</v>
      </c>
      <c r="F30" s="11">
        <v>0.44334609802489999</v>
      </c>
      <c r="G30" s="11"/>
      <c r="H30" s="11"/>
      <c r="I30" s="11"/>
      <c r="J30" s="11"/>
      <c r="K30" s="11"/>
      <c r="L30" s="11">
        <v>0.76317141696092405</v>
      </c>
      <c r="M30" s="11"/>
      <c r="N30" s="11"/>
      <c r="O30" s="11">
        <v>0.50282676010240301</v>
      </c>
      <c r="P30" s="11"/>
      <c r="Q30" s="11"/>
      <c r="R30" s="11"/>
      <c r="S30" s="11"/>
      <c r="T30" s="11"/>
      <c r="U30" s="12"/>
    </row>
    <row r="31" spans="1:21" x14ac:dyDescent="0.2">
      <c r="A31" s="15" t="s">
        <v>49</v>
      </c>
      <c r="B31" s="11"/>
      <c r="C31" s="11"/>
      <c r="D31" s="11"/>
      <c r="E31" s="11"/>
      <c r="F31" s="11">
        <v>0.76759188579425897</v>
      </c>
      <c r="G31" s="11"/>
      <c r="H31" s="11">
        <v>0.83373747090454697</v>
      </c>
      <c r="I31" s="11">
        <v>0.70920886164698804</v>
      </c>
      <c r="J31" s="11"/>
      <c r="K31" s="11"/>
      <c r="L31" s="11">
        <v>0.68298734814083895</v>
      </c>
      <c r="M31" s="11"/>
      <c r="N31" s="11"/>
      <c r="O31" s="11"/>
      <c r="P31" s="11">
        <v>0.74251543255112695</v>
      </c>
      <c r="Q31" s="11">
        <v>0.76036041478174798</v>
      </c>
      <c r="R31" s="11">
        <v>0.89018711807926398</v>
      </c>
      <c r="S31" s="11">
        <v>0.76399196170399497</v>
      </c>
      <c r="T31" s="11">
        <v>0.82418014085969005</v>
      </c>
      <c r="U31" s="12">
        <v>0.67607052413662205</v>
      </c>
    </row>
    <row r="32" spans="1:21" x14ac:dyDescent="0.2">
      <c r="A32" s="15" t="s">
        <v>50</v>
      </c>
      <c r="B32" s="11">
        <v>0.547066079910697</v>
      </c>
      <c r="C32" s="11">
        <v>0.47773880905597099</v>
      </c>
      <c r="D32" s="11">
        <v>0.59098812393406797</v>
      </c>
      <c r="E32" s="11">
        <v>0.41319719490834</v>
      </c>
      <c r="F32" s="11">
        <v>0.63329730327745604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2"/>
    </row>
    <row r="33" spans="1:21" x14ac:dyDescent="0.2">
      <c r="A33" s="15" t="s">
        <v>51</v>
      </c>
      <c r="B33" s="11">
        <v>0.43257579224479697</v>
      </c>
      <c r="C33" s="11">
        <v>0.43199221108706598</v>
      </c>
      <c r="D33" s="11">
        <v>0.41575929054995397</v>
      </c>
      <c r="E33" s="11">
        <v>0.41925882042485901</v>
      </c>
      <c r="F33" s="11">
        <v>0.64492167915878396</v>
      </c>
      <c r="G33" s="11"/>
      <c r="H33" s="11">
        <v>0.56300181750280898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1:21" x14ac:dyDescent="0.2">
      <c r="A34" s="15" t="s">
        <v>52</v>
      </c>
      <c r="B34" s="11">
        <v>0.42200326065768701</v>
      </c>
      <c r="C34" s="11">
        <v>0.465381874957287</v>
      </c>
      <c r="D34" s="11">
        <v>0.40310847686534301</v>
      </c>
      <c r="E34" s="11">
        <v>0.40699368394199098</v>
      </c>
      <c r="F34" s="11">
        <v>0.57830047641681304</v>
      </c>
      <c r="G34" s="11">
        <v>0.48869208513978701</v>
      </c>
      <c r="H34" s="11">
        <v>0.50342569516177404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1:21" x14ac:dyDescent="0.2">
      <c r="A35" s="15" t="s">
        <v>53</v>
      </c>
      <c r="B35" s="11">
        <v>0.41073039058348798</v>
      </c>
      <c r="C35" s="11">
        <v>0.63974667894984505</v>
      </c>
      <c r="D35" s="11">
        <v>0.53768716086135604</v>
      </c>
      <c r="E35" s="11">
        <v>0.44097046219339597</v>
      </c>
      <c r="F35" s="11">
        <v>0.68864758495172695</v>
      </c>
      <c r="G35" s="11">
        <v>0.61230045451458104</v>
      </c>
      <c r="H35" s="11">
        <v>0.61359639896999196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>
        <v>0.50072035634468803</v>
      </c>
      <c r="U35" s="12"/>
    </row>
    <row r="36" spans="1:21" x14ac:dyDescent="0.2">
      <c r="A36" s="15" t="s">
        <v>54</v>
      </c>
      <c r="B36" s="11">
        <v>1.5785678517866299</v>
      </c>
      <c r="C36" s="11">
        <v>1.5526972455188699</v>
      </c>
      <c r="D36" s="11">
        <v>1.5678707703374599</v>
      </c>
      <c r="E36" s="11">
        <v>1.5207433866961999</v>
      </c>
      <c r="F36" s="11">
        <v>1.58744429455058</v>
      </c>
      <c r="G36" s="11">
        <v>1.5363796631598099</v>
      </c>
      <c r="H36" s="11">
        <v>1.5835042740874601</v>
      </c>
      <c r="I36" s="11">
        <v>1.4219270844599201</v>
      </c>
      <c r="J36" s="11">
        <v>1.5347770433961101</v>
      </c>
      <c r="K36" s="11">
        <v>1.48342162208035</v>
      </c>
      <c r="L36" s="11">
        <v>1.51228723231537</v>
      </c>
      <c r="M36" s="11">
        <v>1.39213555999924</v>
      </c>
      <c r="N36" s="11"/>
      <c r="O36" s="11">
        <v>1.5732354137251701</v>
      </c>
      <c r="P36" s="11">
        <v>1.46611424050282</v>
      </c>
      <c r="Q36" s="11">
        <v>1.42224356990606</v>
      </c>
      <c r="R36" s="11">
        <v>1.4387236010212401</v>
      </c>
      <c r="S36" s="11">
        <v>1.4280125554922101</v>
      </c>
      <c r="T36" s="11">
        <v>1.45644701532611</v>
      </c>
      <c r="U36" s="12">
        <v>1.4104233898427201</v>
      </c>
    </row>
    <row r="37" spans="1:21" x14ac:dyDescent="0.2">
      <c r="A37" s="15" t="s">
        <v>55</v>
      </c>
      <c r="B37" s="11"/>
      <c r="C37" s="11"/>
      <c r="D37" s="11"/>
      <c r="E37" s="11"/>
      <c r="F37" s="11">
        <v>0.92656845503879703</v>
      </c>
      <c r="G37" s="11">
        <v>0.79927789850687303</v>
      </c>
      <c r="H37" s="11">
        <v>1.02585307992647</v>
      </c>
      <c r="I37" s="11">
        <v>0.51164116429782003</v>
      </c>
      <c r="J37" s="11">
        <v>0.60874005222356298</v>
      </c>
      <c r="K37" s="11">
        <v>0.55503846435783</v>
      </c>
      <c r="L37" s="11">
        <v>0.48226976330202598</v>
      </c>
      <c r="M37" s="11"/>
      <c r="N37" s="11"/>
      <c r="O37" s="11"/>
      <c r="P37" s="11">
        <v>0.58199018788701595</v>
      </c>
      <c r="Q37" s="11">
        <v>0.51805738099029397</v>
      </c>
      <c r="R37" s="11">
        <v>0.63567461201736597</v>
      </c>
      <c r="S37" s="11">
        <v>0.61558844363378895</v>
      </c>
      <c r="T37" s="11">
        <v>0.60830224292206303</v>
      </c>
      <c r="U37" s="12">
        <v>0.49832899124603203</v>
      </c>
    </row>
    <row r="38" spans="1:21" x14ac:dyDescent="0.2">
      <c r="A38" s="15" t="s">
        <v>56</v>
      </c>
      <c r="B38" s="11">
        <v>0.70586107222921102</v>
      </c>
      <c r="C38" s="11">
        <v>0.732211945664209</v>
      </c>
      <c r="D38" s="11">
        <v>0.73702699979508801</v>
      </c>
      <c r="E38" s="11">
        <v>0.66416802567381605</v>
      </c>
      <c r="F38" s="11">
        <v>0.58484516929018904</v>
      </c>
      <c r="G38" s="11">
        <v>0.55823474516752103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2"/>
    </row>
    <row r="39" spans="1:21" x14ac:dyDescent="0.2">
      <c r="A39" s="15" t="s">
        <v>57</v>
      </c>
      <c r="B39" s="11">
        <v>1.0011045977867801</v>
      </c>
      <c r="C39" s="11">
        <v>1.0070173498053401</v>
      </c>
      <c r="D39" s="11">
        <v>0.97716465360815397</v>
      </c>
      <c r="E39" s="11">
        <v>0.96774213580381696</v>
      </c>
      <c r="F39" s="11">
        <v>1.00722596674093</v>
      </c>
      <c r="G39" s="11">
        <v>0.96501666846281198</v>
      </c>
      <c r="H39" s="11">
        <v>0.99254051933170295</v>
      </c>
      <c r="I39" s="11"/>
      <c r="J39" s="11">
        <v>0.92108812961504904</v>
      </c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2"/>
    </row>
    <row r="40" spans="1:21" x14ac:dyDescent="0.2">
      <c r="A40" s="15" t="s">
        <v>58</v>
      </c>
      <c r="B40" s="11">
        <v>0.45833287662271499</v>
      </c>
      <c r="C40" s="11">
        <v>0.42738088202671398</v>
      </c>
      <c r="D40" s="11">
        <v>0.520854598320033</v>
      </c>
      <c r="E40" s="11">
        <v>0.547552479025048</v>
      </c>
      <c r="F40" s="11">
        <v>0.60727401032884398</v>
      </c>
      <c r="G40" s="11">
        <v>0.66472435900979199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2"/>
    </row>
    <row r="41" spans="1:21" x14ac:dyDescent="0.2">
      <c r="A41" s="15" t="s">
        <v>59</v>
      </c>
      <c r="B41" s="11"/>
      <c r="C41" s="11"/>
      <c r="D41" s="11"/>
      <c r="E41" s="11"/>
      <c r="F41" s="11">
        <v>0.77382458230578199</v>
      </c>
      <c r="G41" s="11">
        <v>0.74232578185621201</v>
      </c>
      <c r="H41" s="11">
        <v>0.70011884565849702</v>
      </c>
      <c r="I41" s="11">
        <v>0.54885674417097596</v>
      </c>
      <c r="J41" s="11">
        <v>0.70598372553840205</v>
      </c>
      <c r="K41" s="11">
        <v>0.70564255071249504</v>
      </c>
      <c r="L41" s="11">
        <v>0.74353240559213196</v>
      </c>
      <c r="M41" s="11"/>
      <c r="N41" s="11"/>
      <c r="O41" s="11"/>
      <c r="P41" s="11">
        <v>0.66496132468943503</v>
      </c>
      <c r="Q41" s="11">
        <v>0.76528022889385094</v>
      </c>
      <c r="R41" s="11">
        <v>0.58200883984313601</v>
      </c>
      <c r="S41" s="11">
        <v>0.498141301789012</v>
      </c>
      <c r="T41" s="11">
        <v>0.50868280069473804</v>
      </c>
      <c r="U41" s="12"/>
    </row>
    <row r="42" spans="1:21" x14ac:dyDescent="0.2">
      <c r="A42" s="15" t="s">
        <v>60</v>
      </c>
      <c r="B42" s="11">
        <v>0.35345741840077299</v>
      </c>
      <c r="C42" s="11">
        <v>0.367277496316264</v>
      </c>
      <c r="D42" s="11">
        <v>0.44785846086518899</v>
      </c>
      <c r="E42" s="11">
        <v>0.45641846265115099</v>
      </c>
      <c r="F42" s="11">
        <v>0.61389050228180497</v>
      </c>
      <c r="G42" s="11">
        <v>0.60957419660063095</v>
      </c>
      <c r="H42" s="11">
        <v>0.60234017325127298</v>
      </c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2"/>
    </row>
    <row r="43" spans="1:21" x14ac:dyDescent="0.2">
      <c r="A43" s="15" t="s">
        <v>61</v>
      </c>
      <c r="B43" s="11">
        <v>0.34080787947229202</v>
      </c>
      <c r="C43" s="11">
        <v>0.38972461770160699</v>
      </c>
      <c r="D43" s="11">
        <v>0.47632969044527002</v>
      </c>
      <c r="E43" s="11">
        <v>0.44103823017584298</v>
      </c>
      <c r="F43" s="11">
        <v>0.45325953104878702</v>
      </c>
      <c r="G43" s="11">
        <v>0.658556805846227</v>
      </c>
      <c r="H43" s="11"/>
      <c r="I43" s="11"/>
      <c r="J43" s="11">
        <v>8.5577249755207294E-2</v>
      </c>
      <c r="K43" s="11">
        <v>0.183708335338889</v>
      </c>
      <c r="L43" s="11">
        <v>0.225589485060014</v>
      </c>
      <c r="M43" s="11">
        <v>0.15004461524216001</v>
      </c>
      <c r="N43" s="11">
        <v>5.8712073890990202E-2</v>
      </c>
      <c r="O43" s="11">
        <v>0.12694715979464699</v>
      </c>
      <c r="P43" s="11"/>
      <c r="Q43" s="11"/>
      <c r="R43" s="11"/>
      <c r="S43" s="11"/>
      <c r="T43" s="11"/>
      <c r="U43" s="12"/>
    </row>
    <row r="44" spans="1:21" x14ac:dyDescent="0.2">
      <c r="A44" s="15" t="s">
        <v>62</v>
      </c>
      <c r="B44" s="11"/>
      <c r="C44" s="11"/>
      <c r="D44" s="11"/>
      <c r="E44" s="11"/>
      <c r="F44" s="11"/>
      <c r="G44" s="11"/>
      <c r="H44" s="11"/>
      <c r="I44" s="11"/>
      <c r="J44" s="11">
        <v>0.60693448004237904</v>
      </c>
      <c r="K44" s="11">
        <v>0.55815086570417405</v>
      </c>
      <c r="L44" s="11">
        <v>0.57103955404749895</v>
      </c>
      <c r="M44" s="11"/>
      <c r="N44" s="11"/>
      <c r="O44" s="11"/>
      <c r="P44" s="11"/>
      <c r="Q44" s="11">
        <v>0.58228211408503905</v>
      </c>
      <c r="R44" s="11">
        <v>0.67070840063213599</v>
      </c>
      <c r="S44" s="11">
        <v>0.43582572764616501</v>
      </c>
      <c r="T44" s="11">
        <v>0.46945138649609403</v>
      </c>
      <c r="U44" s="12"/>
    </row>
    <row r="45" spans="1:21" x14ac:dyDescent="0.2">
      <c r="A45" s="15" t="s">
        <v>63</v>
      </c>
      <c r="B45" s="11">
        <v>0.54568688198345106</v>
      </c>
      <c r="C45" s="11">
        <v>0.54587680784165904</v>
      </c>
      <c r="D45" s="11">
        <v>0.57229444506184401</v>
      </c>
      <c r="E45" s="11">
        <v>0.60958736316278805</v>
      </c>
      <c r="F45" s="11">
        <v>0.61832539606264003</v>
      </c>
      <c r="G45" s="11">
        <v>0.61607393584455605</v>
      </c>
      <c r="H45" s="11">
        <v>0.61149397424636298</v>
      </c>
      <c r="I45" s="11"/>
      <c r="J45" s="11">
        <v>0.53649037184040904</v>
      </c>
      <c r="K45" s="11">
        <v>0.61156644614219502</v>
      </c>
      <c r="L45" s="11">
        <v>0.615993442138835</v>
      </c>
      <c r="M45" s="11"/>
      <c r="N45" s="11"/>
      <c r="O45" s="11">
        <v>0.62513522264647403</v>
      </c>
      <c r="P45" s="11"/>
      <c r="Q45" s="11"/>
      <c r="R45" s="11"/>
      <c r="S45" s="11"/>
      <c r="T45" s="11"/>
      <c r="U45" s="12"/>
    </row>
    <row r="46" spans="1:21" x14ac:dyDescent="0.2">
      <c r="A46" s="15" t="s">
        <v>64</v>
      </c>
      <c r="B46" s="11">
        <v>0.51714650643754001</v>
      </c>
      <c r="C46" s="11">
        <v>0.64923560203120501</v>
      </c>
      <c r="D46" s="11">
        <v>0.59382075203136198</v>
      </c>
      <c r="E46" s="11">
        <v>0.53401299406827096</v>
      </c>
      <c r="F46" s="11">
        <v>0.68743710842744898</v>
      </c>
      <c r="G46" s="11">
        <v>0.668170481006362</v>
      </c>
      <c r="H46" s="11">
        <v>0.632331113927732</v>
      </c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2"/>
    </row>
    <row r="47" spans="1:21" x14ac:dyDescent="0.2">
      <c r="A47" s="15" t="s">
        <v>65</v>
      </c>
      <c r="B47" s="11"/>
      <c r="C47" s="11">
        <v>0.51593933985670803</v>
      </c>
      <c r="D47" s="11"/>
      <c r="E47" s="11"/>
      <c r="F47" s="11">
        <v>0.55643076354222798</v>
      </c>
      <c r="G47" s="11">
        <v>0.58838217916184599</v>
      </c>
      <c r="H47" s="11">
        <v>0.62998386273991402</v>
      </c>
      <c r="I47" s="11">
        <v>0.430172164901089</v>
      </c>
      <c r="J47" s="11">
        <v>0.40945476030060302</v>
      </c>
      <c r="K47" s="11">
        <v>0.50706158408439705</v>
      </c>
      <c r="L47" s="11">
        <v>0.40665820130711999</v>
      </c>
      <c r="M47" s="11"/>
      <c r="N47" s="11"/>
      <c r="O47" s="11"/>
      <c r="P47" s="11">
        <v>0.41632649733566002</v>
      </c>
      <c r="Q47" s="11">
        <v>0.45777517945819801</v>
      </c>
      <c r="R47" s="11">
        <v>0.52680101183757899</v>
      </c>
      <c r="S47" s="11">
        <v>0.45993647698668999</v>
      </c>
      <c r="T47" s="11">
        <v>0.45572858257937099</v>
      </c>
      <c r="U47" s="12">
        <v>0.44766842857428801</v>
      </c>
    </row>
    <row r="48" spans="1:21" x14ac:dyDescent="0.2">
      <c r="A48" s="15" t="s">
        <v>66</v>
      </c>
      <c r="B48" s="11">
        <v>0.55121651339234201</v>
      </c>
      <c r="C48" s="11">
        <v>0.74622197337697105</v>
      </c>
      <c r="D48" s="11">
        <v>0.52437852211353597</v>
      </c>
      <c r="E48" s="11">
        <v>0.49748398632068502</v>
      </c>
      <c r="F48" s="11">
        <v>0.77758646103558704</v>
      </c>
      <c r="G48" s="11">
        <v>0.62968752103798198</v>
      </c>
      <c r="H48" s="11">
        <v>0.78775046941163995</v>
      </c>
      <c r="I48" s="11">
        <v>0.34049300045057901</v>
      </c>
      <c r="J48" s="11">
        <v>0.57325459396467504</v>
      </c>
      <c r="K48" s="11">
        <v>0.53474238205250502</v>
      </c>
      <c r="L48" s="11">
        <v>0.624873951974521</v>
      </c>
      <c r="M48" s="11"/>
      <c r="N48" s="11"/>
      <c r="O48" s="11"/>
      <c r="P48" s="11">
        <v>0.35012409102011699</v>
      </c>
      <c r="Q48" s="11">
        <v>0.461437210490587</v>
      </c>
      <c r="R48" s="11">
        <v>0.60944783074114195</v>
      </c>
      <c r="S48" s="11">
        <v>0.35532464459652002</v>
      </c>
      <c r="T48" s="11">
        <v>0.41276774603201599</v>
      </c>
      <c r="U48" s="12">
        <v>0.37412706314422201</v>
      </c>
    </row>
    <row r="49" spans="1:21" x14ac:dyDescent="0.2">
      <c r="A49" s="15" t="s">
        <v>67</v>
      </c>
      <c r="B49" s="11">
        <v>0.41689510687612003</v>
      </c>
      <c r="C49" s="11">
        <v>0.46240364552033097</v>
      </c>
      <c r="D49" s="11">
        <v>0.51934709162734305</v>
      </c>
      <c r="E49" s="11">
        <v>0.41535802355092299</v>
      </c>
      <c r="F49" s="11">
        <v>0.69948186211035501</v>
      </c>
      <c r="G49" s="11">
        <v>0.74213387618469595</v>
      </c>
      <c r="H49" s="11">
        <v>0.63396247820073304</v>
      </c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2"/>
    </row>
    <row r="50" spans="1:21" x14ac:dyDescent="0.2">
      <c r="A50" s="15" t="s">
        <v>68</v>
      </c>
      <c r="B50" s="11">
        <v>0.50539669918902297</v>
      </c>
      <c r="C50" s="11">
        <v>0.490896646086104</v>
      </c>
      <c r="D50" s="11">
        <v>0.47059793881452899</v>
      </c>
      <c r="E50" s="11">
        <v>0.47351051195696198</v>
      </c>
      <c r="F50" s="11">
        <v>0.67630981775370902</v>
      </c>
      <c r="G50" s="11">
        <v>0.53712562834379196</v>
      </c>
      <c r="H50" s="11">
        <v>0.67016095189042502</v>
      </c>
      <c r="I50" s="11">
        <v>0.27683520654459198</v>
      </c>
      <c r="J50" s="11">
        <v>0.52990283351849199</v>
      </c>
      <c r="K50" s="11">
        <v>0.51013527250804902</v>
      </c>
      <c r="L50" s="11">
        <v>0.39767576492881201</v>
      </c>
      <c r="M50" s="11"/>
      <c r="N50" s="11"/>
      <c r="O50" s="11">
        <v>0.51609114072796403</v>
      </c>
      <c r="P50" s="11"/>
      <c r="Q50" s="11"/>
      <c r="R50" s="11"/>
      <c r="S50" s="11"/>
      <c r="T50" s="11">
        <v>0.24846607952888899</v>
      </c>
      <c r="U50" s="12">
        <v>0.41941210799767298</v>
      </c>
    </row>
    <row r="51" spans="1:21" x14ac:dyDescent="0.2">
      <c r="A51" s="15" t="s">
        <v>69</v>
      </c>
      <c r="B51" s="11"/>
      <c r="C51" s="11"/>
      <c r="D51" s="11"/>
      <c r="E51" s="11"/>
      <c r="F51" s="11"/>
      <c r="G51" s="11"/>
      <c r="H51" s="11"/>
      <c r="I51" s="11">
        <v>0.64866025774608704</v>
      </c>
      <c r="J51" s="11"/>
      <c r="K51" s="11"/>
      <c r="L51" s="11"/>
      <c r="M51" s="11"/>
      <c r="N51" s="11"/>
      <c r="O51" s="11"/>
      <c r="P51" s="11">
        <v>0.66862632306394398</v>
      </c>
      <c r="Q51" s="11">
        <v>0.67987151335329998</v>
      </c>
      <c r="R51" s="11">
        <v>0.58566009447674305</v>
      </c>
      <c r="S51" s="11"/>
      <c r="T51" s="11">
        <v>0.67954717873483805</v>
      </c>
      <c r="U51" s="12">
        <v>0.71454297811718004</v>
      </c>
    </row>
    <row r="52" spans="1:21" x14ac:dyDescent="0.2">
      <c r="A52" s="15" t="s">
        <v>70</v>
      </c>
      <c r="B52" s="11"/>
      <c r="C52" s="11"/>
      <c r="D52" s="11"/>
      <c r="E52" s="11"/>
      <c r="F52" s="11"/>
      <c r="G52" s="11"/>
      <c r="H52" s="11"/>
      <c r="I52" s="11">
        <v>0.40791233613637201</v>
      </c>
      <c r="J52" s="11">
        <v>0.53596287818283095</v>
      </c>
      <c r="K52" s="11"/>
      <c r="L52" s="11"/>
      <c r="M52" s="11"/>
      <c r="N52" s="11"/>
      <c r="O52" s="11"/>
      <c r="P52" s="11">
        <v>0.41896066454971898</v>
      </c>
      <c r="Q52" s="11">
        <v>0.49416118935113901</v>
      </c>
      <c r="R52" s="11">
        <v>0.55198266058147805</v>
      </c>
      <c r="S52" s="11">
        <v>0.52383448909750296</v>
      </c>
      <c r="T52" s="11">
        <v>0.48661637311377798</v>
      </c>
      <c r="U52" s="12">
        <v>0.392721787689918</v>
      </c>
    </row>
    <row r="53" spans="1:21" x14ac:dyDescent="0.2">
      <c r="A53" s="15" t="s">
        <v>71</v>
      </c>
      <c r="B53" s="11">
        <v>0.43641044949140601</v>
      </c>
      <c r="C53" s="11">
        <v>0.48740997084218102</v>
      </c>
      <c r="D53" s="11">
        <v>0.45464737620000001</v>
      </c>
      <c r="E53" s="11">
        <v>0.58760019094375804</v>
      </c>
      <c r="F53" s="11">
        <v>0.55843079449726696</v>
      </c>
      <c r="G53" s="11">
        <v>0.51699632706024201</v>
      </c>
      <c r="H53" s="11">
        <v>0.33724257687438502</v>
      </c>
      <c r="I53" s="11">
        <v>0.27887581796045302</v>
      </c>
      <c r="J53" s="11">
        <v>0.52460631452772699</v>
      </c>
      <c r="K53" s="11">
        <v>0.45834974988496302</v>
      </c>
      <c r="L53" s="11">
        <v>0.39560394703827101</v>
      </c>
      <c r="M53" s="11">
        <v>0.555357139106603</v>
      </c>
      <c r="N53" s="11">
        <v>0.49893181843961198</v>
      </c>
      <c r="O53" s="11">
        <v>0.43494911444552897</v>
      </c>
      <c r="P53" s="11">
        <v>0.50530140950124403</v>
      </c>
      <c r="Q53" s="11">
        <v>0.47471443294194099</v>
      </c>
      <c r="R53" s="11">
        <v>0.431906621361834</v>
      </c>
      <c r="S53" s="11">
        <v>0.34662386020047298</v>
      </c>
      <c r="T53" s="11">
        <v>0.39694243740232299</v>
      </c>
      <c r="U53" s="12">
        <v>0.42335268242426599</v>
      </c>
    </row>
    <row r="54" spans="1:21" x14ac:dyDescent="0.2">
      <c r="A54" s="15" t="s">
        <v>72</v>
      </c>
      <c r="B54" s="11">
        <v>0.57443137541839295</v>
      </c>
      <c r="C54" s="11">
        <v>0.77419182886940696</v>
      </c>
      <c r="D54" s="11">
        <v>0.51951015886340701</v>
      </c>
      <c r="E54" s="11">
        <v>0.73899912491530595</v>
      </c>
      <c r="F54" s="11">
        <v>0.79123488568935696</v>
      </c>
      <c r="G54" s="11">
        <v>0.72448278558426205</v>
      </c>
      <c r="H54" s="11">
        <v>0.87529401141774799</v>
      </c>
      <c r="I54" s="11">
        <v>0.52805485030344101</v>
      </c>
      <c r="J54" s="11">
        <v>0.73474800204830004</v>
      </c>
      <c r="K54" s="11">
        <v>0.76015463766681701</v>
      </c>
      <c r="L54" s="11">
        <v>0.75727091359835597</v>
      </c>
      <c r="M54" s="11">
        <v>0.541030706047259</v>
      </c>
      <c r="N54" s="11">
        <v>0.61085486785180099</v>
      </c>
      <c r="O54" s="11">
        <v>0.79106482513189202</v>
      </c>
      <c r="P54" s="11">
        <v>0.61307477611573902</v>
      </c>
      <c r="Q54" s="11">
        <v>0.64119003187969204</v>
      </c>
      <c r="R54" s="11">
        <v>0.79085847706898804</v>
      </c>
      <c r="S54" s="11">
        <v>0.49228118700940499</v>
      </c>
      <c r="T54" s="11">
        <v>0.47478445090244797</v>
      </c>
      <c r="U54" s="12">
        <v>0.45796525454772402</v>
      </c>
    </row>
    <row r="55" spans="1:21" x14ac:dyDescent="0.2">
      <c r="A55" s="15" t="s">
        <v>73</v>
      </c>
      <c r="B55" s="11"/>
      <c r="C55" s="11"/>
      <c r="D55" s="11"/>
      <c r="E55" s="11"/>
      <c r="F55" s="11"/>
      <c r="G55" s="11"/>
      <c r="H55" s="11"/>
      <c r="I55" s="11">
        <v>0.56617707080867496</v>
      </c>
      <c r="J55" s="11">
        <v>0.67841131741048899</v>
      </c>
      <c r="K55" s="11">
        <v>0.63351510416818702</v>
      </c>
      <c r="L55" s="11">
        <v>0.57937593229472895</v>
      </c>
      <c r="M55" s="11"/>
      <c r="N55" s="11"/>
      <c r="O55" s="11"/>
      <c r="P55" s="11">
        <v>0.57695426186486798</v>
      </c>
      <c r="Q55" s="11">
        <v>0.60959062251048701</v>
      </c>
      <c r="R55" s="11">
        <v>0.63961327060013495</v>
      </c>
      <c r="S55" s="11">
        <v>0.60530176918872602</v>
      </c>
      <c r="T55" s="11">
        <v>0.68078737098337705</v>
      </c>
      <c r="U55" s="12">
        <v>0.70617249744372501</v>
      </c>
    </row>
    <row r="56" spans="1:21" x14ac:dyDescent="0.2">
      <c r="A56" s="15" t="s">
        <v>74</v>
      </c>
      <c r="B56" s="11">
        <v>0.84024156207099099</v>
      </c>
      <c r="C56" s="11">
        <v>0.84517148635795902</v>
      </c>
      <c r="D56" s="11">
        <v>0.91749372694452402</v>
      </c>
      <c r="E56" s="11">
        <v>0.92075827204888905</v>
      </c>
      <c r="F56" s="11">
        <v>0.92073756303245302</v>
      </c>
      <c r="G56" s="11">
        <v>0.88945926878140802</v>
      </c>
      <c r="H56" s="11">
        <v>0.83916294176884598</v>
      </c>
      <c r="I56" s="11">
        <v>1.1445613879376799</v>
      </c>
      <c r="J56" s="11">
        <v>1.2396177629073599</v>
      </c>
      <c r="K56" s="11">
        <v>1.2310362854702099</v>
      </c>
      <c r="L56" s="11">
        <v>1.23810400081881</v>
      </c>
      <c r="M56" s="11">
        <v>1.1828873382440599</v>
      </c>
      <c r="N56" s="11">
        <v>1.17403835718654</v>
      </c>
      <c r="O56" s="11">
        <v>1.2473953635520501</v>
      </c>
      <c r="P56" s="11">
        <v>1.1814289857862399</v>
      </c>
      <c r="Q56" s="11">
        <v>1.11270864880854</v>
      </c>
      <c r="R56" s="11">
        <v>1.08880952648912</v>
      </c>
      <c r="S56" s="11">
        <v>1.01726489181334</v>
      </c>
      <c r="T56" s="11">
        <v>1.0899735735854399</v>
      </c>
      <c r="U56" s="12">
        <v>1.1366704073943299</v>
      </c>
    </row>
    <row r="57" spans="1:21" x14ac:dyDescent="0.2">
      <c r="A57" s="15" t="s">
        <v>75</v>
      </c>
      <c r="B57" s="11">
        <v>0.46133409807007297</v>
      </c>
      <c r="C57" s="11">
        <v>0.530064969581727</v>
      </c>
      <c r="D57" s="11">
        <v>0.50672016733388603</v>
      </c>
      <c r="E57" s="11">
        <v>0.49948536396498699</v>
      </c>
      <c r="F57" s="11">
        <v>0.47682265587713701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2"/>
    </row>
    <row r="58" spans="1:21" x14ac:dyDescent="0.2">
      <c r="A58" s="15" t="s">
        <v>76</v>
      </c>
      <c r="B58" s="11">
        <v>0.57560233890095702</v>
      </c>
      <c r="C58" s="11">
        <v>0.59766439235871105</v>
      </c>
      <c r="D58" s="11">
        <v>0.60744467819803705</v>
      </c>
      <c r="E58" s="11">
        <v>0.56844003976679303</v>
      </c>
      <c r="F58" s="11">
        <v>0.64980194771126898</v>
      </c>
      <c r="G58" s="11">
        <v>0.64334552701483105</v>
      </c>
      <c r="H58" s="11">
        <v>0.62539987503193595</v>
      </c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2"/>
    </row>
    <row r="59" spans="1:21" x14ac:dyDescent="0.2">
      <c r="A59" s="15" t="s">
        <v>77</v>
      </c>
      <c r="B59" s="11">
        <v>0.63592454672753496</v>
      </c>
      <c r="C59" s="11">
        <v>0.60954747352840799</v>
      </c>
      <c r="D59" s="11">
        <v>0.55396723046324803</v>
      </c>
      <c r="E59" s="11">
        <v>0.53119173199259295</v>
      </c>
      <c r="F59" s="11">
        <v>0.68431591227546795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2"/>
    </row>
    <row r="60" spans="1:21" x14ac:dyDescent="0.2">
      <c r="A60" s="15" t="s">
        <v>78</v>
      </c>
      <c r="B60" s="11">
        <v>0.418827450197025</v>
      </c>
      <c r="C60" s="11">
        <v>0.44204204061604901</v>
      </c>
      <c r="D60" s="11">
        <v>0.37354064393948799</v>
      </c>
      <c r="E60" s="11">
        <v>0.41205331432457198</v>
      </c>
      <c r="F60" s="11">
        <v>0.51460803515505904</v>
      </c>
      <c r="G60" s="11"/>
      <c r="H60" s="11"/>
      <c r="I60" s="11"/>
      <c r="J60" s="11">
        <v>0.47298451323427398</v>
      </c>
      <c r="K60" s="11">
        <v>0.47820632248120598</v>
      </c>
      <c r="L60" s="11">
        <v>0.46492734041291101</v>
      </c>
      <c r="M60" s="11">
        <v>0.477952815928254</v>
      </c>
      <c r="N60" s="11"/>
      <c r="O60" s="11">
        <v>0.528928348783272</v>
      </c>
      <c r="P60" s="11"/>
      <c r="Q60" s="11"/>
      <c r="R60" s="11"/>
      <c r="S60" s="11"/>
      <c r="T60" s="11"/>
      <c r="U60" s="12"/>
    </row>
    <row r="61" spans="1:21" x14ac:dyDescent="0.2">
      <c r="A61" s="15" t="s">
        <v>79</v>
      </c>
      <c r="B61" s="11">
        <v>0.46943849015230399</v>
      </c>
      <c r="C61" s="11">
        <v>0.49927754286795201</v>
      </c>
      <c r="D61" s="11">
        <v>0.51433001888837704</v>
      </c>
      <c r="E61" s="11">
        <v>0.47720153249226499</v>
      </c>
      <c r="F61" s="11">
        <v>0.548134669204831</v>
      </c>
      <c r="G61" s="11">
        <v>0.50634594010986</v>
      </c>
      <c r="H61" s="11">
        <v>0.53406957633052099</v>
      </c>
      <c r="I61" s="11">
        <v>0.37160222958955902</v>
      </c>
      <c r="J61" s="11">
        <v>0.49814646068190799</v>
      </c>
      <c r="K61" s="11"/>
      <c r="L61" s="11"/>
      <c r="M61" s="11"/>
      <c r="N61" s="11"/>
      <c r="O61" s="11"/>
      <c r="P61" s="11">
        <v>0.366332422503028</v>
      </c>
      <c r="Q61" s="11">
        <v>0.48399984987943301</v>
      </c>
      <c r="R61" s="11">
        <v>0.53553794161381996</v>
      </c>
      <c r="S61" s="11">
        <v>0.35967548544120098</v>
      </c>
      <c r="T61" s="11">
        <v>0.439636841890926</v>
      </c>
      <c r="U61" s="12">
        <v>0.34514133909011302</v>
      </c>
    </row>
    <row r="62" spans="1:21" x14ac:dyDescent="0.2">
      <c r="A62" s="15" t="s">
        <v>80</v>
      </c>
      <c r="B62" s="11">
        <v>0.42289489229900301</v>
      </c>
      <c r="C62" s="11">
        <v>0.52646959899239698</v>
      </c>
      <c r="D62" s="11">
        <v>0.49365807938325201</v>
      </c>
      <c r="E62" s="11">
        <v>0.46973067896224002</v>
      </c>
      <c r="F62" s="11">
        <v>0.72803897848712895</v>
      </c>
      <c r="G62" s="11">
        <v>0.677674785884257</v>
      </c>
      <c r="H62" s="11">
        <v>0.63923362943281203</v>
      </c>
      <c r="I62" s="11">
        <v>0.38684092014307397</v>
      </c>
      <c r="J62" s="11">
        <v>0.50357760276843899</v>
      </c>
      <c r="K62" s="11">
        <v>0.56364124955933903</v>
      </c>
      <c r="L62" s="11">
        <v>0.70148798292300996</v>
      </c>
      <c r="M62" s="11"/>
      <c r="N62" s="11"/>
      <c r="O62" s="11">
        <v>0.47456896195814102</v>
      </c>
      <c r="P62" s="11">
        <v>0.49068898206985201</v>
      </c>
      <c r="Q62" s="11">
        <v>0.45757639915522802</v>
      </c>
      <c r="R62" s="11">
        <v>0.75420242353023903</v>
      </c>
      <c r="S62" s="11">
        <v>0.47056324195724197</v>
      </c>
      <c r="T62" s="11">
        <v>0.70622394323891602</v>
      </c>
      <c r="U62" s="12">
        <v>0.53565530731367195</v>
      </c>
    </row>
    <row r="63" spans="1:21" x14ac:dyDescent="0.2">
      <c r="A63" s="15" t="s">
        <v>81</v>
      </c>
      <c r="B63" s="11">
        <v>0.56911652471808105</v>
      </c>
      <c r="C63" s="11">
        <v>0.575791906416798</v>
      </c>
      <c r="D63" s="11">
        <v>0.58949463293877302</v>
      </c>
      <c r="E63" s="11">
        <v>0.56398393324307805</v>
      </c>
      <c r="F63" s="11">
        <v>0.59216293411471299</v>
      </c>
      <c r="G63" s="11"/>
      <c r="H63" s="11"/>
      <c r="I63" s="11"/>
      <c r="J63" s="11">
        <v>0.53729830020374203</v>
      </c>
      <c r="K63" s="11">
        <v>0.526955565760443</v>
      </c>
      <c r="L63" s="11">
        <v>0.53007897382285896</v>
      </c>
      <c r="M63" s="11">
        <v>0.24025549948194</v>
      </c>
      <c r="N63" s="11">
        <v>0.21674385598472901</v>
      </c>
      <c r="O63" s="11">
        <v>0.276118460011194</v>
      </c>
      <c r="P63" s="11"/>
      <c r="Q63" s="11"/>
      <c r="R63" s="11"/>
      <c r="S63" s="11"/>
      <c r="T63" s="11"/>
      <c r="U63" s="12"/>
    </row>
    <row r="64" spans="1:21" x14ac:dyDescent="0.2">
      <c r="A64" s="15" t="s">
        <v>82</v>
      </c>
      <c r="B64" s="11">
        <v>1.8052965246669399</v>
      </c>
      <c r="C64" s="11">
        <v>1.8832901582994701</v>
      </c>
      <c r="D64" s="11">
        <v>1.77675735911845</v>
      </c>
      <c r="E64" s="11">
        <v>1.7515140974264001</v>
      </c>
      <c r="F64" s="11">
        <v>1.92349201271961</v>
      </c>
      <c r="G64" s="11">
        <v>1.8309092784658101</v>
      </c>
      <c r="H64" s="11">
        <v>1.72537795383452</v>
      </c>
      <c r="I64" s="11">
        <v>1.25479531851816</v>
      </c>
      <c r="J64" s="11">
        <v>1.7264978851102399</v>
      </c>
      <c r="K64" s="11">
        <v>1.7308229611622199</v>
      </c>
      <c r="L64" s="11">
        <v>1.7487675604120101</v>
      </c>
      <c r="M64" s="11">
        <v>1.47233048486597</v>
      </c>
      <c r="N64" s="11">
        <v>1.3865387137330101</v>
      </c>
      <c r="O64" s="11">
        <v>1.85212708616425</v>
      </c>
      <c r="P64" s="11">
        <v>1.36669905242527</v>
      </c>
      <c r="Q64" s="11">
        <v>1.31546739482134</v>
      </c>
      <c r="R64" s="11">
        <v>1.3907685644040799</v>
      </c>
      <c r="S64" s="11">
        <v>1.2958734547560899</v>
      </c>
      <c r="T64" s="11">
        <v>1.42902017388633</v>
      </c>
      <c r="U64" s="12">
        <v>1.45012822178061</v>
      </c>
    </row>
    <row r="65" spans="1:21" x14ac:dyDescent="0.2">
      <c r="A65" s="15" t="s">
        <v>83</v>
      </c>
      <c r="B65" s="11">
        <v>0.47983457301274202</v>
      </c>
      <c r="C65" s="11">
        <v>0.52040858359824405</v>
      </c>
      <c r="D65" s="11">
        <v>0.44277149120037301</v>
      </c>
      <c r="E65" s="11">
        <v>0.47386465918779702</v>
      </c>
      <c r="F65" s="11">
        <v>0.53535420352865803</v>
      </c>
      <c r="G65" s="11">
        <v>0.48208992456111299</v>
      </c>
      <c r="H65" s="11">
        <v>0.57984683893168298</v>
      </c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2"/>
    </row>
    <row r="66" spans="1:21" x14ac:dyDescent="0.2">
      <c r="A66" s="15" t="s">
        <v>84</v>
      </c>
      <c r="B66" s="11">
        <v>0.32959087472051002</v>
      </c>
      <c r="C66" s="11">
        <v>0.34817829248148502</v>
      </c>
      <c r="D66" s="11">
        <v>0.37447606452333898</v>
      </c>
      <c r="E66" s="11">
        <v>0.137800894786171</v>
      </c>
      <c r="F66" s="11">
        <v>0.61366525719394405</v>
      </c>
      <c r="G66" s="11">
        <v>0.50632889144756899</v>
      </c>
      <c r="H66" s="11">
        <v>0.55823971603456601</v>
      </c>
      <c r="I66" s="11">
        <v>0.27330210314136699</v>
      </c>
      <c r="J66" s="11">
        <v>0.37975886035685702</v>
      </c>
      <c r="K66" s="11">
        <v>0.55560346087467705</v>
      </c>
      <c r="L66" s="11">
        <v>0.37535202603134799</v>
      </c>
      <c r="M66" s="11"/>
      <c r="N66" s="11"/>
      <c r="O66" s="11"/>
      <c r="P66" s="11">
        <v>0.32094046713180102</v>
      </c>
      <c r="Q66" s="11">
        <v>0.42810370719116098</v>
      </c>
      <c r="R66" s="11">
        <v>0.33423574360659097</v>
      </c>
      <c r="S66" s="11">
        <v>0.385486429949502</v>
      </c>
      <c r="T66" s="11">
        <v>0.31602032717925799</v>
      </c>
      <c r="U66" s="12">
        <v>0.36201004695130401</v>
      </c>
    </row>
    <row r="67" spans="1:21" x14ac:dyDescent="0.2">
      <c r="A67" s="15" t="s">
        <v>85</v>
      </c>
      <c r="B67" s="11"/>
      <c r="C67" s="11"/>
      <c r="D67" s="11"/>
      <c r="E67" s="11"/>
      <c r="F67" s="11"/>
      <c r="G67" s="11"/>
      <c r="H67" s="11"/>
      <c r="I67" s="11">
        <v>0.99934169120580496</v>
      </c>
      <c r="J67" s="11"/>
      <c r="K67" s="11"/>
      <c r="L67" s="11"/>
      <c r="M67" s="11"/>
      <c r="N67" s="11"/>
      <c r="O67" s="11"/>
      <c r="P67" s="11">
        <v>1.02389712140487</v>
      </c>
      <c r="Q67" s="11">
        <v>1.1648402126080299</v>
      </c>
      <c r="R67" s="11">
        <v>1.2788005445905499</v>
      </c>
      <c r="S67" s="11">
        <v>1.04626893779848</v>
      </c>
      <c r="T67" s="11">
        <v>1.0739719294546799</v>
      </c>
      <c r="U67" s="12">
        <v>1.0095444502916699</v>
      </c>
    </row>
    <row r="68" spans="1:21" x14ac:dyDescent="0.2">
      <c r="A68" s="15" t="s">
        <v>86</v>
      </c>
      <c r="B68" s="11">
        <v>0.79804441652082103</v>
      </c>
      <c r="C68" s="11">
        <v>0.84219932098212602</v>
      </c>
      <c r="D68" s="11">
        <v>0.84204729250485999</v>
      </c>
      <c r="E68" s="11">
        <v>0.78267852285108297</v>
      </c>
      <c r="F68" s="11">
        <v>0.74354987252292204</v>
      </c>
      <c r="G68" s="11">
        <v>0.86327675365964995</v>
      </c>
      <c r="H68" s="11"/>
      <c r="I68" s="11">
        <v>0.71348762653971898</v>
      </c>
      <c r="J68" s="11">
        <v>0.78468992743962496</v>
      </c>
      <c r="K68" s="11">
        <v>0.77734068880556195</v>
      </c>
      <c r="L68" s="11">
        <v>0.769116975400985</v>
      </c>
      <c r="M68" s="11">
        <v>0.76138772348491601</v>
      </c>
      <c r="N68" s="11">
        <v>0.75988198051563605</v>
      </c>
      <c r="O68" s="11">
        <v>0.78791787754001197</v>
      </c>
      <c r="P68" s="11">
        <v>0.78913316286770196</v>
      </c>
      <c r="Q68" s="11">
        <v>0.78298821642860705</v>
      </c>
      <c r="R68" s="11">
        <v>0.72697386411402998</v>
      </c>
      <c r="S68" s="11">
        <v>0.77043667730965304</v>
      </c>
      <c r="T68" s="11">
        <v>0.73996451205232106</v>
      </c>
      <c r="U68" s="12">
        <v>0.77077965614033395</v>
      </c>
    </row>
    <row r="69" spans="1:21" x14ac:dyDescent="0.2">
      <c r="A69" s="15" t="s">
        <v>87</v>
      </c>
      <c r="B69" s="11">
        <v>0.50284503036943995</v>
      </c>
      <c r="C69" s="11">
        <v>0.53710307427005599</v>
      </c>
      <c r="D69" s="11">
        <v>0.58300930240854298</v>
      </c>
      <c r="E69" s="11">
        <v>0.52628423799568103</v>
      </c>
      <c r="F69" s="11">
        <v>0.59659676985137799</v>
      </c>
      <c r="G69" s="11">
        <v>0.53910365062828602</v>
      </c>
      <c r="H69" s="11">
        <v>0.56713027566799001</v>
      </c>
      <c r="I69" s="11">
        <v>0.40221101716459401</v>
      </c>
      <c r="J69" s="11">
        <v>0.51388367833995097</v>
      </c>
      <c r="K69" s="11">
        <v>0.48924572562552598</v>
      </c>
      <c r="L69" s="11">
        <v>0.56245612910468701</v>
      </c>
      <c r="M69" s="11">
        <v>0.50119089316822096</v>
      </c>
      <c r="N69" s="11">
        <v>0.44617135159923499</v>
      </c>
      <c r="O69" s="11">
        <v>0.50610252601756001</v>
      </c>
      <c r="P69" s="11">
        <v>0.52389942505790599</v>
      </c>
      <c r="Q69" s="11">
        <v>0.486513222160109</v>
      </c>
      <c r="R69" s="11">
        <v>0.494164246577601</v>
      </c>
      <c r="S69" s="11">
        <v>0.46140099972089699</v>
      </c>
      <c r="T69" s="11">
        <v>0.55464316422208304</v>
      </c>
      <c r="U69" s="12">
        <v>0.46801521164375598</v>
      </c>
    </row>
    <row r="70" spans="1:21" x14ac:dyDescent="0.2">
      <c r="A70" s="15" t="s">
        <v>88</v>
      </c>
      <c r="B70" s="11">
        <v>0.49470715089529099</v>
      </c>
      <c r="C70" s="11">
        <v>0.51068571483674396</v>
      </c>
      <c r="D70" s="11">
        <v>0.54436702141390503</v>
      </c>
      <c r="E70" s="11">
        <v>0.58300513268047405</v>
      </c>
      <c r="F70" s="11">
        <v>0.59209601880769103</v>
      </c>
      <c r="G70" s="11">
        <v>0.61705050310477605</v>
      </c>
      <c r="H70" s="11">
        <v>0.57861094368206101</v>
      </c>
      <c r="I70" s="11"/>
      <c r="J70" s="11">
        <v>0.67602313103013101</v>
      </c>
      <c r="K70" s="11">
        <v>0.61151438762270305</v>
      </c>
      <c r="L70" s="11"/>
      <c r="M70" s="11"/>
      <c r="N70" s="11"/>
      <c r="O70" s="11"/>
      <c r="P70" s="11"/>
      <c r="Q70" s="11"/>
      <c r="R70" s="11"/>
      <c r="S70" s="11"/>
      <c r="T70" s="11"/>
      <c r="U70" s="12"/>
    </row>
    <row r="71" spans="1:21" x14ac:dyDescent="0.2">
      <c r="A71" s="15" t="s">
        <v>89</v>
      </c>
      <c r="B71" s="11">
        <v>0.90188906456391804</v>
      </c>
      <c r="C71" s="11">
        <v>0.91985267310209395</v>
      </c>
      <c r="D71" s="11">
        <v>0.90516496718954098</v>
      </c>
      <c r="E71" s="11">
        <v>0.89887255561558899</v>
      </c>
      <c r="F71" s="11">
        <v>0.88610387273273505</v>
      </c>
      <c r="G71" s="11">
        <v>0.80393828358811903</v>
      </c>
      <c r="H71" s="11">
        <v>0.80742229683503897</v>
      </c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2"/>
    </row>
    <row r="72" spans="1:21" x14ac:dyDescent="0.2">
      <c r="A72" s="15" t="s">
        <v>90</v>
      </c>
      <c r="B72" s="11">
        <v>0.44524969193913699</v>
      </c>
      <c r="C72" s="11">
        <v>0.55690539343259404</v>
      </c>
      <c r="D72" s="11">
        <v>0.56115661774066194</v>
      </c>
      <c r="E72" s="11">
        <v>0.54664911694212504</v>
      </c>
      <c r="F72" s="11">
        <v>0.66277439969734198</v>
      </c>
      <c r="G72" s="11">
        <v>0.87479801403980395</v>
      </c>
      <c r="H72" s="11"/>
      <c r="I72" s="11"/>
      <c r="J72" s="11">
        <v>0.75373260420364396</v>
      </c>
      <c r="K72" s="11">
        <v>0.75491002286097997</v>
      </c>
      <c r="L72" s="11">
        <v>0.69140646341012801</v>
      </c>
      <c r="M72" s="11">
        <v>0.609716075235055</v>
      </c>
      <c r="N72" s="11">
        <v>0.53289800341006899</v>
      </c>
      <c r="O72" s="11">
        <v>0.58757701985872501</v>
      </c>
      <c r="P72" s="11"/>
      <c r="Q72" s="11"/>
      <c r="R72" s="11"/>
      <c r="S72" s="11"/>
      <c r="T72" s="11"/>
      <c r="U72" s="12"/>
    </row>
    <row r="73" spans="1:21" x14ac:dyDescent="0.2">
      <c r="A73" s="15" t="s">
        <v>91</v>
      </c>
      <c r="B73" s="11">
        <v>0.53084406775396897</v>
      </c>
      <c r="C73" s="11">
        <v>0.56803600010047695</v>
      </c>
      <c r="D73" s="11">
        <v>0.48221993265086099</v>
      </c>
      <c r="E73" s="11">
        <v>0.49500971816429801</v>
      </c>
      <c r="F73" s="11">
        <v>0.65424849168093402</v>
      </c>
      <c r="G73" s="11">
        <v>0.62900250255530699</v>
      </c>
      <c r="H73" s="11">
        <v>0.81122246171539203</v>
      </c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2"/>
    </row>
    <row r="74" spans="1:21" x14ac:dyDescent="0.2">
      <c r="A74" s="15" t="s">
        <v>92</v>
      </c>
      <c r="B74" s="11">
        <v>0.39806150345848101</v>
      </c>
      <c r="C74" s="11">
        <v>0.46928844156504201</v>
      </c>
      <c r="D74" s="11">
        <v>0.38612698973998399</v>
      </c>
      <c r="E74" s="11">
        <v>0.29101318207191301</v>
      </c>
      <c r="F74" s="11">
        <v>0.72298690708253499</v>
      </c>
      <c r="G74" s="11">
        <v>0.61697689171400405</v>
      </c>
      <c r="H74" s="11">
        <v>0.73326596779347897</v>
      </c>
      <c r="I74" s="11"/>
      <c r="J74" s="11"/>
      <c r="K74" s="11"/>
      <c r="L74" s="11"/>
      <c r="M74" s="11"/>
      <c r="N74" s="11"/>
      <c r="O74" s="11"/>
      <c r="P74" s="11"/>
      <c r="Q74" s="11">
        <v>0.55216547808765204</v>
      </c>
      <c r="R74" s="11">
        <v>0.66198873698443395</v>
      </c>
      <c r="S74" s="11"/>
      <c r="T74" s="11">
        <v>0.52158543428452697</v>
      </c>
      <c r="U74" s="12">
        <v>0.69064778260847604</v>
      </c>
    </row>
    <row r="75" spans="1:21" x14ac:dyDescent="0.2">
      <c r="A75" s="15" t="s">
        <v>93</v>
      </c>
      <c r="B75" s="11">
        <v>0.44208166253258302</v>
      </c>
      <c r="C75" s="11">
        <v>0.53571550755817299</v>
      </c>
      <c r="D75" s="11">
        <v>0.46335681790121802</v>
      </c>
      <c r="E75" s="11">
        <v>0.40717361406088598</v>
      </c>
      <c r="F75" s="11">
        <v>0.56837356962994301</v>
      </c>
      <c r="G75" s="11">
        <v>0.56836329876383196</v>
      </c>
      <c r="H75" s="11">
        <v>0.61635513208255899</v>
      </c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>
        <v>0.40049427098263002</v>
      </c>
      <c r="U75" s="12"/>
    </row>
    <row r="76" spans="1:21" ht="17" thickBot="1" x14ac:dyDescent="0.25">
      <c r="A76" s="22" t="s">
        <v>94</v>
      </c>
      <c r="B76" s="17">
        <v>0.51642368046331999</v>
      </c>
      <c r="C76" s="17">
        <v>0.57778612765441195</v>
      </c>
      <c r="D76" s="17">
        <v>0.51544414781522996</v>
      </c>
      <c r="E76" s="17">
        <v>0.54470965439380603</v>
      </c>
      <c r="F76" s="17">
        <v>0.65450336787482299</v>
      </c>
      <c r="G76" s="17">
        <v>0.63363575201720801</v>
      </c>
      <c r="H76" s="17">
        <v>0.65129426384057099</v>
      </c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8"/>
    </row>
  </sheetData>
  <mergeCells count="1">
    <mergeCell ref="A1:U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716B2-9912-E640-9280-E12702091F60}">
  <dimension ref="A1:C12"/>
  <sheetViews>
    <sheetView workbookViewId="0">
      <selection activeCell="B15" sqref="B15"/>
    </sheetView>
  </sheetViews>
  <sheetFormatPr baseColWidth="10" defaultRowHeight="16" x14ac:dyDescent="0.2"/>
  <cols>
    <col min="1" max="1" width="17.83203125" customWidth="1"/>
    <col min="2" max="2" width="18" customWidth="1"/>
    <col min="3" max="3" width="24.5" style="2" customWidth="1"/>
  </cols>
  <sheetData>
    <row r="1" spans="1:3" s="4" customFormat="1" ht="42" customHeight="1" x14ac:dyDescent="0.25">
      <c r="A1" s="23" t="s">
        <v>173</v>
      </c>
      <c r="B1" s="24"/>
      <c r="C1" s="25"/>
    </row>
    <row r="2" spans="1:3" x14ac:dyDescent="0.2">
      <c r="A2" s="9" t="s">
        <v>95</v>
      </c>
      <c r="B2" s="10" t="s">
        <v>96</v>
      </c>
      <c r="C2" s="26" t="s">
        <v>108</v>
      </c>
    </row>
    <row r="3" spans="1:3" x14ac:dyDescent="0.2">
      <c r="A3" s="27" t="s">
        <v>97</v>
      </c>
      <c r="B3" s="28" t="s">
        <v>98</v>
      </c>
      <c r="C3" s="29">
        <f>1.4*0.001</f>
        <v>1.4E-3</v>
      </c>
    </row>
    <row r="4" spans="1:3" x14ac:dyDescent="0.2">
      <c r="A4" s="27" t="s">
        <v>99</v>
      </c>
      <c r="B4" s="28">
        <v>0.28189999999999998</v>
      </c>
      <c r="C4" s="29">
        <f>3.99*10^-4</f>
        <v>3.9900000000000005E-4</v>
      </c>
    </row>
    <row r="5" spans="1:3" x14ac:dyDescent="0.2">
      <c r="A5" s="27" t="s">
        <v>102</v>
      </c>
      <c r="B5" s="28">
        <v>-6.2899999999999998E-2</v>
      </c>
      <c r="C5" s="29">
        <f>1.67*10^-3</f>
        <v>1.67E-3</v>
      </c>
    </row>
    <row r="6" spans="1:3" x14ac:dyDescent="0.2">
      <c r="A6" s="27" t="s">
        <v>103</v>
      </c>
      <c r="B6" s="28">
        <v>1.5183</v>
      </c>
      <c r="C6" s="29">
        <f>8.08*10^-34</f>
        <v>8.0800000000000013E-34</v>
      </c>
    </row>
    <row r="7" spans="1:3" x14ac:dyDescent="0.2">
      <c r="A7" s="27" t="s">
        <v>104</v>
      </c>
      <c r="B7" s="28" t="s">
        <v>100</v>
      </c>
      <c r="C7" s="29">
        <f>9.38*0.1</f>
        <v>0.93800000000000017</v>
      </c>
    </row>
    <row r="8" spans="1:3" x14ac:dyDescent="0.2">
      <c r="A8" s="27" t="s">
        <v>105</v>
      </c>
      <c r="B8" s="28">
        <v>1.1944999999999999</v>
      </c>
      <c r="C8" s="29">
        <f>2.51*1E-23</f>
        <v>2.5099999999999996E-23</v>
      </c>
    </row>
    <row r="9" spans="1:3" x14ac:dyDescent="0.2">
      <c r="A9" s="27" t="s">
        <v>106</v>
      </c>
      <c r="B9" s="28" t="s">
        <v>101</v>
      </c>
      <c r="C9" s="29">
        <f>0.146</f>
        <v>0.14599999999999999</v>
      </c>
    </row>
    <row r="10" spans="1:3" ht="17" thickBot="1" x14ac:dyDescent="0.25">
      <c r="A10" s="30" t="s">
        <v>107</v>
      </c>
      <c r="B10" s="31">
        <v>0.65910000000000002</v>
      </c>
      <c r="C10" s="32">
        <f>1.78*0.000000000001</f>
        <v>1.7800000000000001E-12</v>
      </c>
    </row>
    <row r="12" spans="1:3" s="3" customFormat="1" ht="31" customHeight="1" x14ac:dyDescent="0.2"/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134B6-F385-764C-A37C-C140FB2DC6ED}">
  <dimension ref="A1:F7"/>
  <sheetViews>
    <sheetView workbookViewId="0">
      <selection activeCell="C17" sqref="C17"/>
    </sheetView>
  </sheetViews>
  <sheetFormatPr baseColWidth="10" defaultRowHeight="16" x14ac:dyDescent="0.2"/>
  <cols>
    <col min="1" max="1" width="19.6640625" customWidth="1"/>
  </cols>
  <sheetData>
    <row r="1" spans="1:6" ht="61" customHeight="1" x14ac:dyDescent="0.25">
      <c r="A1" s="33" t="s">
        <v>175</v>
      </c>
      <c r="B1" s="7"/>
      <c r="C1" s="7"/>
      <c r="D1" s="7"/>
      <c r="E1" s="7"/>
      <c r="F1" s="8"/>
    </row>
    <row r="2" spans="1:6" x14ac:dyDescent="0.2">
      <c r="A2" s="9" t="s">
        <v>109</v>
      </c>
      <c r="B2" s="10" t="s">
        <v>96</v>
      </c>
      <c r="C2" s="34" t="s">
        <v>117</v>
      </c>
      <c r="D2" s="34" t="s">
        <v>118</v>
      </c>
      <c r="E2" s="10" t="s">
        <v>110</v>
      </c>
      <c r="F2" s="35" t="s">
        <v>111</v>
      </c>
    </row>
    <row r="3" spans="1:6" x14ac:dyDescent="0.2">
      <c r="A3" s="15" t="s">
        <v>112</v>
      </c>
      <c r="B3" s="11">
        <v>-0.15734999999999999</v>
      </c>
      <c r="C3" s="11">
        <v>2.1000000000000001E-4</v>
      </c>
      <c r="D3" s="11">
        <v>2.5177000000000001E-2</v>
      </c>
      <c r="E3" s="11">
        <v>29</v>
      </c>
      <c r="F3" s="12">
        <v>20</v>
      </c>
    </row>
    <row r="4" spans="1:6" x14ac:dyDescent="0.2">
      <c r="A4" s="15" t="s">
        <v>113</v>
      </c>
      <c r="B4" s="11">
        <v>0.11403099999999999</v>
      </c>
      <c r="C4" s="11">
        <v>1.0399999999999999E-3</v>
      </c>
      <c r="D4" s="11">
        <v>6.2412000000000002E-2</v>
      </c>
      <c r="E4" s="11">
        <v>11</v>
      </c>
      <c r="F4" s="12">
        <v>12</v>
      </c>
    </row>
    <row r="5" spans="1:6" x14ac:dyDescent="0.2">
      <c r="A5" s="15" t="s">
        <v>114</v>
      </c>
      <c r="B5" s="11">
        <v>0.176232</v>
      </c>
      <c r="C5" s="11">
        <v>3.0769999999999999E-3</v>
      </c>
      <c r="D5" s="11">
        <v>0.123098</v>
      </c>
      <c r="E5" s="11">
        <v>58</v>
      </c>
      <c r="F5" s="12">
        <v>25</v>
      </c>
    </row>
    <row r="6" spans="1:6" x14ac:dyDescent="0.2">
      <c r="A6" s="15" t="s">
        <v>115</v>
      </c>
      <c r="B6" s="11">
        <v>5.0460999999999999E-2</v>
      </c>
      <c r="C6" s="11">
        <v>7.306E-3</v>
      </c>
      <c r="D6" s="11">
        <v>0.20241500000000001</v>
      </c>
      <c r="E6" s="11">
        <v>47</v>
      </c>
      <c r="F6" s="12">
        <v>22</v>
      </c>
    </row>
    <row r="7" spans="1:6" ht="17" thickBot="1" x14ac:dyDescent="0.25">
      <c r="A7" s="22" t="s">
        <v>116</v>
      </c>
      <c r="B7" s="17">
        <v>-5.1200000000000002E-2</v>
      </c>
      <c r="C7" s="17">
        <v>9.9729999999999992E-3</v>
      </c>
      <c r="D7" s="17">
        <v>0.20241500000000001</v>
      </c>
      <c r="E7" s="17">
        <v>14</v>
      </c>
      <c r="F7" s="18">
        <v>15</v>
      </c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E6FAF-4DD0-5C4C-A140-B3A357F97DC4}">
  <dimension ref="A1:F7"/>
  <sheetViews>
    <sheetView workbookViewId="0">
      <selection activeCell="J25" sqref="J25"/>
    </sheetView>
  </sheetViews>
  <sheetFormatPr baseColWidth="10" defaultRowHeight="16" x14ac:dyDescent="0.2"/>
  <cols>
    <col min="1" max="1" width="25.33203125" customWidth="1"/>
  </cols>
  <sheetData>
    <row r="1" spans="1:6" ht="66" customHeight="1" x14ac:dyDescent="0.25">
      <c r="A1" s="33" t="s">
        <v>176</v>
      </c>
      <c r="B1" s="7"/>
      <c r="C1" s="7"/>
      <c r="D1" s="7"/>
      <c r="E1" s="7"/>
      <c r="F1" s="8"/>
    </row>
    <row r="2" spans="1:6" x14ac:dyDescent="0.2">
      <c r="A2" s="9" t="s">
        <v>109</v>
      </c>
      <c r="B2" s="10" t="s">
        <v>96</v>
      </c>
      <c r="C2" s="34" t="s">
        <v>117</v>
      </c>
      <c r="D2" s="34" t="s">
        <v>118</v>
      </c>
      <c r="E2" s="10" t="s">
        <v>110</v>
      </c>
      <c r="F2" s="35" t="s">
        <v>111</v>
      </c>
    </row>
    <row r="3" spans="1:6" x14ac:dyDescent="0.2">
      <c r="A3" s="15" t="s">
        <v>119</v>
      </c>
      <c r="B3" s="11">
        <v>9.4214000000000006E-2</v>
      </c>
      <c r="C3" s="11">
        <v>1.0000000000000001E-5</v>
      </c>
      <c r="D3" s="11">
        <v>1.0679999999999999E-3</v>
      </c>
      <c r="E3" s="11">
        <v>27</v>
      </c>
      <c r="F3" s="12">
        <v>23</v>
      </c>
    </row>
    <row r="4" spans="1:6" x14ac:dyDescent="0.2">
      <c r="A4" s="15" t="s">
        <v>120</v>
      </c>
      <c r="B4" s="11">
        <v>-0.138431</v>
      </c>
      <c r="C4" s="11">
        <v>5.0500000000000002E-4</v>
      </c>
      <c r="D4" s="11">
        <v>2.5749999999999999E-2</v>
      </c>
      <c r="E4" s="11">
        <v>12</v>
      </c>
      <c r="F4" s="12">
        <v>18</v>
      </c>
    </row>
    <row r="5" spans="1:6" x14ac:dyDescent="0.2">
      <c r="A5" s="15" t="s">
        <v>112</v>
      </c>
      <c r="B5" s="11">
        <v>-0.16800599999999999</v>
      </c>
      <c r="C5" s="11">
        <v>7.9199999999999995E-4</v>
      </c>
      <c r="D5" s="11">
        <v>2.6915000000000001E-2</v>
      </c>
      <c r="E5" s="11">
        <v>19</v>
      </c>
      <c r="F5" s="12">
        <v>20</v>
      </c>
    </row>
    <row r="6" spans="1:6" x14ac:dyDescent="0.2">
      <c r="A6" s="15" t="s">
        <v>121</v>
      </c>
      <c r="B6" s="11">
        <v>0.74244500000000002</v>
      </c>
      <c r="C6" s="11">
        <v>3.055E-3</v>
      </c>
      <c r="D6" s="11">
        <v>7.7896999999999994E-2</v>
      </c>
      <c r="E6" s="11">
        <v>27</v>
      </c>
      <c r="F6" s="12">
        <v>24</v>
      </c>
    </row>
    <row r="7" spans="1:6" ht="17" thickBot="1" x14ac:dyDescent="0.25">
      <c r="A7" s="22" t="s">
        <v>115</v>
      </c>
      <c r="B7" s="17">
        <v>5.2041999999999998E-2</v>
      </c>
      <c r="C7" s="17">
        <v>1.2678999999999999E-2</v>
      </c>
      <c r="D7" s="17">
        <v>0.25865300000000002</v>
      </c>
      <c r="E7" s="17">
        <v>27</v>
      </c>
      <c r="F7" s="18">
        <v>22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8B7AF-B83A-D345-8BC3-63B8B74659E9}">
  <dimension ref="A1:F7"/>
  <sheetViews>
    <sheetView workbookViewId="0">
      <selection activeCell="A11" sqref="A11"/>
    </sheetView>
  </sheetViews>
  <sheetFormatPr baseColWidth="10" defaultRowHeight="16" x14ac:dyDescent="0.2"/>
  <cols>
    <col min="1" max="1" width="38.33203125" customWidth="1"/>
  </cols>
  <sheetData>
    <row r="1" spans="1:6" ht="45" customHeight="1" x14ac:dyDescent="0.25">
      <c r="A1" s="33" t="s">
        <v>177</v>
      </c>
      <c r="B1" s="37"/>
      <c r="C1" s="37"/>
      <c r="D1" s="37"/>
      <c r="E1" s="38"/>
      <c r="F1" s="36"/>
    </row>
    <row r="2" spans="1:6" x14ac:dyDescent="0.2">
      <c r="A2" s="9" t="s">
        <v>109</v>
      </c>
      <c r="B2" s="10" t="s">
        <v>96</v>
      </c>
      <c r="C2" s="34" t="s">
        <v>117</v>
      </c>
      <c r="D2" s="34" t="s">
        <v>118</v>
      </c>
      <c r="E2" s="35" t="s">
        <v>123</v>
      </c>
      <c r="F2" s="1"/>
    </row>
    <row r="3" spans="1:6" x14ac:dyDescent="0.2">
      <c r="A3" s="15" t="s">
        <v>122</v>
      </c>
      <c r="B3" s="11">
        <v>-1.6322410000000001</v>
      </c>
      <c r="C3" s="11">
        <v>3.0000000000000001E-6</v>
      </c>
      <c r="D3" s="11">
        <v>3.4200000000000002E-4</v>
      </c>
      <c r="E3" s="12">
        <v>45</v>
      </c>
    </row>
    <row r="4" spans="1:6" x14ac:dyDescent="0.2">
      <c r="A4" s="15" t="s">
        <v>124</v>
      </c>
      <c r="B4" s="11">
        <v>63.891339000000002</v>
      </c>
      <c r="C4" s="11">
        <v>2.6200000000000003E-4</v>
      </c>
      <c r="D4" s="11">
        <v>1.6632999999999998E-2</v>
      </c>
      <c r="E4" s="12">
        <v>57</v>
      </c>
    </row>
    <row r="5" spans="1:6" x14ac:dyDescent="0.2">
      <c r="A5" s="15" t="s">
        <v>125</v>
      </c>
      <c r="B5" s="11">
        <v>10.137852000000001</v>
      </c>
      <c r="C5" s="11">
        <v>9.0799999999999995E-4</v>
      </c>
      <c r="D5" s="11">
        <v>3.8427000000000003E-2</v>
      </c>
      <c r="E5" s="12">
        <v>288</v>
      </c>
    </row>
    <row r="6" spans="1:6" x14ac:dyDescent="0.2">
      <c r="A6" s="15" t="s">
        <v>126</v>
      </c>
      <c r="B6" s="11">
        <v>0.86174399999999995</v>
      </c>
      <c r="C6" s="11">
        <v>1.0900999999999999E-2</v>
      </c>
      <c r="D6" s="11">
        <v>0.29899700000000001</v>
      </c>
      <c r="E6" s="12">
        <v>386</v>
      </c>
    </row>
    <row r="7" spans="1:6" ht="17" thickBot="1" x14ac:dyDescent="0.25">
      <c r="A7" s="22" t="s">
        <v>127</v>
      </c>
      <c r="B7" s="17">
        <v>-0.62838400000000005</v>
      </c>
      <c r="C7" s="17">
        <v>1.1771999999999999E-2</v>
      </c>
      <c r="D7" s="17">
        <v>0.29899700000000001</v>
      </c>
      <c r="E7" s="18">
        <v>331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0C098-23C8-5641-8C07-B8B611B00E7D}">
  <dimension ref="A1:F7"/>
  <sheetViews>
    <sheetView workbookViewId="0">
      <selection activeCell="G16" sqref="G16"/>
    </sheetView>
  </sheetViews>
  <sheetFormatPr baseColWidth="10" defaultRowHeight="16" x14ac:dyDescent="0.2"/>
  <cols>
    <col min="1" max="1" width="16.6640625" customWidth="1"/>
    <col min="2" max="2" width="21" customWidth="1"/>
    <col min="4" max="4" width="12.5" customWidth="1"/>
  </cols>
  <sheetData>
    <row r="1" spans="1:6" ht="47" customHeight="1" x14ac:dyDescent="0.25">
      <c r="A1" s="33" t="s">
        <v>178</v>
      </c>
      <c r="B1" s="7"/>
      <c r="C1" s="7"/>
      <c r="D1" s="7"/>
      <c r="E1" s="7"/>
      <c r="F1" s="8"/>
    </row>
    <row r="2" spans="1:6" x14ac:dyDescent="0.2">
      <c r="A2" s="9" t="s">
        <v>128</v>
      </c>
      <c r="B2" s="10" t="s">
        <v>129</v>
      </c>
      <c r="C2" s="10" t="s">
        <v>96</v>
      </c>
      <c r="D2" s="34" t="s">
        <v>140</v>
      </c>
      <c r="E2" s="34" t="s">
        <v>118</v>
      </c>
      <c r="F2" s="35" t="s">
        <v>123</v>
      </c>
    </row>
    <row r="3" spans="1:6" x14ac:dyDescent="0.2">
      <c r="A3" s="15" t="s">
        <v>130</v>
      </c>
      <c r="B3" s="11" t="s">
        <v>131</v>
      </c>
      <c r="C3" s="11">
        <v>2.8988E-2</v>
      </c>
      <c r="D3" s="11">
        <v>1.94E-4</v>
      </c>
      <c r="E3" s="11">
        <v>4.2292000000000003E-2</v>
      </c>
      <c r="F3" s="12">
        <v>185</v>
      </c>
    </row>
    <row r="4" spans="1:6" x14ac:dyDescent="0.2">
      <c r="A4" s="15" t="s">
        <v>132</v>
      </c>
      <c r="B4" s="11" t="s">
        <v>133</v>
      </c>
      <c r="C4" s="11">
        <v>1.0219000000000001E-2</v>
      </c>
      <c r="D4" s="11">
        <v>1.95E-4</v>
      </c>
      <c r="E4" s="11">
        <v>4.2292000000000003E-2</v>
      </c>
      <c r="F4" s="12">
        <v>131</v>
      </c>
    </row>
    <row r="5" spans="1:6" x14ac:dyDescent="0.2">
      <c r="A5" s="15" t="s">
        <v>134</v>
      </c>
      <c r="B5" s="11" t="s">
        <v>135</v>
      </c>
      <c r="C5" s="11">
        <v>8.3739999999999995E-3</v>
      </c>
      <c r="D5" s="11">
        <v>1.99E-3</v>
      </c>
      <c r="E5" s="11">
        <v>0.28046100000000002</v>
      </c>
      <c r="F5" s="12">
        <v>166</v>
      </c>
    </row>
    <row r="6" spans="1:6" x14ac:dyDescent="0.2">
      <c r="A6" s="15" t="s">
        <v>136</v>
      </c>
      <c r="B6" s="11" t="s">
        <v>137</v>
      </c>
      <c r="C6" s="11">
        <v>-9.5359999999999993E-3</v>
      </c>
      <c r="D6" s="11">
        <v>2.591E-3</v>
      </c>
      <c r="E6" s="11">
        <v>0.28046100000000002</v>
      </c>
      <c r="F6" s="12">
        <v>118</v>
      </c>
    </row>
    <row r="7" spans="1:6" ht="17" thickBot="1" x14ac:dyDescent="0.25">
      <c r="A7" s="22" t="s">
        <v>138</v>
      </c>
      <c r="B7" s="17" t="s">
        <v>139</v>
      </c>
      <c r="C7" s="17">
        <v>3.3313000000000002E-2</v>
      </c>
      <c r="D7" s="17">
        <v>3.6350000000000002E-3</v>
      </c>
      <c r="E7" s="17">
        <v>0.28219899999999998</v>
      </c>
      <c r="F7" s="18">
        <v>185</v>
      </c>
    </row>
  </sheetData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6B92E-5F76-534E-9F2B-3C5D5947A2CD}">
  <dimension ref="A1:F16"/>
  <sheetViews>
    <sheetView tabSelected="1" topLeftCell="A13" workbookViewId="0">
      <selection activeCell="E11" sqref="E11"/>
    </sheetView>
  </sheetViews>
  <sheetFormatPr baseColWidth="10" defaultRowHeight="16" x14ac:dyDescent="0.2"/>
  <cols>
    <col min="1" max="1" width="35.1640625" customWidth="1"/>
    <col min="2" max="2" width="23.83203125" customWidth="1"/>
    <col min="3" max="3" width="29.5" customWidth="1"/>
  </cols>
  <sheetData>
    <row r="1" spans="1:6" ht="44" customHeight="1" x14ac:dyDescent="0.25">
      <c r="A1" s="6" t="s">
        <v>179</v>
      </c>
      <c r="B1" s="7"/>
      <c r="C1" s="8"/>
      <c r="D1" s="5"/>
      <c r="E1" s="5"/>
      <c r="F1" s="5"/>
    </row>
    <row r="2" spans="1:6" x14ac:dyDescent="0.2">
      <c r="A2" s="9" t="s">
        <v>141</v>
      </c>
      <c r="B2" s="10" t="s">
        <v>142</v>
      </c>
      <c r="C2" s="35" t="s">
        <v>143</v>
      </c>
    </row>
    <row r="3" spans="1:6" ht="51" x14ac:dyDescent="0.2">
      <c r="A3" s="39" t="s">
        <v>144</v>
      </c>
      <c r="B3" s="40" t="s">
        <v>145</v>
      </c>
      <c r="C3" s="41" t="s">
        <v>150</v>
      </c>
    </row>
    <row r="4" spans="1:6" ht="17" x14ac:dyDescent="0.2">
      <c r="A4" s="39" t="s">
        <v>148</v>
      </c>
      <c r="B4" s="40" t="s">
        <v>145</v>
      </c>
      <c r="C4" s="41" t="s">
        <v>149</v>
      </c>
    </row>
    <row r="5" spans="1:6" ht="34" x14ac:dyDescent="0.2">
      <c r="A5" s="39" t="s">
        <v>147</v>
      </c>
      <c r="B5" s="40" t="s">
        <v>145</v>
      </c>
      <c r="C5" s="41" t="s">
        <v>146</v>
      </c>
    </row>
    <row r="6" spans="1:6" ht="51" x14ac:dyDescent="0.2">
      <c r="A6" s="39" t="s">
        <v>151</v>
      </c>
      <c r="B6" s="40" t="s">
        <v>145</v>
      </c>
      <c r="C6" s="41" t="s">
        <v>152</v>
      </c>
    </row>
    <row r="7" spans="1:6" ht="17" x14ac:dyDescent="0.2">
      <c r="A7" s="39" t="s">
        <v>193</v>
      </c>
      <c r="B7" s="40" t="s">
        <v>194</v>
      </c>
      <c r="C7" s="42">
        <v>1351.4268</v>
      </c>
    </row>
    <row r="8" spans="1:6" ht="85" x14ac:dyDescent="0.2">
      <c r="A8" s="39" t="s">
        <v>153</v>
      </c>
      <c r="B8" s="40" t="s">
        <v>154</v>
      </c>
      <c r="C8" s="41" t="s">
        <v>155</v>
      </c>
    </row>
    <row r="9" spans="1:6" ht="85" x14ac:dyDescent="0.2">
      <c r="A9" s="39" t="s">
        <v>156</v>
      </c>
      <c r="B9" s="40" t="s">
        <v>154</v>
      </c>
      <c r="C9" s="41" t="s">
        <v>171</v>
      </c>
    </row>
    <row r="10" spans="1:6" ht="17" x14ac:dyDescent="0.2">
      <c r="A10" s="39" t="s">
        <v>157</v>
      </c>
      <c r="B10" s="40" t="s">
        <v>158</v>
      </c>
      <c r="C10" s="41" t="s">
        <v>159</v>
      </c>
    </row>
    <row r="11" spans="1:6" ht="236" customHeight="1" x14ac:dyDescent="0.2">
      <c r="A11" s="39" t="s">
        <v>160</v>
      </c>
      <c r="B11" s="40" t="s">
        <v>158</v>
      </c>
      <c r="C11" s="41" t="s">
        <v>172</v>
      </c>
    </row>
    <row r="12" spans="1:6" ht="34" x14ac:dyDescent="0.2">
      <c r="A12" s="39" t="s">
        <v>161</v>
      </c>
      <c r="B12" s="40" t="s">
        <v>158</v>
      </c>
      <c r="C12" s="41" t="s">
        <v>162</v>
      </c>
    </row>
    <row r="13" spans="1:6" ht="102" x14ac:dyDescent="0.2">
      <c r="A13" s="39" t="s">
        <v>163</v>
      </c>
      <c r="B13" s="40" t="s">
        <v>158</v>
      </c>
      <c r="C13" s="41" t="s">
        <v>164</v>
      </c>
    </row>
    <row r="14" spans="1:6" ht="157" customHeight="1" x14ac:dyDescent="0.2">
      <c r="A14" s="39" t="s">
        <v>165</v>
      </c>
      <c r="B14" s="40" t="s">
        <v>158</v>
      </c>
      <c r="C14" s="41" t="s">
        <v>166</v>
      </c>
    </row>
    <row r="15" spans="1:6" ht="17" x14ac:dyDescent="0.2">
      <c r="A15" s="39" t="s">
        <v>167</v>
      </c>
      <c r="B15" s="40" t="s">
        <v>158</v>
      </c>
      <c r="C15" s="41" t="s">
        <v>168</v>
      </c>
    </row>
    <row r="16" spans="1:6" ht="18" thickBot="1" x14ac:dyDescent="0.25">
      <c r="A16" s="43" t="s">
        <v>169</v>
      </c>
      <c r="B16" s="44" t="s">
        <v>158</v>
      </c>
      <c r="C16" s="45" t="s">
        <v>170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Supplemental Table S1</vt:lpstr>
      <vt:lpstr>Supplemental Table S2</vt:lpstr>
      <vt:lpstr>Supplemental Table S3</vt:lpstr>
      <vt:lpstr>Supplemental Table S4</vt:lpstr>
      <vt:lpstr>Supplemental Table S5</vt:lpstr>
      <vt:lpstr>Supplemental Table S6</vt:lpstr>
      <vt:lpstr>Supplemental Table S7</vt:lpstr>
      <vt:lpstr>Supplemental Table S8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2021-08-09T19:23:15Z</dcterms:created>
  <dcterms:modified xsi:type="dcterms:W3CDTF">2021-12-14T21:16:46Z</dcterms:modified>
  <cp:category/>
</cp:coreProperties>
</file>