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-Marie Waldvogel\Dropbox\Chiro-Projekt\manuscripts\µ+TEs+Temperature\submission to GenomeResearch\revision1\"/>
    </mc:Choice>
  </mc:AlternateContent>
  <xr:revisionPtr revIDLastSave="0" documentId="13_ncr:1_{348A0601-6CDB-48B5-9042-F213A04A6C7F}" xr6:coauthVersionLast="36" xr6:coauthVersionMax="36" xr10:uidLastSave="{00000000-0000-0000-0000-000000000000}"/>
  <bookViews>
    <workbookView xWindow="9435" yWindow="-13620" windowWidth="24240" windowHeight="13140" xr2:uid="{AD0B28A1-C299-476C-B4E2-4E88EBAD865B}"/>
  </bookViews>
  <sheets>
    <sheet name="legend" sheetId="5" r:id="rId1"/>
    <sheet name="mutation rates" sheetId="2" r:id="rId2"/>
    <sheet name="rate ratios" sheetId="4" r:id="rId3"/>
    <sheet name="polynomial regressions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E9" i="2" l="1"/>
  <c r="C17" i="3" l="1"/>
  <c r="D17" i="3"/>
  <c r="B17" i="3"/>
  <c r="H22" i="2" l="1"/>
  <c r="I22" i="2"/>
  <c r="J22" i="2"/>
  <c r="H23" i="2"/>
  <c r="I23" i="2"/>
  <c r="J23" i="2"/>
  <c r="H24" i="2"/>
  <c r="I24" i="2"/>
  <c r="J24" i="2"/>
  <c r="H25" i="2"/>
  <c r="I25" i="2"/>
  <c r="J25" i="2"/>
  <c r="H26" i="2"/>
  <c r="I26" i="2"/>
  <c r="J26" i="2"/>
  <c r="J21" i="2"/>
  <c r="I21" i="2"/>
  <c r="H21" i="2"/>
  <c r="I12" i="2"/>
  <c r="I13" i="2"/>
  <c r="J13" i="2"/>
  <c r="I14" i="2"/>
  <c r="J14" i="2"/>
  <c r="I15" i="2"/>
  <c r="J15" i="2"/>
  <c r="I16" i="2"/>
  <c r="J16" i="2"/>
  <c r="I17" i="2"/>
  <c r="J17" i="2"/>
  <c r="J12" i="2"/>
  <c r="H13" i="2"/>
  <c r="H14" i="2"/>
  <c r="H15" i="2"/>
  <c r="H16" i="2"/>
  <c r="H17" i="2"/>
  <c r="H12" i="2"/>
  <c r="H8" i="2" l="1"/>
  <c r="I8" i="2"/>
  <c r="J8" i="2"/>
  <c r="H4" i="2" l="1"/>
  <c r="I4" i="2"/>
  <c r="J4" i="2"/>
  <c r="I5" i="2"/>
  <c r="J5" i="2"/>
  <c r="H6" i="2"/>
  <c r="H9" i="2" s="1"/>
  <c r="I6" i="2"/>
  <c r="J6" i="2"/>
  <c r="H7" i="2"/>
  <c r="I7" i="2"/>
  <c r="J7" i="2"/>
  <c r="I3" i="2"/>
  <c r="J3" i="2"/>
  <c r="H3" i="2"/>
</calcChain>
</file>

<file path=xl/sharedStrings.xml><?xml version="1.0" encoding="utf-8"?>
<sst xmlns="http://schemas.openxmlformats.org/spreadsheetml/2006/main" count="113" uniqueCount="82">
  <si>
    <t>temperature</t>
  </si>
  <si>
    <t>rate</t>
  </si>
  <si>
    <t>lower 95% HDI</t>
  </si>
  <si>
    <t>upper 95% HDI</t>
  </si>
  <si>
    <t>mutations</t>
  </si>
  <si>
    <t>generational 
passages</t>
  </si>
  <si>
    <t>mean 
callable sites</t>
  </si>
  <si>
    <t>chi2</t>
  </si>
  <si>
    <t>diploid</t>
  </si>
  <si>
    <t>haploid</t>
  </si>
  <si>
    <t>generations</t>
  </si>
  <si>
    <t> </t>
  </si>
  <si>
    <t> 12</t>
  </si>
  <si>
    <t>1.4-4.4</t>
  </si>
  <si>
    <t>1.3-4.1</t>
  </si>
  <si>
    <t>0.34-2.5</t>
  </si>
  <si>
    <t>0.73-2.3</t>
  </si>
  <si>
    <t>0.9-1.4</t>
  </si>
  <si>
    <t>0.34-0.9</t>
  </si>
  <si>
    <t>0.62-2.0</t>
  </si>
  <si>
    <t>0.17-1.3</t>
  </si>
  <si>
    <t>0.29-0.78</t>
  </si>
  <si>
    <t>0.59-1.3</t>
  </si>
  <si>
    <t>0.38-1.2</t>
  </si>
  <si>
    <t>0.10-0.76</t>
  </si>
  <si>
    <t>0.18-0.49</t>
  </si>
  <si>
    <t>0.37-0.81</t>
  </si>
  <si>
    <t>0.40-0.99</t>
  </si>
  <si>
    <t>mutation rate total</t>
  </si>
  <si>
    <t>mutation rate SNMs</t>
  </si>
  <si>
    <t>Second order polynomial (quadratic)</t>
  </si>
  <si>
    <t>Best-fit values</t>
  </si>
  <si>
    <t>B0</t>
  </si>
  <si>
    <t>B1</t>
  </si>
  <si>
    <t>B2</t>
  </si>
  <si>
    <t>95% CI (profile likelihood)</t>
  </si>
  <si>
    <t>3,096e-008 to 6,072e-008</t>
  </si>
  <si>
    <t>3,122e-010 to 1,020e-008</t>
  </si>
  <si>
    <t>3,325e-008 to 5,147e-008</t>
  </si>
  <si>
    <t>-6,519e-009 to -3,216e-009</t>
  </si>
  <si>
    <t>-1,035e-009 to 6,287e-011</t>
  </si>
  <si>
    <t>-5,570e-009 to -3,549e-009</t>
  </si>
  <si>
    <t>9,433e-011 to 1,811e-010</t>
  </si>
  <si>
    <t>-1,663e-012 to 2,718e-011</t>
  </si>
  <si>
    <t>1,028e-010 to 1,559e-010</t>
  </si>
  <si>
    <t>Goodness of Fit</t>
  </si>
  <si>
    <t>Degrees of Freedom</t>
  </si>
  <si>
    <t>R squared</t>
  </si>
  <si>
    <t>Adjusted R squared</t>
  </si>
  <si>
    <t>Sum of Squares</t>
  </si>
  <si>
    <t>Sy.x</t>
  </si>
  <si>
    <t>AICc</t>
  </si>
  <si>
    <t>Runs test</t>
  </si>
  <si>
    <t>Points above curve</t>
  </si>
  <si>
    <t>Points below curve</t>
  </si>
  <si>
    <t>Number of runs</t>
  </si>
  <si>
    <t>P value (runs test)</t>
  </si>
  <si>
    <t>Deviation from Model</t>
  </si>
  <si>
    <t>Not Significant</t>
  </si>
  <si>
    <t>Number of points</t>
  </si>
  <si>
    <t># of X values</t>
  </si>
  <si>
    <t># Y values analyzed</t>
  </si>
  <si>
    <t>Y=B0 + B1*X + B2*X^2</t>
  </si>
  <si>
    <t>equation</t>
  </si>
  <si>
    <t>mutation rate SNI</t>
  </si>
  <si>
    <t>mutation rates total</t>
  </si>
  <si>
    <t>mutation rates SNIs</t>
  </si>
  <si>
    <t>mutation rates SNMs</t>
  </si>
  <si>
    <r>
      <rPr>
        <b/>
        <sz val="12"/>
        <color theme="1"/>
        <rFont val="Calibri"/>
        <family val="2"/>
        <scheme val="minor"/>
      </rPr>
      <t>Rate ratios</t>
    </r>
    <r>
      <rPr>
        <sz val="11"/>
        <color theme="1"/>
        <rFont val="Calibri"/>
        <family val="2"/>
        <scheme val="minor"/>
      </rPr>
      <t xml:space="preserve"> (row/line) </t>
    </r>
  </si>
  <si>
    <t>Support</t>
  </si>
  <si>
    <t>above diagonal: %support (as in 1-%support &lt; 1 &lt; %support)</t>
  </si>
  <si>
    <t>below diagonal: lower 95% HDI - upper 95% HDI</t>
  </si>
  <si>
    <t>Test statistics of second order polynomial regressions</t>
  </si>
  <si>
    <t>Waldvogel &amp; Pfenninger: Temperature dependence of spontaneous mutation rates</t>
  </si>
  <si>
    <t>sheets</t>
  </si>
  <si>
    <t>Supplemental Data 2: Details on mutation rate statistics</t>
  </si>
  <si>
    <t>mutation rates</t>
  </si>
  <si>
    <t>rate ratios</t>
  </si>
  <si>
    <t>polynomial regression</t>
  </si>
  <si>
    <t>rates per temperature including high density intervals of Bayesian posterior distribution (HDI)</t>
  </si>
  <si>
    <t>ratios of all pairwise comparisons acorss temperatures</t>
  </si>
  <si>
    <t>detailed test statistics of second order polynomial regression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</si>
</sst>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9" fontId="0" fillId="0" borderId="0" xfId="0" applyNumberFormat="1"/>
    <xf numFmtId="11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4" borderId="0" xfId="0" applyFill="1"/>
    <xf numFmtId="15" fontId="0" fillId="0" borderId="0" xfId="0" applyNumberFormat="1"/>
    <xf numFmtId="0" fontId="2" fillId="0" borderId="0" xfId="0" applyFont="1"/>
    <xf numFmtId="0" fontId="0" fillId="5" borderId="0" xfId="0" applyFill="1" applyAlignment="1">
      <alignment horizontal="center" vertical="center"/>
    </xf>
    <xf numFmtId="11" fontId="0" fillId="5" borderId="0" xfId="0" applyNumberFormat="1" applyFill="1"/>
    <xf numFmtId="0" fontId="0" fillId="2" borderId="0" xfId="0" applyFill="1"/>
    <xf numFmtId="0" fontId="0" fillId="3" borderId="0" xfId="0" applyFill="1"/>
    <xf numFmtId="0" fontId="1" fillId="4" borderId="0" xfId="0" applyFont="1" applyFill="1"/>
    <xf numFmtId="15" fontId="3" fillId="0" borderId="0" xfId="0" applyNumberFormat="1" applyFont="1"/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84F46-42EF-4EDC-A427-671645E05810}">
  <dimension ref="A1:B8"/>
  <sheetViews>
    <sheetView tabSelected="1" workbookViewId="0">
      <selection activeCell="A38" sqref="A38"/>
    </sheetView>
  </sheetViews>
  <sheetFormatPr defaultRowHeight="15" x14ac:dyDescent="0.25"/>
  <cols>
    <col min="1" max="1" width="22.42578125" customWidth="1"/>
  </cols>
  <sheetData>
    <row r="1" spans="1:2" x14ac:dyDescent="0.25">
      <c r="A1" s="21" t="s">
        <v>73</v>
      </c>
    </row>
    <row r="2" spans="1:2" x14ac:dyDescent="0.25">
      <c r="A2" s="21" t="s">
        <v>75</v>
      </c>
    </row>
    <row r="5" spans="1:2" x14ac:dyDescent="0.25">
      <c r="A5" s="21" t="s">
        <v>74</v>
      </c>
    </row>
    <row r="6" spans="1:2" x14ac:dyDescent="0.25">
      <c r="A6" s="22" t="s">
        <v>76</v>
      </c>
      <c r="B6" t="s">
        <v>79</v>
      </c>
    </row>
    <row r="7" spans="1:2" x14ac:dyDescent="0.25">
      <c r="A7" s="22" t="s">
        <v>77</v>
      </c>
      <c r="B7" t="s">
        <v>80</v>
      </c>
    </row>
    <row r="8" spans="1:2" x14ac:dyDescent="0.25">
      <c r="A8" s="22" t="s">
        <v>78</v>
      </c>
      <c r="B8" t="s">
        <v>81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31BA-2D4E-413A-950F-8993521821E0}">
  <dimension ref="A1:L26"/>
  <sheetViews>
    <sheetView workbookViewId="0">
      <selection activeCell="J31" sqref="J31"/>
    </sheetView>
  </sheetViews>
  <sheetFormatPr defaultColWidth="11.42578125" defaultRowHeight="15" x14ac:dyDescent="0.25"/>
  <cols>
    <col min="1" max="1" width="11.42578125" bestFit="1" customWidth="1"/>
    <col min="3" max="3" width="14.85546875" customWidth="1"/>
    <col min="4" max="4" width="13.5703125" customWidth="1"/>
    <col min="6" max="6" width="13.85546875" bestFit="1" customWidth="1"/>
    <col min="7" max="7" width="14" bestFit="1" customWidth="1"/>
    <col min="9" max="9" width="13.85546875" bestFit="1" customWidth="1"/>
    <col min="10" max="10" width="14" bestFit="1" customWidth="1"/>
    <col min="14" max="14" width="40.7109375" bestFit="1" customWidth="1"/>
  </cols>
  <sheetData>
    <row r="1" spans="1:12" ht="15.75" x14ac:dyDescent="0.25">
      <c r="A1" s="12" t="s">
        <v>65</v>
      </c>
      <c r="E1" s="19" t="s">
        <v>8</v>
      </c>
      <c r="F1" s="19"/>
      <c r="G1" s="19"/>
      <c r="H1" s="20" t="s">
        <v>9</v>
      </c>
      <c r="I1" s="20"/>
      <c r="J1" s="20"/>
    </row>
    <row r="2" spans="1:12" ht="30" x14ac:dyDescent="0.25">
      <c r="A2" s="4" t="s">
        <v>0</v>
      </c>
      <c r="B2" s="4" t="s">
        <v>4</v>
      </c>
      <c r="C2" s="5" t="s">
        <v>5</v>
      </c>
      <c r="D2" s="5" t="s">
        <v>6</v>
      </c>
      <c r="E2" s="4" t="s">
        <v>1</v>
      </c>
      <c r="F2" s="4" t="s">
        <v>2</v>
      </c>
      <c r="G2" s="4" t="s">
        <v>3</v>
      </c>
      <c r="H2" s="13" t="s">
        <v>1</v>
      </c>
      <c r="I2" s="13" t="s">
        <v>2</v>
      </c>
      <c r="J2" s="13" t="s">
        <v>3</v>
      </c>
      <c r="L2" s="1"/>
    </row>
    <row r="3" spans="1:12" x14ac:dyDescent="0.25">
      <c r="A3">
        <v>12</v>
      </c>
      <c r="B3">
        <v>27</v>
      </c>
      <c r="C3">
        <v>20</v>
      </c>
      <c r="D3" s="2">
        <v>89200000</v>
      </c>
      <c r="E3" s="2">
        <v>1.5399999999999999E-8</v>
      </c>
      <c r="F3" s="2">
        <v>9.8000000000000001E-9</v>
      </c>
      <c r="G3" s="2">
        <v>2.1200000000000001E-8</v>
      </c>
      <c r="H3" s="14">
        <f>E3/2</f>
        <v>7.6999999999999995E-9</v>
      </c>
      <c r="I3" s="14">
        <f t="shared" ref="I3:J3" si="0">F3/2</f>
        <v>4.9E-9</v>
      </c>
      <c r="J3" s="14">
        <f t="shared" si="0"/>
        <v>1.0600000000000001E-8</v>
      </c>
    </row>
    <row r="4" spans="1:12" x14ac:dyDescent="0.25">
      <c r="A4">
        <v>14</v>
      </c>
      <c r="B4">
        <v>6</v>
      </c>
      <c r="C4">
        <v>11</v>
      </c>
      <c r="D4" s="2">
        <v>73300000</v>
      </c>
      <c r="E4" s="2">
        <v>8.0399999999999995E-9</v>
      </c>
      <c r="F4" s="2">
        <v>2.5099999999999998E-9</v>
      </c>
      <c r="G4" s="2">
        <v>1.4300000000000001E-8</v>
      </c>
      <c r="H4" s="14">
        <f t="shared" ref="H4:H7" si="1">E4/2</f>
        <v>4.0199999999999998E-9</v>
      </c>
      <c r="I4" s="14">
        <f t="shared" ref="I4:I7" si="2">F4/2</f>
        <v>1.2549999999999999E-9</v>
      </c>
      <c r="J4" s="14">
        <f t="shared" ref="J4:J7" si="3">G4/2</f>
        <v>7.1500000000000003E-9</v>
      </c>
    </row>
    <row r="5" spans="1:12" x14ac:dyDescent="0.25">
      <c r="A5">
        <v>17</v>
      </c>
      <c r="B5">
        <v>26</v>
      </c>
      <c r="C5">
        <v>45</v>
      </c>
      <c r="D5" s="2">
        <v>107000000</v>
      </c>
      <c r="E5" s="2">
        <v>5.5299999999999997E-9</v>
      </c>
      <c r="F5" s="2">
        <v>3.4699999999999998E-9</v>
      </c>
      <c r="G5" s="2">
        <v>7.5599999999999995E-9</v>
      </c>
      <c r="H5" s="14">
        <f>E5/2</f>
        <v>2.7649999999999999E-9</v>
      </c>
      <c r="I5" s="14">
        <f t="shared" si="2"/>
        <v>1.7349999999999999E-9</v>
      </c>
      <c r="J5" s="14">
        <f t="shared" si="3"/>
        <v>3.7799999999999998E-9</v>
      </c>
    </row>
    <row r="6" spans="1:12" x14ac:dyDescent="0.25">
      <c r="A6">
        <v>20</v>
      </c>
      <c r="B6">
        <v>52</v>
      </c>
      <c r="C6">
        <v>50</v>
      </c>
      <c r="D6" s="2">
        <v>127000000</v>
      </c>
      <c r="E6" s="2">
        <v>8.3899999999999994E-9</v>
      </c>
      <c r="F6" s="2">
        <v>6.24E-9</v>
      </c>
      <c r="G6" s="2">
        <v>1.09E-8</v>
      </c>
      <c r="H6" s="14">
        <f t="shared" si="1"/>
        <v>4.1949999999999997E-9</v>
      </c>
      <c r="I6" s="14">
        <f t="shared" si="2"/>
        <v>3.12E-9</v>
      </c>
      <c r="J6" s="14">
        <f t="shared" si="3"/>
        <v>5.45E-9</v>
      </c>
    </row>
    <row r="7" spans="1:12" x14ac:dyDescent="0.25">
      <c r="A7">
        <v>23</v>
      </c>
      <c r="B7">
        <v>40</v>
      </c>
      <c r="C7">
        <v>33</v>
      </c>
      <c r="D7" s="2">
        <v>96000000</v>
      </c>
      <c r="E7" s="2">
        <v>1.28E-8</v>
      </c>
      <c r="F7" s="2">
        <v>8.9700000000000003E-9</v>
      </c>
      <c r="G7" s="2">
        <v>1.6800000000000002E-8</v>
      </c>
      <c r="H7" s="14">
        <f t="shared" si="1"/>
        <v>6.4000000000000002E-9</v>
      </c>
      <c r="I7" s="14">
        <f t="shared" si="2"/>
        <v>4.4850000000000001E-9</v>
      </c>
      <c r="J7" s="14">
        <f t="shared" si="3"/>
        <v>8.4000000000000008E-9</v>
      </c>
    </row>
    <row r="8" spans="1:12" x14ac:dyDescent="0.25">
      <c r="A8" s="6">
        <v>26</v>
      </c>
      <c r="B8" s="6">
        <v>50</v>
      </c>
      <c r="C8" s="6">
        <v>26</v>
      </c>
      <c r="D8" s="2">
        <v>78700000</v>
      </c>
      <c r="E8" s="2">
        <v>2.4699999999999999E-8</v>
      </c>
      <c r="F8" s="2">
        <v>1.77E-8</v>
      </c>
      <c r="G8" s="2">
        <v>3.1400000000000003E-8</v>
      </c>
      <c r="H8" s="14">
        <f t="shared" ref="H8" si="4">E8/2</f>
        <v>1.235E-8</v>
      </c>
      <c r="I8" s="14">
        <f t="shared" ref="I8" si="5">F8/2</f>
        <v>8.8499999999999998E-9</v>
      </c>
      <c r="J8" s="14">
        <f t="shared" ref="J8" si="6">G8/2</f>
        <v>1.5700000000000002E-8</v>
      </c>
    </row>
    <row r="9" spans="1:12" x14ac:dyDescent="0.25">
      <c r="A9" s="6"/>
      <c r="B9" s="6"/>
      <c r="C9" s="6"/>
      <c r="D9" s="2"/>
      <c r="E9" s="2">
        <f>MIN(E3:E8)</f>
        <v>5.5299999999999997E-9</v>
      </c>
      <c r="F9" s="2"/>
      <c r="G9" s="2"/>
      <c r="H9" s="2">
        <f>MAX(H3:H8)</f>
        <v>1.235E-8</v>
      </c>
      <c r="I9" s="2"/>
      <c r="J9" s="2"/>
    </row>
    <row r="10" spans="1:12" ht="15.75" x14ac:dyDescent="0.25">
      <c r="A10" s="12" t="s">
        <v>66</v>
      </c>
      <c r="E10" s="19" t="s">
        <v>8</v>
      </c>
      <c r="F10" s="19"/>
      <c r="G10" s="19"/>
      <c r="H10" s="20" t="s">
        <v>9</v>
      </c>
      <c r="I10" s="20"/>
      <c r="J10" s="20"/>
    </row>
    <row r="11" spans="1:12" ht="30" x14ac:dyDescent="0.25">
      <c r="A11" s="4" t="s">
        <v>0</v>
      </c>
      <c r="B11" s="3" t="s">
        <v>4</v>
      </c>
      <c r="C11" s="3" t="s">
        <v>10</v>
      </c>
      <c r="D11" s="5" t="s">
        <v>6</v>
      </c>
      <c r="E11" s="4" t="s">
        <v>1</v>
      </c>
      <c r="F11" s="4" t="s">
        <v>2</v>
      </c>
      <c r="G11" s="4" t="s">
        <v>3</v>
      </c>
      <c r="H11" s="13" t="s">
        <v>1</v>
      </c>
      <c r="I11" s="13" t="s">
        <v>2</v>
      </c>
      <c r="J11" s="13" t="s">
        <v>3</v>
      </c>
    </row>
    <row r="12" spans="1:12" x14ac:dyDescent="0.25">
      <c r="A12">
        <v>12</v>
      </c>
      <c r="B12">
        <v>4</v>
      </c>
      <c r="C12">
        <v>20</v>
      </c>
      <c r="D12" s="2">
        <v>89200000</v>
      </c>
      <c r="E12" s="2">
        <v>2.52E-9</v>
      </c>
      <c r="F12" s="2">
        <v>5.7399999999999998E-10</v>
      </c>
      <c r="G12" s="2">
        <v>4.9200000000000004E-9</v>
      </c>
      <c r="H12" s="14">
        <f>E12/2</f>
        <v>1.26E-9</v>
      </c>
      <c r="I12" s="14">
        <f>F12/2</f>
        <v>2.8699999999999999E-10</v>
      </c>
      <c r="J12" s="14">
        <f t="shared" ref="J12" si="7">G12/2</f>
        <v>2.4600000000000002E-9</v>
      </c>
    </row>
    <row r="13" spans="1:12" x14ac:dyDescent="0.25">
      <c r="A13">
        <v>14</v>
      </c>
      <c r="B13">
        <v>1</v>
      </c>
      <c r="C13">
        <v>11</v>
      </c>
      <c r="D13" s="2">
        <v>73300000</v>
      </c>
      <c r="E13" s="2">
        <v>1.85E-9</v>
      </c>
      <c r="F13" s="2">
        <v>5.5900000000000002E-12</v>
      </c>
      <c r="G13" s="2">
        <v>4.8E-9</v>
      </c>
      <c r="H13" s="14">
        <f t="shared" ref="H13:H17" si="8">E13/2</f>
        <v>9.2500000000000001E-10</v>
      </c>
      <c r="I13" s="14">
        <f t="shared" ref="I13:I17" si="9">F13/2</f>
        <v>2.7950000000000001E-12</v>
      </c>
      <c r="J13" s="14">
        <f t="shared" ref="J13:J17" si="10">G13/2</f>
        <v>2.4E-9</v>
      </c>
    </row>
    <row r="14" spans="1:12" x14ac:dyDescent="0.25">
      <c r="A14">
        <v>17</v>
      </c>
      <c r="B14">
        <v>6</v>
      </c>
      <c r="C14">
        <v>45</v>
      </c>
      <c r="D14" s="2">
        <v>107000000</v>
      </c>
      <c r="E14" s="2">
        <v>1.3500000000000001E-9</v>
      </c>
      <c r="F14" s="2">
        <v>4.4600000000000001E-10</v>
      </c>
      <c r="G14" s="2">
        <v>2.4E-9</v>
      </c>
      <c r="H14" s="14">
        <f t="shared" si="8"/>
        <v>6.7500000000000005E-10</v>
      </c>
      <c r="I14" s="14">
        <f t="shared" si="9"/>
        <v>2.2300000000000001E-10</v>
      </c>
      <c r="J14" s="14">
        <f t="shared" si="10"/>
        <v>1.2E-9</v>
      </c>
    </row>
    <row r="15" spans="1:12" x14ac:dyDescent="0.25">
      <c r="A15">
        <v>20</v>
      </c>
      <c r="B15">
        <v>10</v>
      </c>
      <c r="C15">
        <v>50</v>
      </c>
      <c r="D15" s="2">
        <v>127000000</v>
      </c>
      <c r="E15" s="2">
        <v>1.7100000000000001E-9</v>
      </c>
      <c r="F15" s="2">
        <v>5.3000000000000003E-10</v>
      </c>
      <c r="G15" s="2">
        <v>2.7700000000000002E-9</v>
      </c>
      <c r="H15" s="14">
        <f t="shared" si="8"/>
        <v>8.5500000000000005E-10</v>
      </c>
      <c r="I15" s="14">
        <f t="shared" si="9"/>
        <v>2.6500000000000002E-10</v>
      </c>
      <c r="J15" s="14">
        <f t="shared" si="10"/>
        <v>1.3850000000000001E-9</v>
      </c>
    </row>
    <row r="16" spans="1:12" x14ac:dyDescent="0.25">
      <c r="A16">
        <v>23</v>
      </c>
      <c r="B16">
        <v>3</v>
      </c>
      <c r="C16">
        <v>33</v>
      </c>
      <c r="D16" s="2">
        <v>96000000</v>
      </c>
      <c r="E16" s="2">
        <v>1.09E-9</v>
      </c>
      <c r="F16" s="2">
        <v>1.6900000000000001E-10</v>
      </c>
      <c r="G16" s="2">
        <v>2.28E-9</v>
      </c>
      <c r="H16" s="14">
        <f t="shared" si="8"/>
        <v>5.4499999999999998E-10</v>
      </c>
      <c r="I16" s="14">
        <f t="shared" si="9"/>
        <v>8.4500000000000005E-11</v>
      </c>
      <c r="J16" s="14">
        <f t="shared" si="10"/>
        <v>1.14E-9</v>
      </c>
    </row>
    <row r="17" spans="1:10" x14ac:dyDescent="0.25">
      <c r="A17">
        <v>26</v>
      </c>
      <c r="B17">
        <v>5</v>
      </c>
      <c r="C17">
        <v>26</v>
      </c>
      <c r="D17" s="2">
        <v>78700000</v>
      </c>
      <c r="E17" s="2">
        <v>2.7000000000000002E-9</v>
      </c>
      <c r="F17" s="2">
        <v>7.2799999999999997E-10</v>
      </c>
      <c r="G17" s="2">
        <v>4.97E-9</v>
      </c>
      <c r="H17" s="14">
        <f t="shared" si="8"/>
        <v>1.3500000000000001E-9</v>
      </c>
      <c r="I17" s="14">
        <f t="shared" si="9"/>
        <v>3.6399999999999998E-10</v>
      </c>
      <c r="J17" s="14">
        <f t="shared" si="10"/>
        <v>2.485E-9</v>
      </c>
    </row>
    <row r="18" spans="1:10" x14ac:dyDescent="0.25">
      <c r="D18" s="2"/>
      <c r="E18" s="2"/>
      <c r="F18" s="2"/>
      <c r="G18" s="2"/>
      <c r="H18" s="2"/>
      <c r="I18" s="2"/>
      <c r="J18" s="2"/>
    </row>
    <row r="19" spans="1:10" ht="15.75" x14ac:dyDescent="0.25">
      <c r="A19" s="12" t="s">
        <v>67</v>
      </c>
      <c r="E19" s="19" t="s">
        <v>8</v>
      </c>
      <c r="F19" s="19"/>
      <c r="G19" s="19"/>
      <c r="H19" s="20" t="s">
        <v>9</v>
      </c>
      <c r="I19" s="20"/>
      <c r="J19" s="20"/>
    </row>
    <row r="20" spans="1:10" ht="30" x14ac:dyDescent="0.25">
      <c r="A20" s="4" t="s">
        <v>0</v>
      </c>
      <c r="B20" s="3" t="s">
        <v>4</v>
      </c>
      <c r="C20" s="3" t="s">
        <v>10</v>
      </c>
      <c r="D20" s="5" t="s">
        <v>6</v>
      </c>
      <c r="E20" s="4" t="s">
        <v>1</v>
      </c>
      <c r="F20" s="4" t="s">
        <v>2</v>
      </c>
      <c r="G20" s="4" t="s">
        <v>3</v>
      </c>
      <c r="H20" s="13" t="s">
        <v>1</v>
      </c>
      <c r="I20" s="13" t="s">
        <v>2</v>
      </c>
      <c r="J20" s="13" t="s">
        <v>3</v>
      </c>
    </row>
    <row r="21" spans="1:10" x14ac:dyDescent="0.25">
      <c r="A21">
        <v>12</v>
      </c>
      <c r="B21">
        <v>23</v>
      </c>
      <c r="C21">
        <v>20</v>
      </c>
      <c r="D21" s="2">
        <v>89200000</v>
      </c>
      <c r="E21" s="2">
        <v>1.3200000000000001E-8</v>
      </c>
      <c r="F21" s="2">
        <v>8.0800000000000002E-9</v>
      </c>
      <c r="G21" s="2">
        <v>1.85E-8</v>
      </c>
      <c r="H21" s="14">
        <f t="shared" ref="H21" si="11">E21/2</f>
        <v>6.6000000000000004E-9</v>
      </c>
      <c r="I21" s="14">
        <f t="shared" ref="I21" si="12">F21/2</f>
        <v>4.0400000000000001E-9</v>
      </c>
      <c r="J21" s="14">
        <f t="shared" ref="J21" si="13">G21/2</f>
        <v>9.2500000000000001E-9</v>
      </c>
    </row>
    <row r="22" spans="1:10" x14ac:dyDescent="0.25">
      <c r="A22">
        <v>14</v>
      </c>
      <c r="B22">
        <v>5</v>
      </c>
      <c r="C22">
        <v>11</v>
      </c>
      <c r="D22" s="2">
        <v>73300000</v>
      </c>
      <c r="E22" s="2">
        <v>6.8400000000000004E-9</v>
      </c>
      <c r="F22" s="2">
        <v>1.8400000000000001E-9</v>
      </c>
      <c r="G22" s="2">
        <v>1.2499999999999999E-8</v>
      </c>
      <c r="H22" s="14">
        <f t="shared" ref="H22:H26" si="14">E22/2</f>
        <v>3.4200000000000002E-9</v>
      </c>
      <c r="I22" s="14">
        <f t="shared" ref="I22:I26" si="15">F22/2</f>
        <v>9.2000000000000003E-10</v>
      </c>
      <c r="J22" s="14">
        <f t="shared" ref="J22:J26" si="16">G22/2</f>
        <v>6.2499999999999997E-9</v>
      </c>
    </row>
    <row r="23" spans="1:10" x14ac:dyDescent="0.25">
      <c r="A23">
        <v>17</v>
      </c>
      <c r="B23">
        <v>20</v>
      </c>
      <c r="C23">
        <v>45</v>
      </c>
      <c r="D23" s="2">
        <v>107000000</v>
      </c>
      <c r="E23" s="2">
        <v>4.25E-9</v>
      </c>
      <c r="F23" s="2">
        <v>2.5099999999999998E-9</v>
      </c>
      <c r="G23" s="2">
        <v>6.1499999999999996E-9</v>
      </c>
      <c r="H23" s="14">
        <f t="shared" si="14"/>
        <v>2.125E-9</v>
      </c>
      <c r="I23" s="14">
        <f t="shared" si="15"/>
        <v>1.2549999999999999E-9</v>
      </c>
      <c r="J23" s="14">
        <f t="shared" si="16"/>
        <v>3.0749999999999998E-9</v>
      </c>
    </row>
    <row r="24" spans="1:10" x14ac:dyDescent="0.25">
      <c r="A24">
        <v>20</v>
      </c>
      <c r="B24">
        <v>42</v>
      </c>
      <c r="C24">
        <v>50</v>
      </c>
      <c r="D24" s="2">
        <v>127000000</v>
      </c>
      <c r="E24" s="2">
        <v>6.7100000000000002E-9</v>
      </c>
      <c r="F24" s="2">
        <v>4.8499999999999996E-9</v>
      </c>
      <c r="G24" s="2">
        <v>8.9399999999999993E-9</v>
      </c>
      <c r="H24" s="14">
        <f t="shared" si="14"/>
        <v>3.3550000000000001E-9</v>
      </c>
      <c r="I24" s="14">
        <f t="shared" si="15"/>
        <v>2.4249999999999998E-9</v>
      </c>
      <c r="J24" s="14">
        <f t="shared" si="16"/>
        <v>4.4699999999999997E-9</v>
      </c>
    </row>
    <row r="25" spans="1:10" x14ac:dyDescent="0.25">
      <c r="A25">
        <v>23</v>
      </c>
      <c r="B25">
        <v>37</v>
      </c>
      <c r="C25">
        <v>33</v>
      </c>
      <c r="D25" s="2">
        <v>96000000</v>
      </c>
      <c r="E25" s="2">
        <v>1.18E-8</v>
      </c>
      <c r="F25" s="2">
        <v>8.3099999999999996E-9</v>
      </c>
      <c r="G25" s="2">
        <v>1.59E-8</v>
      </c>
      <c r="H25" s="14">
        <f t="shared" si="14"/>
        <v>5.8999999999999999E-9</v>
      </c>
      <c r="I25" s="14">
        <f t="shared" si="15"/>
        <v>4.1549999999999998E-9</v>
      </c>
      <c r="J25" s="14">
        <f t="shared" si="16"/>
        <v>7.9500000000000001E-9</v>
      </c>
    </row>
    <row r="26" spans="1:10" x14ac:dyDescent="0.25">
      <c r="A26">
        <v>26</v>
      </c>
      <c r="B26">
        <v>45</v>
      </c>
      <c r="C26">
        <v>26</v>
      </c>
      <c r="D26" s="2">
        <v>78700000</v>
      </c>
      <c r="E26" s="2">
        <v>2.2300000000000001E-8</v>
      </c>
      <c r="F26" s="2">
        <v>1.6199999999999999E-8</v>
      </c>
      <c r="G26" s="2">
        <v>2.9099999999999999E-8</v>
      </c>
      <c r="H26" s="14">
        <f t="shared" si="14"/>
        <v>1.1150000000000001E-8</v>
      </c>
      <c r="I26" s="14">
        <f t="shared" si="15"/>
        <v>8.0999999999999997E-9</v>
      </c>
      <c r="J26" s="14">
        <f t="shared" si="16"/>
        <v>1.455E-8</v>
      </c>
    </row>
  </sheetData>
  <mergeCells count="6">
    <mergeCell ref="E1:G1"/>
    <mergeCell ref="H1:J1"/>
    <mergeCell ref="E10:G10"/>
    <mergeCell ref="H10:J10"/>
    <mergeCell ref="E19:G19"/>
    <mergeCell ref="H19:J19"/>
  </mergeCells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B9FF-1215-4F6F-936F-8998714FC0B6}">
  <dimension ref="A1:F18"/>
  <sheetViews>
    <sheetView workbookViewId="0">
      <selection activeCell="E7" sqref="E7"/>
    </sheetView>
  </sheetViews>
  <sheetFormatPr defaultColWidth="11.42578125" defaultRowHeight="15" x14ac:dyDescent="0.25"/>
  <sheetData>
    <row r="1" spans="1:6" ht="15.75" x14ac:dyDescent="0.25">
      <c r="A1" t="s">
        <v>68</v>
      </c>
    </row>
    <row r="2" spans="1:6" x14ac:dyDescent="0.25">
      <c r="A2" t="s">
        <v>11</v>
      </c>
      <c r="B2" s="7" t="s">
        <v>12</v>
      </c>
      <c r="C2" s="7">
        <v>14</v>
      </c>
      <c r="D2" s="7">
        <v>17</v>
      </c>
      <c r="E2" s="7">
        <v>20</v>
      </c>
      <c r="F2" s="7">
        <v>23</v>
      </c>
    </row>
    <row r="3" spans="1:6" x14ac:dyDescent="0.25">
      <c r="A3">
        <v>14</v>
      </c>
      <c r="B3">
        <v>1.92</v>
      </c>
    </row>
    <row r="4" spans="1:6" x14ac:dyDescent="0.25">
      <c r="A4">
        <v>17</v>
      </c>
      <c r="B4">
        <v>2.79</v>
      </c>
      <c r="C4">
        <v>1.46</v>
      </c>
    </row>
    <row r="5" spans="1:6" x14ac:dyDescent="0.25">
      <c r="A5">
        <v>20</v>
      </c>
      <c r="B5">
        <v>1.8</v>
      </c>
      <c r="C5">
        <v>0.94</v>
      </c>
      <c r="D5">
        <v>0.65</v>
      </c>
    </row>
    <row r="6" spans="1:6" x14ac:dyDescent="0.25">
      <c r="A6">
        <v>23</v>
      </c>
      <c r="B6">
        <v>1.21</v>
      </c>
      <c r="C6">
        <v>0.63</v>
      </c>
      <c r="D6">
        <v>0.43</v>
      </c>
      <c r="E6">
        <v>0.67</v>
      </c>
    </row>
    <row r="7" spans="1:6" x14ac:dyDescent="0.25">
      <c r="A7">
        <v>26</v>
      </c>
      <c r="B7">
        <v>0.62</v>
      </c>
      <c r="C7">
        <v>0.33</v>
      </c>
      <c r="D7">
        <v>0.22</v>
      </c>
      <c r="E7">
        <v>0.35</v>
      </c>
      <c r="F7">
        <v>0.52</v>
      </c>
    </row>
    <row r="9" spans="1:6" ht="15.75" x14ac:dyDescent="0.25">
      <c r="A9" s="12" t="s">
        <v>69</v>
      </c>
    </row>
    <row r="10" spans="1:6" x14ac:dyDescent="0.25">
      <c r="A10" s="15" t="s">
        <v>70</v>
      </c>
      <c r="B10" s="15"/>
      <c r="C10" s="15"/>
      <c r="D10" s="15"/>
      <c r="E10" s="15"/>
    </row>
    <row r="11" spans="1:6" x14ac:dyDescent="0.25">
      <c r="A11" s="16" t="s">
        <v>71</v>
      </c>
      <c r="B11" s="16"/>
      <c r="C11" s="16"/>
      <c r="D11" s="16"/>
      <c r="E11" s="16"/>
    </row>
    <row r="12" spans="1:6" x14ac:dyDescent="0.25">
      <c r="A12">
        <v>12</v>
      </c>
      <c r="B12">
        <v>14</v>
      </c>
      <c r="C12">
        <v>17</v>
      </c>
      <c r="D12">
        <v>20</v>
      </c>
      <c r="E12">
        <v>23</v>
      </c>
      <c r="F12">
        <v>26</v>
      </c>
    </row>
    <row r="13" spans="1:6" x14ac:dyDescent="0.25">
      <c r="A13">
        <v>12</v>
      </c>
      <c r="B13" s="8">
        <v>99.9</v>
      </c>
      <c r="C13" s="8">
        <v>99.8</v>
      </c>
      <c r="D13" s="8">
        <v>81.2</v>
      </c>
      <c r="E13" s="8">
        <v>64.2</v>
      </c>
      <c r="F13" s="8">
        <v>11.9</v>
      </c>
    </row>
    <row r="14" spans="1:6" x14ac:dyDescent="0.25">
      <c r="A14">
        <v>14</v>
      </c>
      <c r="B14" s="9" t="s">
        <v>13</v>
      </c>
      <c r="C14" s="8">
        <v>46.3</v>
      </c>
      <c r="D14" s="8">
        <v>9.6</v>
      </c>
      <c r="E14" s="8">
        <v>5.6</v>
      </c>
      <c r="F14" s="8">
        <v>0.5</v>
      </c>
    </row>
    <row r="15" spans="1:6" x14ac:dyDescent="0.25">
      <c r="A15">
        <v>17</v>
      </c>
      <c r="B15" s="9" t="s">
        <v>14</v>
      </c>
      <c r="C15" s="9" t="s">
        <v>15</v>
      </c>
      <c r="D15" s="8">
        <v>0.7</v>
      </c>
      <c r="E15" s="8">
        <v>0.1</v>
      </c>
      <c r="F15" s="8">
        <v>0</v>
      </c>
    </row>
    <row r="16" spans="1:6" x14ac:dyDescent="0.25">
      <c r="A16">
        <v>20</v>
      </c>
      <c r="B16" s="9" t="s">
        <v>16</v>
      </c>
      <c r="C16" s="9" t="s">
        <v>17</v>
      </c>
      <c r="D16" s="9" t="s">
        <v>18</v>
      </c>
      <c r="E16" s="8">
        <v>21.3</v>
      </c>
      <c r="F16" s="8">
        <v>0.1</v>
      </c>
    </row>
    <row r="17" spans="1:6" x14ac:dyDescent="0.25">
      <c r="A17">
        <v>23</v>
      </c>
      <c r="B17" s="9" t="s">
        <v>19</v>
      </c>
      <c r="C17" s="9" t="s">
        <v>20</v>
      </c>
      <c r="D17" s="9" t="s">
        <v>21</v>
      </c>
      <c r="E17" s="9" t="s">
        <v>22</v>
      </c>
      <c r="F17" s="8">
        <v>2.5</v>
      </c>
    </row>
    <row r="18" spans="1:6" x14ac:dyDescent="0.25">
      <c r="A18">
        <v>26</v>
      </c>
      <c r="B18" s="9" t="s">
        <v>23</v>
      </c>
      <c r="C18" s="9" t="s">
        <v>24</v>
      </c>
      <c r="D18" s="9" t="s">
        <v>25</v>
      </c>
      <c r="E18" s="9" t="s">
        <v>26</v>
      </c>
      <c r="F18" s="9" t="s">
        <v>27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AF16C-2E71-44CB-9722-14625894AAA8}">
  <dimension ref="A1:G29"/>
  <sheetViews>
    <sheetView workbookViewId="0">
      <selection activeCell="I10" sqref="I10"/>
    </sheetView>
  </sheetViews>
  <sheetFormatPr defaultColWidth="11.42578125" defaultRowHeight="15" x14ac:dyDescent="0.25"/>
  <cols>
    <col min="1" max="1" width="34.140625" bestFit="1" customWidth="1"/>
    <col min="2" max="2" width="31.7109375" bestFit="1" customWidth="1"/>
    <col min="3" max="3" width="25.28515625" bestFit="1" customWidth="1"/>
    <col min="4" max="4" width="24.42578125" bestFit="1" customWidth="1"/>
    <col min="7" max="7" width="19.7109375" bestFit="1" customWidth="1"/>
  </cols>
  <sheetData>
    <row r="1" spans="1:7" s="11" customFormat="1" ht="18.75" x14ac:dyDescent="0.3">
      <c r="A1" s="18" t="s">
        <v>72</v>
      </c>
    </row>
    <row r="2" spans="1:7" x14ac:dyDescent="0.25">
      <c r="A2" s="10"/>
      <c r="B2" s="17" t="s">
        <v>28</v>
      </c>
      <c r="C2" s="17" t="s">
        <v>64</v>
      </c>
      <c r="D2" s="17" t="s">
        <v>29</v>
      </c>
    </row>
    <row r="3" spans="1:7" x14ac:dyDescent="0.25">
      <c r="A3" s="10" t="s">
        <v>30</v>
      </c>
      <c r="B3" s="10"/>
      <c r="C3" s="10"/>
      <c r="D3" s="10"/>
    </row>
    <row r="4" spans="1:7" x14ac:dyDescent="0.25">
      <c r="A4" t="s">
        <v>31</v>
      </c>
    </row>
    <row r="5" spans="1:7" x14ac:dyDescent="0.25">
      <c r="A5" t="s">
        <v>32</v>
      </c>
      <c r="B5">
        <v>4.5839999999999999E-8</v>
      </c>
      <c r="C5">
        <v>5.2579999999999998E-9</v>
      </c>
      <c r="D5">
        <v>4.2359999999999997E-8</v>
      </c>
      <c r="F5" t="s">
        <v>63</v>
      </c>
      <c r="G5" t="s">
        <v>62</v>
      </c>
    </row>
    <row r="6" spans="1:7" x14ac:dyDescent="0.25">
      <c r="A6" t="s">
        <v>33</v>
      </c>
      <c r="B6">
        <v>-4.8669999999999998E-9</v>
      </c>
      <c r="C6">
        <v>-4.8599999999999998E-10</v>
      </c>
      <c r="D6">
        <v>-4.5589999999999997E-9</v>
      </c>
    </row>
    <row r="7" spans="1:7" x14ac:dyDescent="0.25">
      <c r="A7" t="s">
        <v>34</v>
      </c>
      <c r="B7">
        <v>1.377E-10</v>
      </c>
      <c r="C7">
        <v>1.276E-11</v>
      </c>
      <c r="D7">
        <v>1.2939999999999999E-10</v>
      </c>
    </row>
    <row r="8" spans="1:7" x14ac:dyDescent="0.25">
      <c r="A8" s="10" t="s">
        <v>35</v>
      </c>
      <c r="B8" s="10"/>
      <c r="C8" s="10"/>
      <c r="D8" s="10"/>
    </row>
    <row r="9" spans="1:7" x14ac:dyDescent="0.25">
      <c r="A9" t="s">
        <v>32</v>
      </c>
      <c r="B9" s="7" t="s">
        <v>36</v>
      </c>
      <c r="C9" s="7" t="s">
        <v>37</v>
      </c>
      <c r="D9" s="7" t="s">
        <v>38</v>
      </c>
    </row>
    <row r="10" spans="1:7" x14ac:dyDescent="0.25">
      <c r="A10" t="s">
        <v>33</v>
      </c>
      <c r="B10" s="7" t="s">
        <v>39</v>
      </c>
      <c r="C10" s="7" t="s">
        <v>40</v>
      </c>
      <c r="D10" s="7" t="s">
        <v>41</v>
      </c>
    </row>
    <row r="11" spans="1:7" x14ac:dyDescent="0.25">
      <c r="A11" t="s">
        <v>34</v>
      </c>
      <c r="B11" s="7" t="s">
        <v>42</v>
      </c>
      <c r="C11" s="7" t="s">
        <v>43</v>
      </c>
      <c r="D11" s="7" t="s">
        <v>44</v>
      </c>
    </row>
    <row r="12" spans="1:7" x14ac:dyDescent="0.25">
      <c r="A12" s="10" t="s">
        <v>45</v>
      </c>
      <c r="B12" s="10"/>
      <c r="C12" s="10"/>
      <c r="D12" s="10"/>
    </row>
    <row r="13" spans="1:7" x14ac:dyDescent="0.25">
      <c r="A13" t="s">
        <v>46</v>
      </c>
      <c r="B13">
        <v>3</v>
      </c>
      <c r="C13">
        <v>3</v>
      </c>
      <c r="D13">
        <v>3</v>
      </c>
    </row>
    <row r="14" spans="1:7" x14ac:dyDescent="0.25">
      <c r="A14" t="s">
        <v>47</v>
      </c>
      <c r="B14">
        <v>0.97950000000000004</v>
      </c>
      <c r="C14">
        <v>0.72619999999999996</v>
      </c>
      <c r="D14">
        <v>0.99139999999999995</v>
      </c>
    </row>
    <row r="15" spans="1:7" x14ac:dyDescent="0.25">
      <c r="A15" t="s">
        <v>48</v>
      </c>
      <c r="B15">
        <v>0.96579999999999999</v>
      </c>
      <c r="C15">
        <v>0.54359999999999997</v>
      </c>
      <c r="D15">
        <v>0.98570000000000002</v>
      </c>
    </row>
    <row r="16" spans="1:7" x14ac:dyDescent="0.25">
      <c r="A16" t="s">
        <v>49</v>
      </c>
      <c r="B16">
        <v>1.2490000000000001E-18</v>
      </c>
      <c r="C16">
        <v>1.3800000000000001E-19</v>
      </c>
      <c r="D16">
        <v>4.6790000000000003E-19</v>
      </c>
    </row>
    <row r="17" spans="1:4" x14ac:dyDescent="0.25">
      <c r="A17" t="s">
        <v>7</v>
      </c>
      <c r="B17">
        <f>B16/B13</f>
        <v>4.1633333333333335E-19</v>
      </c>
      <c r="C17">
        <f t="shared" ref="C17:D17" si="0">C16/C13</f>
        <v>4.6000000000000004E-20</v>
      </c>
      <c r="D17">
        <f t="shared" si="0"/>
        <v>1.5596666666666668E-19</v>
      </c>
    </row>
    <row r="18" spans="1:4" x14ac:dyDescent="0.25">
      <c r="A18" t="s">
        <v>50</v>
      </c>
      <c r="B18">
        <v>6.4530000000000004E-10</v>
      </c>
      <c r="C18">
        <v>2.1450000000000001E-10</v>
      </c>
      <c r="D18">
        <v>3.949E-10</v>
      </c>
    </row>
    <row r="19" spans="1:4" x14ac:dyDescent="0.25">
      <c r="A19" t="s">
        <v>51</v>
      </c>
      <c r="B19">
        <v>-210.1</v>
      </c>
      <c r="C19">
        <v>-223.3</v>
      </c>
      <c r="D19">
        <v>-216</v>
      </c>
    </row>
    <row r="20" spans="1:4" x14ac:dyDescent="0.25">
      <c r="A20" s="10" t="s">
        <v>52</v>
      </c>
      <c r="B20" s="10"/>
      <c r="C20" s="10"/>
      <c r="D20" s="10"/>
    </row>
    <row r="21" spans="1:4" x14ac:dyDescent="0.25">
      <c r="A21" t="s">
        <v>53</v>
      </c>
      <c r="B21">
        <v>3</v>
      </c>
      <c r="C21">
        <v>2</v>
      </c>
      <c r="D21">
        <v>2</v>
      </c>
    </row>
    <row r="22" spans="1:4" x14ac:dyDescent="0.25">
      <c r="A22" t="s">
        <v>54</v>
      </c>
      <c r="B22">
        <v>3</v>
      </c>
      <c r="C22">
        <v>4</v>
      </c>
      <c r="D22">
        <v>4</v>
      </c>
    </row>
    <row r="23" spans="1:4" x14ac:dyDescent="0.25">
      <c r="A23" t="s">
        <v>55</v>
      </c>
      <c r="B23">
        <v>5</v>
      </c>
      <c r="C23">
        <v>4</v>
      </c>
      <c r="D23">
        <v>4</v>
      </c>
    </row>
    <row r="24" spans="1:4" x14ac:dyDescent="0.25">
      <c r="A24" t="s">
        <v>56</v>
      </c>
      <c r="B24">
        <v>0.9</v>
      </c>
      <c r="C24">
        <v>0.8</v>
      </c>
      <c r="D24">
        <v>0.8</v>
      </c>
    </row>
    <row r="25" spans="1:4" x14ac:dyDescent="0.25">
      <c r="A25" t="s">
        <v>57</v>
      </c>
      <c r="B25" t="s">
        <v>58</v>
      </c>
      <c r="C25" t="s">
        <v>58</v>
      </c>
      <c r="D25" t="s">
        <v>58</v>
      </c>
    </row>
    <row r="27" spans="1:4" x14ac:dyDescent="0.25">
      <c r="A27" t="s">
        <v>59</v>
      </c>
    </row>
    <row r="28" spans="1:4" x14ac:dyDescent="0.25">
      <c r="A28" t="s">
        <v>60</v>
      </c>
      <c r="B28">
        <v>6</v>
      </c>
      <c r="C28">
        <v>6</v>
      </c>
      <c r="D28">
        <v>6</v>
      </c>
    </row>
    <row r="29" spans="1:4" x14ac:dyDescent="0.25">
      <c r="A29" t="s">
        <v>61</v>
      </c>
      <c r="B29">
        <v>6</v>
      </c>
      <c r="C29">
        <v>6</v>
      </c>
      <c r="D29">
        <v>6</v>
      </c>
    </row>
  </sheetData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legend</vt:lpstr>
      <vt:lpstr>mutation rates</vt:lpstr>
      <vt:lpstr>rate ratios</vt:lpstr>
      <vt:lpstr>polynomial regressions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Ann-Marie Oppold</dc:creator>
  <cp:lastModifiedBy>AMWaldvogel</cp:lastModifiedBy>
  <dcterms:created xsi:type="dcterms:W3CDTF">2020-08-24T05:05:34Z</dcterms:created>
  <dcterms:modified xsi:type="dcterms:W3CDTF">2021-06-25T09:32:21Z</dcterms:modified>
</cp:coreProperties>
</file>