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lwilliams/Desktop/Manuscript/Final/2020_9_8_Genome Research/2021_5_5_Genome Research 4th Version/Submitted 5:6:21/"/>
    </mc:Choice>
  </mc:AlternateContent>
  <xr:revisionPtr revIDLastSave="0" documentId="13_ncr:1_{5B28E88D-7B56-AC42-8211-C174F50E814A}" xr6:coauthVersionLast="46" xr6:coauthVersionMax="46" xr10:uidLastSave="{00000000-0000-0000-0000-000000000000}"/>
  <bookViews>
    <workbookView xWindow="8300" yWindow="900" windowWidth="22760" windowHeight="17800" activeTab="2" xr2:uid="{F42FE9CB-CBF8-B846-87BA-6D5610F661BC}"/>
  </bookViews>
  <sheets>
    <sheet name="Supplemental Figure 2A" sheetId="1" r:id="rId1"/>
    <sheet name="Supplemental Figure 2B" sheetId="2" r:id="rId2"/>
    <sheet name="Supplemental Figure 3A" sheetId="3" r:id="rId3"/>
    <sheet name="Supplemental Figure 3C"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2" l="1"/>
  <c r="J5" i="2"/>
  <c r="I5" i="2"/>
  <c r="H5" i="2"/>
  <c r="K4" i="2"/>
  <c r="J4" i="2"/>
  <c r="I4" i="2"/>
  <c r="H4" i="2"/>
  <c r="K3" i="2"/>
  <c r="J3" i="2"/>
  <c r="I3" i="2"/>
  <c r="H3" i="2"/>
  <c r="H11" i="2"/>
  <c r="I11" i="2"/>
  <c r="J11" i="2"/>
  <c r="K11" i="2"/>
  <c r="K10" i="2"/>
  <c r="J10" i="2"/>
  <c r="I10" i="2"/>
  <c r="H10" i="2"/>
  <c r="K9" i="2"/>
  <c r="J9" i="2"/>
  <c r="I9" i="2"/>
  <c r="H9" i="2"/>
  <c r="K8" i="2"/>
  <c r="J8" i="2"/>
  <c r="I8" i="2"/>
  <c r="H8" i="2"/>
  <c r="K16" i="2"/>
  <c r="J16" i="2"/>
  <c r="I16" i="2"/>
  <c r="H16" i="2"/>
  <c r="K15" i="2"/>
  <c r="J15" i="2"/>
  <c r="I15" i="2"/>
  <c r="H15" i="2"/>
  <c r="K14" i="2"/>
  <c r="J14" i="2"/>
  <c r="I14" i="2"/>
  <c r="H14" i="2"/>
  <c r="K21" i="2"/>
  <c r="J21" i="2"/>
  <c r="I21" i="2"/>
  <c r="H21" i="2"/>
  <c r="K20" i="2"/>
  <c r="J20" i="2"/>
  <c r="I20" i="2"/>
  <c r="H20" i="2"/>
  <c r="K19" i="2"/>
  <c r="J19" i="2"/>
  <c r="I19" i="2"/>
  <c r="H19" i="2"/>
  <c r="K31" i="2"/>
  <c r="J31" i="2"/>
  <c r="I31" i="2"/>
  <c r="H31" i="2"/>
  <c r="I32" i="2"/>
  <c r="H32" i="2"/>
  <c r="J32" i="2"/>
  <c r="K32" i="2"/>
  <c r="K30" i="2"/>
  <c r="J30" i="2"/>
  <c r="I30" i="2"/>
  <c r="H30" i="2"/>
  <c r="K29" i="2"/>
  <c r="J29" i="2"/>
  <c r="I29" i="2"/>
  <c r="H29" i="2"/>
  <c r="H25" i="2"/>
  <c r="I25" i="2"/>
  <c r="J25" i="2"/>
  <c r="K25" i="2"/>
  <c r="H26" i="2"/>
  <c r="I26" i="2"/>
  <c r="J26" i="2"/>
  <c r="K26" i="2"/>
  <c r="K24" i="2"/>
  <c r="J24" i="2"/>
  <c r="I24" i="2"/>
  <c r="H24" i="2"/>
  <c r="K5" i="3" l="1"/>
  <c r="X44" i="3" l="1"/>
  <c r="X45" i="3"/>
  <c r="X46" i="3"/>
  <c r="X47" i="3"/>
  <c r="X48" i="3"/>
  <c r="X49" i="3"/>
  <c r="X50" i="3"/>
  <c r="X51" i="3"/>
  <c r="X52" i="3"/>
  <c r="X53" i="3"/>
  <c r="W45" i="3"/>
  <c r="W46" i="3"/>
  <c r="W47" i="3"/>
  <c r="W48" i="3"/>
  <c r="W49" i="3"/>
  <c r="W50" i="3"/>
  <c r="W51" i="3"/>
  <c r="W52" i="3"/>
  <c r="W53" i="3"/>
  <c r="W44" i="3"/>
  <c r="X35" i="3"/>
  <c r="X36" i="3"/>
  <c r="X37" i="3"/>
  <c r="X38" i="3"/>
  <c r="X39" i="3"/>
  <c r="X40" i="3"/>
  <c r="X41" i="3"/>
  <c r="X42" i="3"/>
  <c r="X43" i="3"/>
  <c r="W35" i="3"/>
  <c r="W36" i="3"/>
  <c r="W37" i="3"/>
  <c r="W38" i="3"/>
  <c r="W39" i="3"/>
  <c r="W40" i="3"/>
  <c r="W41" i="3"/>
  <c r="W42" i="3"/>
  <c r="W43" i="3"/>
  <c r="W34" i="3"/>
  <c r="X34" i="3" s="1"/>
  <c r="X5" i="3"/>
  <c r="X6" i="3"/>
  <c r="X7" i="3"/>
  <c r="X8" i="3"/>
  <c r="X9" i="3"/>
  <c r="X10" i="3"/>
  <c r="X11" i="3"/>
  <c r="X12" i="3"/>
  <c r="X13" i="3"/>
  <c r="X14" i="3"/>
  <c r="X15" i="3"/>
  <c r="X16" i="3"/>
  <c r="X17" i="3"/>
  <c r="X18" i="3"/>
  <c r="X19" i="3"/>
  <c r="X20" i="3"/>
  <c r="X21" i="3"/>
  <c r="X22" i="3"/>
  <c r="X23" i="3"/>
  <c r="X24" i="3"/>
  <c r="X25" i="3"/>
  <c r="X26" i="3"/>
  <c r="X27" i="3"/>
  <c r="X28" i="3"/>
  <c r="X29" i="3"/>
  <c r="X30" i="3"/>
  <c r="X31" i="3"/>
  <c r="X32" i="3"/>
  <c r="X33" i="3"/>
  <c r="W25" i="3"/>
  <c r="W26" i="3"/>
  <c r="W27" i="3"/>
  <c r="W28" i="3"/>
  <c r="W29" i="3"/>
  <c r="W30" i="3"/>
  <c r="W31" i="3"/>
  <c r="W32" i="3"/>
  <c r="W33" i="3"/>
  <c r="W24" i="3"/>
  <c r="W15" i="3"/>
  <c r="W16" i="3"/>
  <c r="W17" i="3"/>
  <c r="W18" i="3"/>
  <c r="W19" i="3"/>
  <c r="W20" i="3"/>
  <c r="W21" i="3"/>
  <c r="W22" i="3"/>
  <c r="W23" i="3"/>
  <c r="W14" i="3"/>
  <c r="W5" i="3"/>
  <c r="W6" i="3"/>
  <c r="W7" i="3"/>
  <c r="W8" i="3"/>
  <c r="W9" i="3"/>
  <c r="W10" i="3"/>
  <c r="W11" i="3"/>
  <c r="W12" i="3"/>
  <c r="W13" i="3"/>
  <c r="W4" i="3"/>
  <c r="X4" i="3"/>
  <c r="T33" i="3"/>
  <c r="T32" i="3"/>
  <c r="T31" i="3"/>
  <c r="T30" i="3"/>
  <c r="T29" i="3"/>
  <c r="T28" i="3"/>
  <c r="T27" i="3"/>
  <c r="T26" i="3"/>
  <c r="T25" i="3"/>
  <c r="T24" i="3"/>
  <c r="T23" i="3"/>
  <c r="T22" i="3"/>
  <c r="T21" i="3"/>
  <c r="T20" i="3"/>
  <c r="T19" i="3"/>
  <c r="T18" i="3"/>
  <c r="T17" i="3"/>
  <c r="T16" i="3"/>
  <c r="T15" i="3"/>
  <c r="T14" i="3"/>
  <c r="T13" i="3"/>
  <c r="T12" i="3"/>
  <c r="T11" i="3"/>
  <c r="T10" i="3"/>
  <c r="T9" i="3"/>
  <c r="T8" i="3"/>
  <c r="T7" i="3"/>
  <c r="T6" i="3"/>
  <c r="T5" i="3"/>
  <c r="T4" i="3"/>
  <c r="K45" i="3"/>
  <c r="K46" i="3"/>
  <c r="L46" i="3" s="1"/>
  <c r="K47" i="3"/>
  <c r="L47" i="3" s="1"/>
  <c r="K48" i="3"/>
  <c r="K49" i="3"/>
  <c r="K50" i="3"/>
  <c r="K51" i="3"/>
  <c r="K52" i="3"/>
  <c r="K53" i="3"/>
  <c r="K44" i="3"/>
  <c r="L44" i="3" s="1"/>
  <c r="L53" i="3"/>
  <c r="L52" i="3"/>
  <c r="L51" i="3"/>
  <c r="L50" i="3"/>
  <c r="L49" i="3"/>
  <c r="L48" i="3"/>
  <c r="L45" i="3"/>
  <c r="K35" i="3"/>
  <c r="K36" i="3"/>
  <c r="K37" i="3"/>
  <c r="L37" i="3" s="1"/>
  <c r="K38" i="3"/>
  <c r="L38" i="3" s="1"/>
  <c r="K39" i="3"/>
  <c r="L39" i="3" s="1"/>
  <c r="K40" i="3"/>
  <c r="L40" i="3" s="1"/>
  <c r="K41" i="3"/>
  <c r="K42" i="3"/>
  <c r="K43" i="3"/>
  <c r="K34" i="3"/>
  <c r="L34" i="3" s="1"/>
  <c r="L43" i="3"/>
  <c r="L42" i="3"/>
  <c r="L41" i="3"/>
  <c r="L36" i="3"/>
  <c r="L35" i="3"/>
  <c r="L33" i="3"/>
  <c r="K25" i="3"/>
  <c r="K26" i="3"/>
  <c r="K27" i="3"/>
  <c r="K28" i="3"/>
  <c r="K29" i="3"/>
  <c r="K30" i="3"/>
  <c r="K31" i="3"/>
  <c r="K32" i="3"/>
  <c r="K33" i="3"/>
  <c r="K15" i="3"/>
  <c r="K16" i="3"/>
  <c r="K17" i="3"/>
  <c r="K18" i="3"/>
  <c r="K19" i="3"/>
  <c r="K20" i="3"/>
  <c r="K21" i="3"/>
  <c r="K22" i="3"/>
  <c r="K23" i="3"/>
  <c r="K14" i="3"/>
  <c r="L5" i="3"/>
  <c r="K6" i="3"/>
  <c r="L6" i="3" s="1"/>
  <c r="K7" i="3"/>
  <c r="L7" i="3" s="1"/>
  <c r="K8" i="3"/>
  <c r="L8" i="3" s="1"/>
  <c r="K9" i="3"/>
  <c r="L9" i="3" s="1"/>
  <c r="K10" i="3"/>
  <c r="L10" i="3" s="1"/>
  <c r="K11" i="3"/>
  <c r="L11" i="3" s="1"/>
  <c r="K12" i="3"/>
  <c r="L12" i="3" s="1"/>
  <c r="K13" i="3"/>
  <c r="L13" i="3" s="1"/>
  <c r="K4" i="3"/>
  <c r="L4" i="3" s="1"/>
  <c r="G25" i="1" l="1"/>
  <c r="K25" i="1" s="1"/>
  <c r="G24" i="1"/>
  <c r="K24" i="1" s="1"/>
  <c r="G23" i="1"/>
  <c r="J23" i="1" s="1"/>
  <c r="G22" i="1"/>
  <c r="J22" i="1" s="1"/>
  <c r="G21" i="1"/>
  <c r="K21" i="1" s="1"/>
  <c r="G20" i="1"/>
  <c r="J20" i="1" s="1"/>
  <c r="G18" i="1"/>
  <c r="I18" i="1" s="1"/>
  <c r="G17" i="1"/>
  <c r="K17" i="1" s="1"/>
  <c r="G16" i="1"/>
  <c r="H16" i="1" s="1"/>
  <c r="G15" i="1"/>
  <c r="H15" i="1" s="1"/>
  <c r="G14" i="1"/>
  <c r="K14" i="1" s="1"/>
  <c r="G13" i="1"/>
  <c r="J13" i="1" s="1"/>
  <c r="G11" i="1"/>
  <c r="H11" i="1" s="1"/>
  <c r="G10" i="1"/>
  <c r="J10" i="1" s="1"/>
  <c r="G9" i="1"/>
  <c r="I9" i="1" s="1"/>
  <c r="G8" i="1"/>
  <c r="K8" i="1" s="1"/>
  <c r="G7" i="1"/>
  <c r="K7" i="1" s="1"/>
  <c r="G6" i="1"/>
  <c r="I6" i="1" s="1"/>
  <c r="I10" i="1" l="1"/>
  <c r="H10" i="1"/>
  <c r="J15" i="1"/>
  <c r="K15" i="1"/>
  <c r="K18" i="1"/>
  <c r="I11" i="1"/>
  <c r="J11" i="1"/>
  <c r="I24" i="1"/>
  <c r="K11" i="1"/>
  <c r="I15" i="1"/>
  <c r="J18" i="1"/>
  <c r="K22" i="1"/>
  <c r="I23" i="1"/>
  <c r="K20" i="1"/>
  <c r="H24" i="1"/>
  <c r="H17" i="1"/>
  <c r="I21" i="1"/>
  <c r="J24" i="1"/>
  <c r="H8" i="1"/>
  <c r="I8" i="1"/>
  <c r="H23" i="1"/>
  <c r="J8" i="1"/>
  <c r="H20" i="1"/>
  <c r="I20" i="1"/>
  <c r="H13" i="1"/>
  <c r="I16" i="1"/>
  <c r="K23" i="1"/>
  <c r="H9" i="1"/>
  <c r="H6" i="1"/>
  <c r="J9" i="1"/>
  <c r="J6" i="1"/>
  <c r="K9" i="1"/>
  <c r="K6" i="1"/>
  <c r="H14" i="1"/>
  <c r="I17" i="1"/>
  <c r="J21" i="1"/>
  <c r="H25" i="1"/>
  <c r="I25" i="1"/>
  <c r="J16" i="1"/>
  <c r="K16" i="1"/>
  <c r="K13" i="1"/>
  <c r="H21" i="1"/>
  <c r="I14" i="1"/>
  <c r="J17" i="1"/>
  <c r="H7" i="1"/>
  <c r="J14" i="1"/>
  <c r="I7" i="1"/>
  <c r="J7" i="1"/>
  <c r="K10" i="1"/>
  <c r="H18" i="1"/>
  <c r="I22" i="1"/>
  <c r="J25" i="1"/>
  <c r="I13" i="1"/>
  <c r="H22" i="1"/>
  <c r="L18" i="3"/>
  <c r="L17" i="3"/>
  <c r="L23" i="3"/>
  <c r="L22" i="3"/>
  <c r="L15" i="3"/>
  <c r="L21" i="3"/>
  <c r="L14" i="3"/>
  <c r="L19" i="3"/>
  <c r="L16" i="3"/>
  <c r="L20" i="3"/>
  <c r="L29" i="3"/>
  <c r="K24" i="3"/>
  <c r="L24" i="3" s="1"/>
  <c r="L27" i="3"/>
  <c r="L28" i="3"/>
  <c r="L32" i="3"/>
  <c r="L31" i="3"/>
  <c r="L25" i="3"/>
  <c r="L26" i="3"/>
  <c r="L30" i="3"/>
</calcChain>
</file>

<file path=xl/sharedStrings.xml><?xml version="1.0" encoding="utf-8"?>
<sst xmlns="http://schemas.openxmlformats.org/spreadsheetml/2006/main" count="754" uniqueCount="283">
  <si>
    <t>Name</t>
  </si>
  <si>
    <t>Time(min)</t>
  </si>
  <si>
    <t>dC</t>
  </si>
  <si>
    <t>dU</t>
  </si>
  <si>
    <t>dU/(dC+dU)</t>
  </si>
  <si>
    <t>dT</t>
  </si>
  <si>
    <t>(dC+dU)/dT</t>
  </si>
  <si>
    <t>ROV_01</t>
  </si>
  <si>
    <t>ROV_02</t>
  </si>
  <si>
    <t>ROV_03</t>
  </si>
  <si>
    <t>ROV_04</t>
  </si>
  <si>
    <t>ROV_05</t>
  </si>
  <si>
    <t>ROV_06</t>
  </si>
  <si>
    <t>ROV_07</t>
  </si>
  <si>
    <t>ROV_08</t>
  </si>
  <si>
    <t>ROV_09</t>
  </si>
  <si>
    <t>ROV_10</t>
  </si>
  <si>
    <t>ROV_11</t>
  </si>
  <si>
    <t>ROV_dC_01</t>
  </si>
  <si>
    <t>ROV_dC_02</t>
  </si>
  <si>
    <t>ROV_dC_03</t>
  </si>
  <si>
    <t>ROV_dC_04</t>
  </si>
  <si>
    <t>ROV_dC_05</t>
  </si>
  <si>
    <t>ROV_dC_06</t>
  </si>
  <si>
    <t>ROV_dC_07</t>
  </si>
  <si>
    <t>ROV_dC_08</t>
  </si>
  <si>
    <t>ROV_dC_09</t>
  </si>
  <si>
    <t>ROV_dC_10</t>
  </si>
  <si>
    <t>ROV_dC_11</t>
  </si>
  <si>
    <t>ROV_dC_12</t>
  </si>
  <si>
    <t>ROV_12</t>
  </si>
  <si>
    <t>units=fmoles</t>
  </si>
  <si>
    <t>dmC</t>
  </si>
  <si>
    <t>dmC/(dmC+dT)</t>
  </si>
  <si>
    <t>d5mC</t>
  </si>
  <si>
    <t>ROV_dmC_01</t>
  </si>
  <si>
    <t>ROV_dmC_02</t>
  </si>
  <si>
    <t>ROV_dmC_03</t>
  </si>
  <si>
    <t>ROV_dmC_04</t>
  </si>
  <si>
    <t>ROV_dmC_05</t>
  </si>
  <si>
    <t>ROV_dmC_06</t>
  </si>
  <si>
    <t>ROV_dmC_07</t>
  </si>
  <si>
    <t>ROV_dmC_08</t>
  </si>
  <si>
    <t>ROV_dmC_09</t>
  </si>
  <si>
    <t>ROV_dmC_10</t>
  </si>
  <si>
    <t>ROV_dmC_11</t>
  </si>
  <si>
    <t>ROV_dmC_12</t>
  </si>
  <si>
    <t>dfU</t>
  </si>
  <si>
    <t>dfC</t>
  </si>
  <si>
    <t>dfU/(dfU+dfC)</t>
  </si>
  <si>
    <t>(dfU+dfC)/dT</t>
  </si>
  <si>
    <t>ROV_dfC_01</t>
  </si>
  <si>
    <t>ROV_dfC_02</t>
  </si>
  <si>
    <t>ROV_dfC_03</t>
  </si>
  <si>
    <t>ROV_dfC_04</t>
  </si>
  <si>
    <t>ROV_dfC_05</t>
  </si>
  <si>
    <t>ROV_dfC_06</t>
  </si>
  <si>
    <t>ROV_dfC_07</t>
  </si>
  <si>
    <t>ROV_dfC_08</t>
  </si>
  <si>
    <t>d5fC</t>
  </si>
  <si>
    <t>ROV_dfC_09</t>
  </si>
  <si>
    <t>ROV_dfC_10</t>
  </si>
  <si>
    <t>ROV_dfC_11</t>
  </si>
  <si>
    <t>ROV_dfC_12</t>
  </si>
  <si>
    <t>dcaC</t>
  </si>
  <si>
    <t>dcaU</t>
  </si>
  <si>
    <t>dcaC/(dcaC+dcaU)</t>
  </si>
  <si>
    <t>(dcaC+dcaU)/dT</t>
  </si>
  <si>
    <t>d5caC</t>
  </si>
  <si>
    <t>Time min</t>
  </si>
  <si>
    <t>dhmC</t>
  </si>
  <si>
    <t>dhmU</t>
  </si>
  <si>
    <t>dhmU/(dhmC+dhmU)</t>
  </si>
  <si>
    <t>d5hmC</t>
  </si>
  <si>
    <t>.</t>
  </si>
  <si>
    <t>Time (min)</t>
  </si>
  <si>
    <t>(dhmC+dhmU)/dT</t>
  </si>
  <si>
    <t>ROV_dhmC_01</t>
  </si>
  <si>
    <t>ROV_dhmC_02</t>
  </si>
  <si>
    <t>ROV_dhmC_03</t>
  </si>
  <si>
    <t>ROV_dhmC_04</t>
  </si>
  <si>
    <t>ROV_dhmC_05</t>
  </si>
  <si>
    <t>ROV_dhmC_06</t>
  </si>
  <si>
    <t>ROV_dhmC_07</t>
  </si>
  <si>
    <t>ROV_13</t>
  </si>
  <si>
    <t>ROV_14</t>
  </si>
  <si>
    <t>ROV_15</t>
  </si>
  <si>
    <t>ROV_16</t>
  </si>
  <si>
    <t>ROV_17</t>
  </si>
  <si>
    <t>ROV_18</t>
  </si>
  <si>
    <t>ROV_19</t>
  </si>
  <si>
    <t>ROV_20</t>
  </si>
  <si>
    <t>ROV_21</t>
  </si>
  <si>
    <t>ROV_22</t>
  </si>
  <si>
    <t>ROV_23</t>
  </si>
  <si>
    <t>ROV_24</t>
  </si>
  <si>
    <t>ROV_25</t>
  </si>
  <si>
    <t> A3A incubation time h</t>
  </si>
  <si>
    <t>dG</t>
  </si>
  <si>
    <t>dA</t>
  </si>
  <si>
    <t>Time</t>
  </si>
  <si>
    <t>0 min</t>
  </si>
  <si>
    <t>60 min</t>
  </si>
  <si>
    <t>120 min</t>
  </si>
  <si>
    <t>240 min</t>
  </si>
  <si>
    <t>480 min</t>
  </si>
  <si>
    <t>1200 min</t>
  </si>
  <si>
    <t>d5gmC</t>
  </si>
  <si>
    <t>dgmC</t>
  </si>
  <si>
    <t>dgmU</t>
  </si>
  <si>
    <t>Raw Data</t>
  </si>
  <si>
    <t>Sample Definition</t>
  </si>
  <si>
    <t>fmoles 5mC</t>
  </si>
  <si>
    <t>fmoles 5hmC</t>
  </si>
  <si>
    <t>fmoles 5fC</t>
  </si>
  <si>
    <t>fmoles 5caC</t>
  </si>
  <si>
    <t>total fmoles</t>
  </si>
  <si>
    <t>%5mC</t>
  </si>
  <si>
    <t>%5hmC</t>
  </si>
  <si>
    <t>%5fC</t>
  </si>
  <si>
    <t>%5caC</t>
  </si>
  <si>
    <t>run 1, No enzyme, 200ng gDNA</t>
  </si>
  <si>
    <t>run 2, No enzyme, 200ng gDNA</t>
  </si>
  <si>
    <t>run 3, No enzyme, 200ng gDNA</t>
  </si>
  <si>
    <t>run1 2ugTET2, 200ng gDNA</t>
  </si>
  <si>
    <t>run 1 4ugTET2, 200ng gDNA</t>
  </si>
  <si>
    <t>run 1 8ugTET2, 200ng gDNA</t>
  </si>
  <si>
    <t>run 1 16ugTET2, 200ng gDNA</t>
  </si>
  <si>
    <t>run 1 32ugTET2, 200ng gDNA</t>
  </si>
  <si>
    <t>run 2 2ugTET2, 200ng gDNA</t>
  </si>
  <si>
    <t>run 2 4ugTET2, 200ng gDNA</t>
  </si>
  <si>
    <t>run 2 8ugTET2, 200ng gDNA</t>
  </si>
  <si>
    <t>run 2 16ugTET2, 200ng gDNA</t>
  </si>
  <si>
    <t>run 2 32ugTET2, 200ng gDNA</t>
  </si>
  <si>
    <t>run 3, 2ugTET2, 200ng gDNA</t>
  </si>
  <si>
    <t>run 3 4ugTET2, 200ng gDNA</t>
  </si>
  <si>
    <t>run 3 8ugTET2, 200ng gDNA</t>
  </si>
  <si>
    <t>run 3 16ugTET2, 200ng gDNA</t>
  </si>
  <si>
    <t>run 3 32ugTET2, 200ng gDNA</t>
  </si>
  <si>
    <r>
      <t>d</t>
    </r>
    <r>
      <rPr>
        <vertAlign val="superscript"/>
        <sz val="11"/>
        <color rgb="FF000000"/>
        <rFont val="Calibri"/>
        <family val="2"/>
        <scheme val="minor"/>
      </rPr>
      <t>gm</t>
    </r>
    <r>
      <rPr>
        <sz val="11"/>
        <color rgb="FF000000"/>
        <rFont val="Calibri"/>
        <family val="2"/>
        <scheme val="minor"/>
      </rPr>
      <t>C</t>
    </r>
  </si>
  <si>
    <t>Sample ID</t>
  </si>
  <si>
    <t>Sample Condition</t>
  </si>
  <si>
    <t>Total, fmol</t>
  </si>
  <si>
    <t>RV-01</t>
  </si>
  <si>
    <t>GC</t>
  </si>
  <si>
    <t>RV-02</t>
  </si>
  <si>
    <t>RV-03</t>
  </si>
  <si>
    <t>RV-04</t>
  </si>
  <si>
    <t>RV-05</t>
  </si>
  <si>
    <t>RV-06</t>
  </si>
  <si>
    <t>RV-07</t>
  </si>
  <si>
    <t>RV-08</t>
  </si>
  <si>
    <t>RV-09</t>
  </si>
  <si>
    <t>RV-10</t>
  </si>
  <si>
    <t>AC</t>
  </si>
  <si>
    <t>RV-11</t>
  </si>
  <si>
    <t>RV-12</t>
  </si>
  <si>
    <t>RV-13</t>
  </si>
  <si>
    <t>RV-14</t>
  </si>
  <si>
    <t>RV-15</t>
  </si>
  <si>
    <t>RV-16</t>
  </si>
  <si>
    <t>RV-17</t>
  </si>
  <si>
    <t>RV-18</t>
  </si>
  <si>
    <t>RV-19</t>
  </si>
  <si>
    <t>RV-20</t>
  </si>
  <si>
    <t>RV-21</t>
  </si>
  <si>
    <t>RV-22</t>
  </si>
  <si>
    <t>RV-23</t>
  </si>
  <si>
    <t>RV-24</t>
  </si>
  <si>
    <t>RV-25</t>
  </si>
  <si>
    <t>RV-26</t>
  </si>
  <si>
    <t>RV-27</t>
  </si>
  <si>
    <t>RV-28</t>
  </si>
  <si>
    <t>TC</t>
  </si>
  <si>
    <t>RV-29</t>
  </si>
  <si>
    <t>RV-30</t>
  </si>
  <si>
    <t>RV-31</t>
  </si>
  <si>
    <t>RV-32</t>
  </si>
  <si>
    <t>RV-33</t>
  </si>
  <si>
    <t>RV-34</t>
  </si>
  <si>
    <t>RV-35</t>
  </si>
  <si>
    <t>RV-36</t>
  </si>
  <si>
    <t>Substrate</t>
  </si>
  <si>
    <t>mC, fmol</t>
  </si>
  <si>
    <t>T, fmol</t>
  </si>
  <si>
    <t>%mC</t>
  </si>
  <si>
    <t>%T</t>
  </si>
  <si>
    <t>Normalized %mC</t>
  </si>
  <si>
    <t>Normalized %T</t>
  </si>
  <si>
    <t>AmC</t>
  </si>
  <si>
    <t>TmC</t>
  </si>
  <si>
    <t>GmC</t>
  </si>
  <si>
    <t>UmC</t>
  </si>
  <si>
    <t>CmC</t>
  </si>
  <si>
    <t>mCC</t>
  </si>
  <si>
    <t>RV-41</t>
  </si>
  <si>
    <t>RV-42</t>
  </si>
  <si>
    <t>RV-43</t>
  </si>
  <si>
    <t>RV-44</t>
  </si>
  <si>
    <t>RV-45</t>
  </si>
  <si>
    <t>RV-46</t>
  </si>
  <si>
    <t>RV-47</t>
  </si>
  <si>
    <t>RV-48</t>
  </si>
  <si>
    <t>RV-49</t>
  </si>
  <si>
    <t>RV-50</t>
  </si>
  <si>
    <t>Normalized %C</t>
  </si>
  <si>
    <t>Normalized %U</t>
  </si>
  <si>
    <t>UCG</t>
  </si>
  <si>
    <t>RV-37</t>
  </si>
  <si>
    <t>RV-38</t>
  </si>
  <si>
    <t>RV-39</t>
  </si>
  <si>
    <t>RV-40</t>
  </si>
  <si>
    <t>RV-51</t>
  </si>
  <si>
    <t>RV-52</t>
  </si>
  <si>
    <t>RV-53</t>
  </si>
  <si>
    <t>RV-54</t>
  </si>
  <si>
    <t>RV-55</t>
  </si>
  <si>
    <t>RV-56</t>
  </si>
  <si>
    <t>RV-57</t>
  </si>
  <si>
    <t>RV-58</t>
  </si>
  <si>
    <t>RV-59</t>
  </si>
  <si>
    <t>RV-60</t>
  </si>
  <si>
    <t>RV-61</t>
  </si>
  <si>
    <t>RV-62</t>
  </si>
  <si>
    <t>RV-63</t>
  </si>
  <si>
    <t>RV-64</t>
  </si>
  <si>
    <t>RV-65</t>
  </si>
  <si>
    <t>RV-66</t>
  </si>
  <si>
    <t>RV-67</t>
  </si>
  <si>
    <t>RV-68</t>
  </si>
  <si>
    <t>RV-69</t>
  </si>
  <si>
    <t>RV-70</t>
  </si>
  <si>
    <t>RV-71</t>
  </si>
  <si>
    <t>RV-72</t>
  </si>
  <si>
    <t>RV-73</t>
  </si>
  <si>
    <t>RV-74</t>
  </si>
  <si>
    <t>RV-75</t>
  </si>
  <si>
    <t>RV-76</t>
  </si>
  <si>
    <t>RV-77</t>
  </si>
  <si>
    <t>RV-78</t>
  </si>
  <si>
    <t>RV-79</t>
  </si>
  <si>
    <t>RV-80</t>
  </si>
  <si>
    <t>RV-81</t>
  </si>
  <si>
    <t>RV-82</t>
  </si>
  <si>
    <t>RV-83</t>
  </si>
  <si>
    <t>RV-84</t>
  </si>
  <si>
    <t>RV-85</t>
  </si>
  <si>
    <t>RV-86</t>
  </si>
  <si>
    <t>RV-87</t>
  </si>
  <si>
    <t>RV-88</t>
  </si>
  <si>
    <t>RV-89</t>
  </si>
  <si>
    <t>RV-90</t>
  </si>
  <si>
    <t>RV-91</t>
  </si>
  <si>
    <t>RV-92</t>
  </si>
  <si>
    <t>RV-93</t>
  </si>
  <si>
    <t>RV-94</t>
  </si>
  <si>
    <t>RV-95</t>
  </si>
  <si>
    <t>RV-96</t>
  </si>
  <si>
    <t>RV-97</t>
  </si>
  <si>
    <t>RV-98</t>
  </si>
  <si>
    <t>RV-99</t>
  </si>
  <si>
    <t>RV-100</t>
  </si>
  <si>
    <t>TET2 activity on NA12878 DNA</t>
  </si>
  <si>
    <r>
      <t xml:space="preserve">The activity of TET2 on NA12878 DNA was investigated. 3 data sets are shown where 0 – 32 </t>
    </r>
    <r>
      <rPr>
        <sz val="11"/>
        <color theme="1"/>
        <rFont val="Symbol"/>
        <charset val="2"/>
      </rPr>
      <t>m</t>
    </r>
    <r>
      <rPr>
        <sz val="11"/>
        <color theme="1"/>
        <rFont val="Calibri"/>
        <family val="2"/>
      </rPr>
      <t xml:space="preserve">g of TET2 was incubated with 200 ng NA12878 genomic DNA. LCMS was then used to detect the amounts of 5mC, 5hmC, 5fC and 5caC in fmoles. The corresponding percentages of total fmoles are calculated. The highest conversion of 5mC to 5caC is seen when 32 </t>
    </r>
    <r>
      <rPr>
        <sz val="11"/>
        <color theme="1"/>
        <rFont val="Symbol"/>
        <charset val="2"/>
      </rPr>
      <t>m</t>
    </r>
    <r>
      <rPr>
        <sz val="11"/>
        <color theme="1"/>
        <rFont val="Calibri"/>
        <family val="2"/>
      </rPr>
      <t>g of TET2 is used.</t>
    </r>
  </si>
  <si>
    <t>Arabidopsis</t>
  </si>
  <si>
    <t>Hela</t>
  </si>
  <si>
    <t>E14</t>
  </si>
  <si>
    <t>3T3</t>
  </si>
  <si>
    <t>XP12</t>
  </si>
  <si>
    <t>APOBEC3A substrate specificity</t>
  </si>
  <si>
    <t>C, fmol</t>
  </si>
  <si>
    <t>U, fmol</t>
  </si>
  <si>
    <t>%C</t>
  </si>
  <si>
    <t>%U</t>
  </si>
  <si>
    <t>TET2 activity on different genomic DNAs</t>
  </si>
  <si>
    <t>The activity of TET2 on different genomic DNAs was investigated.The experimental setup is described in Supplemental Figure 2B. LCMS was then used to detect the amounts of 5mC, 5hmC, 5fC and 5caC in fmoles. The corresponding percentages of total fmoles are calculated.</t>
  </si>
  <si>
    <t>NA1278</t>
  </si>
  <si>
    <t>Time course reactions with 0.2 µM APOBEC3A and 2 µM single-stranded oligonucleotide substrate containing either a cytosine or 5mC preceded by different bases. The experimental setup is described in Supplemental Figure 3A and the oligonucleotide sequences are in Supplemental Table 1. LCMS was used to detect fmoles of either C or U for the cytosine continaing oligonucleotides and either mC or T  for the 5mC containaing oligonucleotides. Corresponding percentages were calculated and normalized against the 0 min time point.</t>
  </si>
  <si>
    <t>Time course reactions of 0.2 µM APOBEC3A and 2 µM single-stranded oligonucleotides containing either cytosine, 5mC, 5hmC, 5gmC, 5fC, 5caC (Supplemental Table 2). The experimental setup is described in Supplemental Figure 3C. LCMS was used to detect nucloside content for each of the oligonucleotides before and after APOBEC3A incubation. Corresponding percentages were calculated.</t>
  </si>
  <si>
    <t>Run1</t>
  </si>
  <si>
    <t>Run2</t>
  </si>
  <si>
    <t>Run3</t>
  </si>
  <si>
    <t>Run4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</si>
</sst>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2"/>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vertAlign val="superscript"/>
      <sz val="11"/>
      <color rgb="FF00000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color rgb="FF002060"/>
      <name val="Calibri"/>
      <family val="2"/>
      <scheme val="minor"/>
    </font>
    <font>
      <sz val="11"/>
      <color rgb="FF00B050"/>
      <name val="Calibri"/>
      <family val="2"/>
      <scheme val="minor"/>
    </font>
    <font>
      <sz val="11"/>
      <color rgb="FF7030A0"/>
      <name val="Calibri"/>
      <family val="2"/>
      <scheme val="minor"/>
    </font>
    <font>
      <sz val="11"/>
      <color rgb="FF0000FF"/>
      <name val="Calibri"/>
      <family val="2"/>
      <scheme val="minor"/>
    </font>
    <font>
      <sz val="11"/>
      <color theme="5" tint="-0.249977111117893"/>
      <name val="Calibri"/>
      <family val="2"/>
      <scheme val="minor"/>
    </font>
    <font>
      <b/>
      <sz val="11"/>
      <color theme="5" tint="-0.249977111117893"/>
      <name val="Calibri"/>
      <family val="2"/>
      <scheme val="minor"/>
    </font>
    <font>
      <b/>
      <sz val="11"/>
      <color theme="1"/>
      <name val="Calibri"/>
      <family val="2"/>
    </font>
    <font>
      <sz val="11"/>
      <color theme="1"/>
      <name val="Calibri"/>
      <family val="2"/>
    </font>
    <font>
      <sz val="11"/>
      <color theme="1"/>
      <name val="Symbol"/>
      <charset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2" fillId="0" borderId="0" xfId="0" applyFont="1"/>
    <xf numFmtId="0" fontId="2" fillId="0" borderId="0" xfId="0" applyFont="1" applyBorder="1"/>
    <xf numFmtId="0" fontId="2" fillId="0" borderId="0" xfId="0" applyFont="1" applyFill="1" applyBorder="1"/>
    <xf numFmtId="2" fontId="3" fillId="0" borderId="0" xfId="0" applyNumberFormat="1" applyFont="1" applyFill="1" applyBorder="1" applyAlignment="1">
      <alignment horizontal="right" vertical="top"/>
    </xf>
    <xf numFmtId="2" fontId="2" fillId="0" borderId="0" xfId="0" applyNumberFormat="1" applyFont="1" applyFill="1" applyBorder="1"/>
    <xf numFmtId="0" fontId="6" fillId="0" borderId="0" xfId="0" applyFont="1"/>
    <xf numFmtId="0" fontId="7" fillId="0" borderId="0" xfId="0" applyFont="1"/>
    <xf numFmtId="0" fontId="9" fillId="0" borderId="0" xfId="0" applyFont="1"/>
    <xf numFmtId="0" fontId="10" fillId="0" borderId="0" xfId="0" applyFont="1"/>
    <xf numFmtId="0" fontId="11" fillId="0" borderId="0" xfId="0" applyFont="1"/>
    <xf numFmtId="0" fontId="8" fillId="2" borderId="0" xfId="0" applyFont="1" applyFill="1"/>
    <xf numFmtId="0" fontId="6" fillId="0" borderId="0" xfId="0" applyFont="1" applyAlignment="1">
      <alignment horizontal="center"/>
    </xf>
    <xf numFmtId="0" fontId="8" fillId="0" borderId="0" xfId="0" applyFont="1"/>
    <xf numFmtId="0" fontId="12" fillId="0" borderId="0" xfId="0" applyFont="1"/>
    <xf numFmtId="0" fontId="13" fillId="0" borderId="0" xfId="0" applyFont="1"/>
    <xf numFmtId="0" fontId="13" fillId="2" borderId="0" xfId="0" applyFont="1" applyFill="1"/>
    <xf numFmtId="0" fontId="9" fillId="2" borderId="0" xfId="0" applyFont="1" applyFill="1"/>
    <xf numFmtId="0" fontId="10" fillId="2" borderId="0" xfId="0" applyFont="1" applyFill="1"/>
    <xf numFmtId="0" fontId="11" fillId="2" borderId="0" xfId="0" applyFont="1" applyFill="1"/>
    <xf numFmtId="0" fontId="11" fillId="0" borderId="0" xfId="0" applyFont="1" applyFill="1"/>
    <xf numFmtId="0" fontId="14" fillId="3" borderId="0" xfId="0" applyFont="1" applyFill="1"/>
    <xf numFmtId="0" fontId="15" fillId="0" borderId="0" xfId="0" applyFont="1" applyAlignment="1">
      <alignment vertical="center"/>
    </xf>
    <xf numFmtId="0" fontId="16" fillId="0" borderId="0" xfId="0" applyFont="1" applyAlignment="1">
      <alignment vertical="top" wrapText="1"/>
    </xf>
    <xf numFmtId="0" fontId="6" fillId="0" borderId="0" xfId="0" applyFont="1" applyAlignment="1">
      <alignment vertical="center"/>
    </xf>
    <xf numFmtId="2" fontId="7" fillId="0" borderId="0" xfId="0" applyNumberFormat="1" applyFont="1"/>
    <xf numFmtId="2" fontId="8" fillId="2" borderId="0" xfId="0" applyNumberFormat="1" applyFont="1" applyFill="1"/>
    <xf numFmtId="2" fontId="9" fillId="0" borderId="0" xfId="0" applyNumberFormat="1" applyFont="1"/>
    <xf numFmtId="2" fontId="9" fillId="2" borderId="0" xfId="0" applyNumberFormat="1" applyFont="1" applyFill="1"/>
    <xf numFmtId="2" fontId="10" fillId="2" borderId="0" xfId="0" applyNumberFormat="1" applyFont="1" applyFill="1"/>
    <xf numFmtId="2" fontId="10" fillId="0" borderId="0" xfId="0" applyNumberFormat="1" applyFont="1"/>
    <xf numFmtId="2" fontId="11" fillId="0" borderId="0" xfId="0" applyNumberFormat="1" applyFont="1"/>
    <xf numFmtId="2" fontId="11" fillId="2" borderId="0" xfId="0" applyNumberFormat="1" applyFont="1" applyFill="1"/>
    <xf numFmtId="2" fontId="11" fillId="0" borderId="0" xfId="0" applyNumberFormat="1" applyFont="1" applyFill="1"/>
    <xf numFmtId="2" fontId="13" fillId="2" borderId="0" xfId="0" applyNumberFormat="1" applyFont="1" applyFill="1"/>
    <xf numFmtId="2" fontId="13" fillId="0" borderId="0" xfId="0" applyNumberFormat="1" applyFont="1"/>
    <xf numFmtId="2" fontId="8" fillId="0" borderId="0" xfId="0" applyNumberFormat="1" applyFont="1"/>
    <xf numFmtId="2" fontId="2" fillId="0" borderId="0" xfId="0" applyNumberFormat="1" applyFont="1"/>
    <xf numFmtId="0" fontId="2" fillId="0" borderId="0" xfId="0" applyFont="1" applyAlignment="1">
      <alignment vertical="top"/>
    </xf>
    <xf numFmtId="0" fontId="4" fillId="0" borderId="0" xfId="0" applyFont="1" applyAlignment="1">
      <alignment vertical="top"/>
    </xf>
    <xf numFmtId="2" fontId="4" fillId="0" borderId="0" xfId="0" applyNumberFormat="1" applyFont="1" applyAlignment="1">
      <alignment vertical="top"/>
    </xf>
    <xf numFmtId="10" fontId="4" fillId="0" borderId="0" xfId="0" applyNumberFormat="1" applyFont="1" applyAlignment="1">
      <alignment vertical="top"/>
    </xf>
    <xf numFmtId="2" fontId="2" fillId="0" borderId="0" xfId="0" applyNumberFormat="1" applyFont="1" applyAlignment="1">
      <alignment vertical="top"/>
    </xf>
    <xf numFmtId="0" fontId="4" fillId="0" borderId="0" xfId="0" applyFont="1" applyAlignment="1">
      <alignment horizontal="left" vertical="top"/>
    </xf>
    <xf numFmtId="0" fontId="4" fillId="0" borderId="0" xfId="1" applyNumberFormat="1" applyFont="1" applyAlignment="1">
      <alignment vertical="top"/>
    </xf>
    <xf numFmtId="0" fontId="4" fillId="0" borderId="0" xfId="0" applyFont="1" applyBorder="1" applyAlignment="1">
      <alignment horizontal="center" vertical="top" wrapText="1" readingOrder="1"/>
    </xf>
    <xf numFmtId="0" fontId="2" fillId="0" borderId="0" xfId="0" applyFont="1" applyAlignment="1">
      <alignment horizontal="left" vertical="top"/>
    </xf>
    <xf numFmtId="9" fontId="4" fillId="0" borderId="0" xfId="0" applyNumberFormat="1" applyFont="1" applyAlignment="1">
      <alignment horizontal="left" vertical="top" wrapText="1" readingOrder="1"/>
    </xf>
    <xf numFmtId="9" fontId="2" fillId="0" borderId="0" xfId="0" applyNumberFormat="1" applyFont="1" applyAlignment="1">
      <alignment horizontal="left" vertical="top"/>
    </xf>
    <xf numFmtId="10" fontId="2" fillId="0" borderId="0" xfId="0" applyNumberFormat="1" applyFont="1" applyAlignment="1">
      <alignment horizontal="left" vertical="top"/>
    </xf>
    <xf numFmtId="0" fontId="6" fillId="0" borderId="0" xfId="0" applyFont="1" applyAlignment="1">
      <alignment vertical="top"/>
    </xf>
    <xf numFmtId="2" fontId="2" fillId="0" borderId="0" xfId="0" applyNumberFormat="1" applyFont="1" applyBorder="1" applyAlignment="1">
      <alignment horizontal="right"/>
    </xf>
    <xf numFmtId="0" fontId="3" fillId="0" borderId="0" xfId="0" applyFont="1" applyBorder="1" applyAlignment="1">
      <alignment horizontal="left"/>
    </xf>
    <xf numFmtId="0" fontId="2" fillId="0" borderId="0" xfId="0" applyFont="1" applyBorder="1" applyAlignment="1">
      <alignment horizontal="right"/>
    </xf>
    <xf numFmtId="0" fontId="2" fillId="0" borderId="0" xfId="0" applyFont="1" applyBorder="1" applyAlignment="1">
      <alignment horizontal="left"/>
    </xf>
    <xf numFmtId="2" fontId="3" fillId="0" borderId="0" xfId="0" applyNumberFormat="1" applyFont="1" applyBorder="1" applyAlignment="1">
      <alignment horizontal="right"/>
    </xf>
    <xf numFmtId="2" fontId="2" fillId="0" borderId="0" xfId="0" applyNumberFormat="1" applyFont="1" applyFill="1" applyBorder="1" applyAlignment="1">
      <alignment horizontal="right"/>
    </xf>
    <xf numFmtId="2" fontId="4" fillId="0" borderId="0" xfId="0" applyNumberFormat="1" applyFont="1" applyFill="1" applyBorder="1" applyAlignment="1">
      <alignment horizontal="right"/>
    </xf>
    <xf numFmtId="0" fontId="2" fillId="0" borderId="0" xfId="0" applyFont="1" applyFill="1" applyBorder="1" applyAlignment="1">
      <alignment horizontal="right"/>
    </xf>
    <xf numFmtId="0" fontId="16" fillId="0" borderId="0" xfId="0" applyFont="1" applyAlignment="1">
      <alignment horizontal="left" wrapText="1"/>
    </xf>
    <xf numFmtId="0" fontId="2" fillId="0" borderId="0" xfId="0" applyFont="1" applyAlignment="1">
      <alignment horizontal="left" vertical="top" wrapText="1"/>
    </xf>
    <xf numFmtId="0" fontId="2"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E61F7-087E-7442-B4EC-F9BABE853E0F}">
  <dimension ref="B4:L38"/>
  <sheetViews>
    <sheetView workbookViewId="0">
      <selection activeCell="C5" sqref="C5:F5"/>
    </sheetView>
  </sheetViews>
  <sheetFormatPr baseColWidth="10" defaultRowHeight="15" x14ac:dyDescent="0.2"/>
  <cols>
    <col min="1" max="1" width="10.83203125" style="1"/>
    <col min="2" max="2" width="27.5" style="1" customWidth="1"/>
    <col min="3" max="16384" width="10.83203125" style="1"/>
  </cols>
  <sheetData>
    <row r="4" spans="2:11" x14ac:dyDescent="0.2">
      <c r="B4" s="1" t="s">
        <v>110</v>
      </c>
    </row>
    <row r="5" spans="2:11" x14ac:dyDescent="0.2">
      <c r="B5" s="2" t="s">
        <v>111</v>
      </c>
      <c r="C5" s="2" t="s">
        <v>112</v>
      </c>
      <c r="D5" s="2" t="s">
        <v>113</v>
      </c>
      <c r="E5" s="2" t="s">
        <v>114</v>
      </c>
      <c r="F5" s="2" t="s">
        <v>115</v>
      </c>
      <c r="G5" s="2" t="s">
        <v>116</v>
      </c>
      <c r="H5" s="2" t="s">
        <v>117</v>
      </c>
      <c r="I5" s="2" t="s">
        <v>118</v>
      </c>
      <c r="J5" s="2" t="s">
        <v>119</v>
      </c>
      <c r="K5" s="2" t="s">
        <v>120</v>
      </c>
    </row>
    <row r="6" spans="2:11" x14ac:dyDescent="0.2">
      <c r="B6" s="3" t="s">
        <v>124</v>
      </c>
      <c r="C6" s="4">
        <v>5.0211959793886596</v>
      </c>
      <c r="D6" s="4">
        <v>74.199928617192697</v>
      </c>
      <c r="E6" s="4">
        <v>73.891306515055504</v>
      </c>
      <c r="F6" s="4">
        <v>513.70677089377898</v>
      </c>
      <c r="G6" s="5">
        <f>C6+D6+E6+F6</f>
        <v>666.81920200541583</v>
      </c>
      <c r="H6" s="5">
        <f>(C6/G6)*100</f>
        <v>0.75300710661716641</v>
      </c>
      <c r="I6" s="5">
        <f>(D6/G6)*100</f>
        <v>11.12744330007912</v>
      </c>
      <c r="J6" s="5">
        <f>(E6/G6)*100</f>
        <v>11.081160574385404</v>
      </c>
      <c r="K6" s="5">
        <f>(F6/G6)*100</f>
        <v>77.038389018918309</v>
      </c>
    </row>
    <row r="7" spans="2:11" x14ac:dyDescent="0.2">
      <c r="B7" s="3" t="s">
        <v>125</v>
      </c>
      <c r="C7" s="4">
        <v>6.4164104315472397</v>
      </c>
      <c r="D7" s="4">
        <v>81.619042822816994</v>
      </c>
      <c r="E7" s="4">
        <v>77.511698949843506</v>
      </c>
      <c r="F7" s="4">
        <v>573.98938764281399</v>
      </c>
      <c r="G7" s="5">
        <f t="shared" ref="G7:G11" si="0">C7+D7+E7+F7</f>
        <v>739.53653984702169</v>
      </c>
      <c r="H7" s="5">
        <f t="shared" ref="H7:H11" si="1">(C7/G7)*100</f>
        <v>0.86762588267437313</v>
      </c>
      <c r="I7" s="5">
        <f t="shared" ref="I7:I11" si="2">(D7/G7)*100</f>
        <v>11.036512521707239</v>
      </c>
      <c r="J7" s="5">
        <f t="shared" ref="J7:J11" si="3">(E7/G7)*100</f>
        <v>10.481118210315524</v>
      </c>
      <c r="K7" s="5">
        <f t="shared" ref="K7:K11" si="4">(F7/G7)*100</f>
        <v>77.614743385302873</v>
      </c>
    </row>
    <row r="8" spans="2:11" x14ac:dyDescent="0.2">
      <c r="B8" s="3" t="s">
        <v>126</v>
      </c>
      <c r="C8" s="4">
        <v>4.6753304321187796</v>
      </c>
      <c r="D8" s="4">
        <v>54.693064788968002</v>
      </c>
      <c r="E8" s="4">
        <v>59.011600380188703</v>
      </c>
      <c r="F8" s="4">
        <v>222.722575676703</v>
      </c>
      <c r="G8" s="5">
        <f t="shared" si="0"/>
        <v>341.10257127797848</v>
      </c>
      <c r="H8" s="5">
        <f t="shared" si="1"/>
        <v>1.370652356738953</v>
      </c>
      <c r="I8" s="5">
        <f t="shared" si="2"/>
        <v>16.034198916781655</v>
      </c>
      <c r="J8" s="5">
        <f t="shared" si="3"/>
        <v>17.300250818718609</v>
      </c>
      <c r="K8" s="5">
        <f t="shared" si="4"/>
        <v>65.294897907760785</v>
      </c>
    </row>
    <row r="9" spans="2:11" x14ac:dyDescent="0.2">
      <c r="B9" s="3" t="s">
        <v>127</v>
      </c>
      <c r="C9" s="4">
        <v>1.98400804068115</v>
      </c>
      <c r="D9" s="4">
        <v>32.305828488876401</v>
      </c>
      <c r="E9" s="4">
        <v>43.106843444865802</v>
      </c>
      <c r="F9" s="4">
        <v>632.44832680504601</v>
      </c>
      <c r="G9" s="5">
        <f t="shared" si="0"/>
        <v>709.84500677946937</v>
      </c>
      <c r="H9" s="5">
        <f t="shared" si="1"/>
        <v>0.27949876687623587</v>
      </c>
      <c r="I9" s="5">
        <f t="shared" si="2"/>
        <v>4.5511101973438262</v>
      </c>
      <c r="J9" s="5">
        <f t="shared" si="3"/>
        <v>6.0727120756176554</v>
      </c>
      <c r="K9" s="5">
        <f t="shared" si="4"/>
        <v>89.096678960162279</v>
      </c>
    </row>
    <row r="10" spans="2:11" x14ac:dyDescent="0.2">
      <c r="B10" s="3" t="s">
        <v>128</v>
      </c>
      <c r="C10" s="4">
        <v>1.7121328449711199</v>
      </c>
      <c r="D10" s="4">
        <v>3.5928481086213302</v>
      </c>
      <c r="E10" s="4">
        <v>28.851873196096999</v>
      </c>
      <c r="F10" s="4">
        <v>144.45206976892999</v>
      </c>
      <c r="G10" s="5">
        <f t="shared" si="0"/>
        <v>178.60892391861944</v>
      </c>
      <c r="H10" s="5">
        <f t="shared" si="1"/>
        <v>0.95859311360681421</v>
      </c>
      <c r="I10" s="5">
        <f t="shared" si="2"/>
        <v>2.0115725630027081</v>
      </c>
      <c r="J10" s="5">
        <f t="shared" si="3"/>
        <v>16.153657142709697</v>
      </c>
      <c r="K10" s="5">
        <f t="shared" si="4"/>
        <v>80.87617718068077</v>
      </c>
    </row>
    <row r="11" spans="2:11" x14ac:dyDescent="0.2">
      <c r="B11" s="3" t="s">
        <v>121</v>
      </c>
      <c r="C11" s="4">
        <v>513.73961603916905</v>
      </c>
      <c r="D11" s="4">
        <v>0</v>
      </c>
      <c r="E11" s="4">
        <v>0</v>
      </c>
      <c r="F11" s="4">
        <v>0</v>
      </c>
      <c r="G11" s="5">
        <f t="shared" si="0"/>
        <v>513.73961603916905</v>
      </c>
      <c r="H11" s="5">
        <f t="shared" si="1"/>
        <v>100</v>
      </c>
      <c r="I11" s="5">
        <f t="shared" si="2"/>
        <v>0</v>
      </c>
      <c r="J11" s="5">
        <f t="shared" si="3"/>
        <v>0</v>
      </c>
      <c r="K11" s="5">
        <f t="shared" si="4"/>
        <v>0</v>
      </c>
    </row>
    <row r="12" spans="2:11" x14ac:dyDescent="0.2">
      <c r="B12" s="3"/>
      <c r="C12" s="3"/>
      <c r="D12" s="3"/>
      <c r="E12" s="3"/>
      <c r="F12" s="3"/>
      <c r="G12" s="3"/>
      <c r="H12" s="3"/>
      <c r="I12" s="3"/>
      <c r="J12" s="3"/>
      <c r="K12" s="3"/>
    </row>
    <row r="13" spans="2:11" x14ac:dyDescent="0.2">
      <c r="B13" s="3" t="s">
        <v>129</v>
      </c>
      <c r="C13" s="4">
        <v>3.5261048994187498</v>
      </c>
      <c r="D13" s="4">
        <v>172.19864248637401</v>
      </c>
      <c r="E13" s="4">
        <v>117.048185086212</v>
      </c>
      <c r="F13" s="4">
        <v>416.75539480919798</v>
      </c>
      <c r="G13" s="5">
        <f t="shared" ref="G13:G18" si="5">C13+D13+E13+F13</f>
        <v>709.52832728120279</v>
      </c>
      <c r="H13" s="5">
        <f t="shared" ref="H13:H18" si="6">(C13/G13)*100</f>
        <v>0.49696464028859999</v>
      </c>
      <c r="I13" s="5">
        <f t="shared" ref="I13:I18" si="7">(D13/G13)*100</f>
        <v>24.269452799187203</v>
      </c>
      <c r="J13" s="5">
        <f t="shared" ref="J13:J18" si="8">(E13/G13)*100</f>
        <v>16.496619033481245</v>
      </c>
      <c r="K13" s="5">
        <f t="shared" ref="K13:K18" si="9">(F13/G13)*100</f>
        <v>58.736963527042938</v>
      </c>
    </row>
    <row r="14" spans="2:11" x14ac:dyDescent="0.2">
      <c r="B14" s="3" t="s">
        <v>130</v>
      </c>
      <c r="C14" s="4">
        <v>4.09382909437491</v>
      </c>
      <c r="D14" s="4">
        <v>161.299788668746</v>
      </c>
      <c r="E14" s="4">
        <v>114.41676479771</v>
      </c>
      <c r="F14" s="4">
        <v>456.50813465260597</v>
      </c>
      <c r="G14" s="5">
        <f t="shared" si="5"/>
        <v>736.31851721343696</v>
      </c>
      <c r="H14" s="5">
        <f t="shared" si="6"/>
        <v>0.5559861661319907</v>
      </c>
      <c r="I14" s="5">
        <f t="shared" si="7"/>
        <v>21.906251832315384</v>
      </c>
      <c r="J14" s="5">
        <f t="shared" si="8"/>
        <v>15.539031291880978</v>
      </c>
      <c r="K14" s="5">
        <f t="shared" si="9"/>
        <v>61.998730709671634</v>
      </c>
    </row>
    <row r="15" spans="2:11" x14ac:dyDescent="0.2">
      <c r="B15" s="3" t="s">
        <v>131</v>
      </c>
      <c r="C15" s="4">
        <v>2.6339937868512702</v>
      </c>
      <c r="D15" s="4">
        <v>102.554098539584</v>
      </c>
      <c r="E15" s="4">
        <v>93.243743731575705</v>
      </c>
      <c r="F15" s="4">
        <v>551.34662550089104</v>
      </c>
      <c r="G15" s="5">
        <f t="shared" si="5"/>
        <v>749.77846155890199</v>
      </c>
      <c r="H15" s="5">
        <f t="shared" si="6"/>
        <v>0.35130294105472193</v>
      </c>
      <c r="I15" s="5">
        <f t="shared" si="7"/>
        <v>13.677920052058928</v>
      </c>
      <c r="J15" s="5">
        <f t="shared" si="8"/>
        <v>12.436172617936766</v>
      </c>
      <c r="K15" s="5">
        <f t="shared" si="9"/>
        <v>73.534604388949589</v>
      </c>
    </row>
    <row r="16" spans="2:11" x14ac:dyDescent="0.2">
      <c r="B16" s="3" t="s">
        <v>132</v>
      </c>
      <c r="C16" s="4">
        <v>2.5771361169400202</v>
      </c>
      <c r="D16" s="4">
        <v>96.015271651772906</v>
      </c>
      <c r="E16" s="4">
        <v>93.594787780543896</v>
      </c>
      <c r="F16" s="4">
        <v>587.38580202902597</v>
      </c>
      <c r="G16" s="5">
        <f t="shared" si="5"/>
        <v>779.57299757828287</v>
      </c>
      <c r="H16" s="5">
        <f t="shared" si="6"/>
        <v>0.3305830403241013</v>
      </c>
      <c r="I16" s="5">
        <f t="shared" si="7"/>
        <v>12.316392685488223</v>
      </c>
      <c r="J16" s="5">
        <f t="shared" si="8"/>
        <v>12.005904266988844</v>
      </c>
      <c r="K16" s="5">
        <f t="shared" si="9"/>
        <v>75.347120007198825</v>
      </c>
    </row>
    <row r="17" spans="2:12" x14ac:dyDescent="0.2">
      <c r="B17" s="3" t="s">
        <v>133</v>
      </c>
      <c r="C17" s="4">
        <v>2.5494278181206602</v>
      </c>
      <c r="D17" s="4">
        <v>65.784761410328997</v>
      </c>
      <c r="E17" s="4">
        <v>75.201633099163502</v>
      </c>
      <c r="F17" s="4">
        <v>598.08180519966697</v>
      </c>
      <c r="G17" s="5">
        <f t="shared" si="5"/>
        <v>741.61762752728009</v>
      </c>
      <c r="H17" s="5">
        <f t="shared" si="6"/>
        <v>0.34376580646026794</v>
      </c>
      <c r="I17" s="5">
        <f t="shared" si="7"/>
        <v>8.8704419863468171</v>
      </c>
      <c r="J17" s="5">
        <f t="shared" si="8"/>
        <v>10.140216508863558</v>
      </c>
      <c r="K17" s="5">
        <f t="shared" si="9"/>
        <v>80.645575698329367</v>
      </c>
    </row>
    <row r="18" spans="2:12" x14ac:dyDescent="0.2">
      <c r="B18" s="3" t="s">
        <v>122</v>
      </c>
      <c r="C18" s="4">
        <v>662.51153073742205</v>
      </c>
      <c r="D18" s="4">
        <v>0.48727267575845801</v>
      </c>
      <c r="E18" s="4">
        <v>0</v>
      </c>
      <c r="F18" s="4">
        <v>0</v>
      </c>
      <c r="G18" s="5">
        <f t="shared" si="5"/>
        <v>662.99880341318055</v>
      </c>
      <c r="H18" s="5">
        <f t="shared" si="6"/>
        <v>99.926504742806472</v>
      </c>
      <c r="I18" s="5">
        <f t="shared" si="7"/>
        <v>7.3495257193517113E-2</v>
      </c>
      <c r="J18" s="5">
        <f t="shared" si="8"/>
        <v>0</v>
      </c>
      <c r="K18" s="5">
        <f t="shared" si="9"/>
        <v>0</v>
      </c>
    </row>
    <row r="19" spans="2:12" x14ac:dyDescent="0.2">
      <c r="B19" s="3"/>
      <c r="C19" s="3"/>
      <c r="D19" s="3"/>
      <c r="E19" s="3"/>
      <c r="F19" s="3"/>
      <c r="G19" s="3"/>
      <c r="H19" s="3"/>
      <c r="I19" s="3"/>
      <c r="J19" s="3"/>
      <c r="K19" s="3"/>
    </row>
    <row r="20" spans="2:12" x14ac:dyDescent="0.2">
      <c r="B20" s="3" t="s">
        <v>134</v>
      </c>
      <c r="C20" s="4">
        <v>15.3995826935691</v>
      </c>
      <c r="D20" s="4">
        <v>77.146995853253202</v>
      </c>
      <c r="E20" s="4">
        <v>74.661300882243495</v>
      </c>
      <c r="F20" s="4">
        <v>550.59587906148295</v>
      </c>
      <c r="G20" s="5">
        <f t="shared" ref="G20:G25" si="10">C20+D20+E20+F20</f>
        <v>717.80375849054872</v>
      </c>
      <c r="H20" s="5">
        <f t="shared" ref="H20:H25" si="11">(C20/G20)*100</f>
        <v>2.1453750431667409</v>
      </c>
      <c r="I20" s="5">
        <f t="shared" ref="I20:I25" si="12">(D20/G20)*100</f>
        <v>10.747644455844542</v>
      </c>
      <c r="J20" s="5">
        <f t="shared" ref="J20:J25" si="13">(E20/G20)*100</f>
        <v>10.401352737306203</v>
      </c>
      <c r="K20" s="5">
        <f t="shared" ref="K20:K25" si="14">(F20/G20)*100</f>
        <v>76.705627763682514</v>
      </c>
    </row>
    <row r="21" spans="2:12" x14ac:dyDescent="0.2">
      <c r="B21" s="3" t="s">
        <v>135</v>
      </c>
      <c r="C21" s="4">
        <v>2.1349372741881201</v>
      </c>
      <c r="D21" s="4">
        <v>13.7089521142814</v>
      </c>
      <c r="E21" s="4">
        <v>16.769810919221399</v>
      </c>
      <c r="F21" s="4">
        <v>263.81546143084302</v>
      </c>
      <c r="G21" s="5">
        <f t="shared" si="10"/>
        <v>296.42916173853394</v>
      </c>
      <c r="H21" s="5">
        <f t="shared" si="11"/>
        <v>0.72021836909259507</v>
      </c>
      <c r="I21" s="5">
        <f t="shared" si="12"/>
        <v>4.6246975276924385</v>
      </c>
      <c r="J21" s="5">
        <f t="shared" si="13"/>
        <v>5.6572743453672931</v>
      </c>
      <c r="K21" s="5">
        <f t="shared" si="14"/>
        <v>88.997809757847662</v>
      </c>
    </row>
    <row r="22" spans="2:12" x14ac:dyDescent="0.2">
      <c r="B22" s="3" t="s">
        <v>136</v>
      </c>
      <c r="C22" s="4">
        <v>2.34192388323671</v>
      </c>
      <c r="D22" s="4">
        <v>19.7996612310179</v>
      </c>
      <c r="E22" s="4">
        <v>25.262728910028901</v>
      </c>
      <c r="F22" s="4">
        <v>593.02586836540104</v>
      </c>
      <c r="G22" s="5">
        <f t="shared" si="10"/>
        <v>640.43018238968455</v>
      </c>
      <c r="H22" s="5">
        <f t="shared" si="11"/>
        <v>0.36567981141958611</v>
      </c>
      <c r="I22" s="5">
        <f t="shared" si="12"/>
        <v>3.0916190047661338</v>
      </c>
      <c r="J22" s="5">
        <f t="shared" si="13"/>
        <v>3.9446499563409412</v>
      </c>
      <c r="K22" s="5">
        <f t="shared" si="14"/>
        <v>92.598051227473348</v>
      </c>
    </row>
    <row r="23" spans="2:12" x14ac:dyDescent="0.2">
      <c r="B23" s="3" t="s">
        <v>137</v>
      </c>
      <c r="C23" s="4">
        <v>1.99802492974149</v>
      </c>
      <c r="D23" s="4">
        <v>2.6232957498721099</v>
      </c>
      <c r="E23" s="4">
        <v>16.6171772087744</v>
      </c>
      <c r="F23" s="4">
        <v>274.49875807162101</v>
      </c>
      <c r="G23" s="5">
        <f t="shared" si="10"/>
        <v>295.73725596000901</v>
      </c>
      <c r="H23" s="5">
        <f t="shared" si="11"/>
        <v>0.67560812494036004</v>
      </c>
      <c r="I23" s="5">
        <f t="shared" si="12"/>
        <v>0.88703594051973089</v>
      </c>
      <c r="J23" s="5">
        <f t="shared" si="13"/>
        <v>5.6188988278911518</v>
      </c>
      <c r="K23" s="5">
        <f t="shared" si="14"/>
        <v>92.818457106648751</v>
      </c>
    </row>
    <row r="24" spans="2:12" x14ac:dyDescent="0.2">
      <c r="B24" s="3" t="s">
        <v>138</v>
      </c>
      <c r="C24" s="4">
        <v>1.60891383037958</v>
      </c>
      <c r="D24" s="4">
        <v>5.5255587108939102</v>
      </c>
      <c r="E24" s="4">
        <v>9.1262988879426707</v>
      </c>
      <c r="F24" s="4">
        <v>648.36001735509205</v>
      </c>
      <c r="G24" s="5">
        <f t="shared" si="10"/>
        <v>664.62078878430816</v>
      </c>
      <c r="H24" s="5">
        <f t="shared" si="11"/>
        <v>0.24207997365272407</v>
      </c>
      <c r="I24" s="5">
        <f t="shared" si="12"/>
        <v>0.83138517544733925</v>
      </c>
      <c r="J24" s="5">
        <f t="shared" si="13"/>
        <v>1.3731588060367552</v>
      </c>
      <c r="K24" s="5">
        <f t="shared" si="14"/>
        <v>97.553376044863199</v>
      </c>
    </row>
    <row r="25" spans="2:12" x14ac:dyDescent="0.2">
      <c r="B25" s="3" t="s">
        <v>123</v>
      </c>
      <c r="C25" s="4">
        <v>3.3435503957638502</v>
      </c>
      <c r="D25" s="4">
        <v>0</v>
      </c>
      <c r="E25" s="4">
        <v>0</v>
      </c>
      <c r="F25" s="4">
        <v>0</v>
      </c>
      <c r="G25" s="5">
        <f t="shared" si="10"/>
        <v>3.3435503957638502</v>
      </c>
      <c r="H25" s="5">
        <f t="shared" si="11"/>
        <v>100</v>
      </c>
      <c r="I25" s="5">
        <f t="shared" si="12"/>
        <v>0</v>
      </c>
      <c r="J25" s="5">
        <f t="shared" si="13"/>
        <v>0</v>
      </c>
      <c r="K25" s="5">
        <f t="shared" si="14"/>
        <v>0</v>
      </c>
    </row>
    <row r="26" spans="2:12" ht="15" customHeight="1" x14ac:dyDescent="0.2"/>
    <row r="27" spans="2:12" ht="15" customHeight="1" x14ac:dyDescent="0.2"/>
    <row r="28" spans="2:12" ht="15" customHeight="1" x14ac:dyDescent="0.2">
      <c r="B28" s="22" t="s">
        <v>262</v>
      </c>
    </row>
    <row r="29" spans="2:12" ht="15" customHeight="1" x14ac:dyDescent="0.2">
      <c r="B29" s="59" t="s">
        <v>263</v>
      </c>
      <c r="C29" s="59"/>
      <c r="D29" s="59"/>
      <c r="E29" s="59"/>
      <c r="F29" s="59"/>
      <c r="G29" s="59"/>
      <c r="H29" s="59"/>
      <c r="I29" s="59"/>
      <c r="J29" s="59"/>
      <c r="K29" s="59"/>
      <c r="L29" s="23"/>
    </row>
    <row r="30" spans="2:12" ht="15" customHeight="1" x14ac:dyDescent="0.2">
      <c r="B30" s="59"/>
      <c r="C30" s="59"/>
      <c r="D30" s="59"/>
      <c r="E30" s="59"/>
      <c r="F30" s="59"/>
      <c r="G30" s="59"/>
      <c r="H30" s="59"/>
      <c r="I30" s="59"/>
      <c r="J30" s="59"/>
      <c r="K30" s="59"/>
      <c r="L30" s="23"/>
    </row>
    <row r="31" spans="2:12" ht="15" customHeight="1" x14ac:dyDescent="0.2">
      <c r="B31" s="59"/>
      <c r="C31" s="59"/>
      <c r="D31" s="59"/>
      <c r="E31" s="59"/>
      <c r="F31" s="59"/>
      <c r="G31" s="59"/>
      <c r="H31" s="59"/>
      <c r="I31" s="59"/>
      <c r="J31" s="59"/>
      <c r="K31" s="59"/>
      <c r="L31" s="23"/>
    </row>
    <row r="32" spans="2:12" ht="15" customHeight="1" x14ac:dyDescent="0.2">
      <c r="B32" s="23"/>
      <c r="C32" s="23"/>
      <c r="D32" s="23"/>
      <c r="E32" s="23"/>
      <c r="F32" s="23"/>
      <c r="G32" s="23"/>
      <c r="H32" s="23"/>
      <c r="I32" s="23"/>
      <c r="J32" s="23"/>
      <c r="K32" s="23"/>
      <c r="L32" s="23"/>
    </row>
    <row r="33" spans="2:12" ht="15" customHeight="1" x14ac:dyDescent="0.2">
      <c r="B33" s="23"/>
      <c r="C33" s="23"/>
      <c r="D33" s="23"/>
      <c r="E33" s="23"/>
      <c r="F33" s="23"/>
      <c r="G33" s="23"/>
      <c r="H33" s="23"/>
      <c r="I33" s="23"/>
      <c r="J33" s="23"/>
      <c r="K33" s="23"/>
      <c r="L33" s="23"/>
    </row>
    <row r="34" spans="2:12" ht="15" customHeight="1" x14ac:dyDescent="0.2">
      <c r="B34" s="23"/>
      <c r="C34" s="23"/>
      <c r="D34" s="23"/>
      <c r="E34" s="23"/>
      <c r="F34" s="23"/>
      <c r="G34" s="23"/>
      <c r="H34" s="23"/>
      <c r="I34" s="23"/>
      <c r="J34" s="23"/>
      <c r="K34" s="23"/>
      <c r="L34" s="23"/>
    </row>
    <row r="35" spans="2:12" ht="15" customHeight="1" x14ac:dyDescent="0.2">
      <c r="B35" s="23"/>
      <c r="C35" s="23"/>
      <c r="D35" s="23"/>
      <c r="E35" s="23"/>
      <c r="F35" s="23"/>
      <c r="G35" s="23"/>
      <c r="H35" s="23"/>
      <c r="I35" s="23"/>
      <c r="J35" s="23"/>
      <c r="K35" s="23"/>
      <c r="L35" s="23"/>
    </row>
    <row r="36" spans="2:12" ht="15" customHeight="1" x14ac:dyDescent="0.2"/>
    <row r="37" spans="2:12" ht="15" customHeight="1" x14ac:dyDescent="0.2"/>
    <row r="38" spans="2:12" ht="15" customHeight="1" x14ac:dyDescent="0.2"/>
  </sheetData>
  <mergeCells count="1">
    <mergeCell ref="B29:K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D55A2-4F8E-5245-AF12-1C6D947964AF}">
  <dimension ref="B2:K38"/>
  <sheetViews>
    <sheetView zoomScale="90" zoomScaleNormal="90" workbookViewId="0">
      <selection activeCell="H32" sqref="H32"/>
    </sheetView>
  </sheetViews>
  <sheetFormatPr baseColWidth="10" defaultRowHeight="15" x14ac:dyDescent="0.2"/>
  <cols>
    <col min="1" max="1" width="10.83203125" style="1"/>
    <col min="2" max="2" width="23.83203125" style="1" customWidth="1"/>
    <col min="3" max="11" width="14.33203125" style="1" customWidth="1"/>
    <col min="12" max="12" width="16.5" style="1" customWidth="1"/>
    <col min="13" max="16384" width="10.83203125" style="1"/>
  </cols>
  <sheetData>
    <row r="2" spans="2:11" x14ac:dyDescent="0.2">
      <c r="B2" s="52" t="s">
        <v>264</v>
      </c>
      <c r="C2" s="53" t="s">
        <v>112</v>
      </c>
      <c r="D2" s="53" t="s">
        <v>113</v>
      </c>
      <c r="E2" s="53" t="s">
        <v>114</v>
      </c>
      <c r="F2" s="53" t="s">
        <v>115</v>
      </c>
      <c r="G2" s="51" t="s">
        <v>142</v>
      </c>
      <c r="H2" s="53" t="s">
        <v>117</v>
      </c>
      <c r="I2" s="53" t="s">
        <v>118</v>
      </c>
      <c r="J2" s="53" t="s">
        <v>119</v>
      </c>
      <c r="K2" s="53" t="s">
        <v>120</v>
      </c>
    </row>
    <row r="3" spans="2:11" x14ac:dyDescent="0.2">
      <c r="B3" s="54" t="s">
        <v>279</v>
      </c>
      <c r="C3" s="51">
        <v>8.8792584264440499</v>
      </c>
      <c r="D3" s="51">
        <v>94.460958149273907</v>
      </c>
      <c r="E3" s="51">
        <v>93.413608101435898</v>
      </c>
      <c r="F3" s="51">
        <v>378.14208083616597</v>
      </c>
      <c r="G3" s="51">
        <v>574.8959055133198</v>
      </c>
      <c r="H3" s="51">
        <f>C3/G3*100</f>
        <v>1.5444984633376078</v>
      </c>
      <c r="I3" s="51">
        <f>D3/G3*100</f>
        <v>16.43096728353466</v>
      </c>
      <c r="J3" s="51">
        <f>E3/G3*100</f>
        <v>16.248786468226392</v>
      </c>
      <c r="K3" s="51">
        <f>F3/G3*100</f>
        <v>65.775747784901341</v>
      </c>
    </row>
    <row r="4" spans="2:11" x14ac:dyDescent="0.2">
      <c r="B4" s="54" t="s">
        <v>280</v>
      </c>
      <c r="C4" s="51">
        <v>350.15591619326801</v>
      </c>
      <c r="D4" s="51">
        <v>9.3580767402971503</v>
      </c>
      <c r="E4" s="51">
        <v>27919.5201720615</v>
      </c>
      <c r="F4" s="51">
        <v>14261.2939776311</v>
      </c>
      <c r="G4" s="51">
        <v>42540.328142626167</v>
      </c>
      <c r="H4" s="51">
        <f t="shared" ref="H4:H5" si="0">C4/G4*100</f>
        <v>0.82311522144185234</v>
      </c>
      <c r="I4" s="51">
        <f t="shared" ref="I4:I5" si="1">D4/G4*100</f>
        <v>2.1998130124718504E-2</v>
      </c>
      <c r="J4" s="51">
        <f t="shared" ref="J4:J5" si="2">E4/G4*100</f>
        <v>65.630711823507639</v>
      </c>
      <c r="K4" s="51">
        <f t="shared" ref="K4:K5" si="3">F4/G4*100</f>
        <v>33.524174824925787</v>
      </c>
    </row>
    <row r="5" spans="2:11" x14ac:dyDescent="0.2">
      <c r="B5" s="54" t="s">
        <v>281</v>
      </c>
      <c r="C5" s="51">
        <v>9.0151909999999997</v>
      </c>
      <c r="D5" s="51">
        <v>92.648319999999998</v>
      </c>
      <c r="E5" s="51">
        <v>89.24633</v>
      </c>
      <c r="F5" s="51">
        <v>2281.6930000000002</v>
      </c>
      <c r="G5" s="51">
        <v>2472.6030000000001</v>
      </c>
      <c r="H5" s="51">
        <f t="shared" si="0"/>
        <v>0.3646032541414857</v>
      </c>
      <c r="I5" s="51">
        <f t="shared" si="1"/>
        <v>3.7469953728924539</v>
      </c>
      <c r="J5" s="51">
        <f t="shared" si="2"/>
        <v>3.6094079801731209</v>
      </c>
      <c r="K5" s="51">
        <f t="shared" si="3"/>
        <v>92.278986962322705</v>
      </c>
    </row>
    <row r="6" spans="2:11" x14ac:dyDescent="0.2">
      <c r="B6" s="54"/>
      <c r="C6" s="53"/>
      <c r="D6" s="53"/>
      <c r="E6" s="53"/>
      <c r="F6" s="53"/>
      <c r="G6" s="53"/>
      <c r="H6" s="53"/>
      <c r="I6" s="53"/>
      <c r="J6" s="53"/>
      <c r="K6" s="53"/>
    </row>
    <row r="7" spans="2:11" x14ac:dyDescent="0.2">
      <c r="B7" s="52" t="s">
        <v>265</v>
      </c>
      <c r="C7" s="53" t="s">
        <v>112</v>
      </c>
      <c r="D7" s="53" t="s">
        <v>113</v>
      </c>
      <c r="E7" s="53" t="s">
        <v>114</v>
      </c>
      <c r="F7" s="53" t="s">
        <v>115</v>
      </c>
      <c r="G7" s="51" t="s">
        <v>142</v>
      </c>
      <c r="H7" s="53" t="s">
        <v>117</v>
      </c>
      <c r="I7" s="53" t="s">
        <v>118</v>
      </c>
      <c r="J7" s="53" t="s">
        <v>119</v>
      </c>
      <c r="K7" s="53" t="s">
        <v>120</v>
      </c>
    </row>
    <row r="8" spans="2:11" x14ac:dyDescent="0.2">
      <c r="B8" s="54" t="s">
        <v>279</v>
      </c>
      <c r="C8" s="51">
        <v>0.15562278155341899</v>
      </c>
      <c r="D8" s="51">
        <v>11.203462011269201</v>
      </c>
      <c r="E8" s="51">
        <v>40.5383</v>
      </c>
      <c r="F8" s="51">
        <v>235.425520072094</v>
      </c>
      <c r="G8" s="51">
        <v>287.32290486491661</v>
      </c>
      <c r="H8" s="51">
        <f>C8/G8*100</f>
        <v>5.4163026656919064E-2</v>
      </c>
      <c r="I8" s="51">
        <f>D8/G8*100</f>
        <v>3.8992582288336708</v>
      </c>
      <c r="J8" s="51">
        <f>E8/G8*100</f>
        <v>14.108969147119987</v>
      </c>
      <c r="K8" s="51">
        <f>F8/G8*100</f>
        <v>81.937609597389425</v>
      </c>
    </row>
    <row r="9" spans="2:11" x14ac:dyDescent="0.2">
      <c r="B9" s="54" t="s">
        <v>280</v>
      </c>
      <c r="C9" s="51">
        <v>0.15112348947851101</v>
      </c>
      <c r="D9" s="51">
        <v>16.633629107162999</v>
      </c>
      <c r="E9" s="51">
        <v>37.943100000000001</v>
      </c>
      <c r="F9" s="51">
        <v>194.871606749047</v>
      </c>
      <c r="G9" s="51">
        <v>249.5994593456885</v>
      </c>
      <c r="H9" s="51">
        <f t="shared" ref="H9:H10" si="4">C9/G9*100</f>
        <v>6.0546400971649962E-2</v>
      </c>
      <c r="I9" s="51">
        <f t="shared" ref="I9:I10" si="5">D9/G9*100</f>
        <v>6.6641286606818619</v>
      </c>
      <c r="J9" s="51">
        <f t="shared" ref="J9:J10" si="6">E9/G9*100</f>
        <v>15.201595427917105</v>
      </c>
      <c r="K9" s="51">
        <f t="shared" ref="K9:K10" si="7">F9/G9*100</f>
        <v>78.073729510429388</v>
      </c>
    </row>
    <row r="10" spans="2:11" x14ac:dyDescent="0.2">
      <c r="B10" s="54" t="s">
        <v>281</v>
      </c>
      <c r="C10" s="51">
        <v>1.7128362168854602E-2</v>
      </c>
      <c r="D10" s="51">
        <v>25.361395808441799</v>
      </c>
      <c r="E10" s="51">
        <v>23.888400000000001</v>
      </c>
      <c r="F10" s="51">
        <v>172.47329036191701</v>
      </c>
      <c r="G10" s="51">
        <v>221.74021453252766</v>
      </c>
      <c r="H10" s="51">
        <f t="shared" si="4"/>
        <v>7.7245177222203852E-3</v>
      </c>
      <c r="I10" s="51">
        <f t="shared" si="5"/>
        <v>11.437436308929641</v>
      </c>
      <c r="J10" s="51">
        <f t="shared" si="6"/>
        <v>10.77314732934731</v>
      </c>
      <c r="K10" s="51">
        <f t="shared" si="7"/>
        <v>77.781691844000832</v>
      </c>
    </row>
    <row r="11" spans="2:11" x14ac:dyDescent="0.2">
      <c r="B11" s="54" t="s">
        <v>282</v>
      </c>
      <c r="C11" s="51">
        <v>4.8969115577635698</v>
      </c>
      <c r="D11" s="51">
        <v>87.936002929892098</v>
      </c>
      <c r="E11" s="51">
        <v>78.506613383393798</v>
      </c>
      <c r="F11" s="51">
        <v>569.87702950880305</v>
      </c>
      <c r="G11" s="51">
        <v>741.21655737985247</v>
      </c>
      <c r="H11" s="51">
        <f t="shared" ref="H11" si="8">C11/G11*100</f>
        <v>0.66065868456498078</v>
      </c>
      <c r="I11" s="51">
        <f t="shared" ref="I11" si="9">D11/G11*100</f>
        <v>11.863739693125526</v>
      </c>
      <c r="J11" s="51">
        <f t="shared" ref="J11" si="10">E11/G11*100</f>
        <v>10.59158927330348</v>
      </c>
      <c r="K11" s="51">
        <f t="shared" ref="K11" si="11">F11/G11*100</f>
        <v>76.884012349006014</v>
      </c>
    </row>
    <row r="12" spans="2:11" x14ac:dyDescent="0.2">
      <c r="B12" s="54"/>
      <c r="C12" s="53"/>
      <c r="D12" s="53"/>
      <c r="E12" s="53"/>
      <c r="F12" s="53"/>
      <c r="G12" s="53"/>
      <c r="H12" s="53"/>
      <c r="I12" s="53"/>
      <c r="J12" s="53"/>
      <c r="K12" s="53"/>
    </row>
    <row r="13" spans="2:11" x14ac:dyDescent="0.2">
      <c r="B13" s="52" t="s">
        <v>276</v>
      </c>
      <c r="C13" s="53" t="s">
        <v>112</v>
      </c>
      <c r="D13" s="53" t="s">
        <v>113</v>
      </c>
      <c r="E13" s="53" t="s">
        <v>114</v>
      </c>
      <c r="F13" s="53" t="s">
        <v>115</v>
      </c>
      <c r="G13" s="51" t="s">
        <v>142</v>
      </c>
      <c r="H13" s="53" t="s">
        <v>117</v>
      </c>
      <c r="I13" s="53" t="s">
        <v>118</v>
      </c>
      <c r="J13" s="53" t="s">
        <v>119</v>
      </c>
      <c r="K13" s="53" t="s">
        <v>120</v>
      </c>
    </row>
    <row r="14" spans="2:11" x14ac:dyDescent="0.2">
      <c r="B14" s="54" t="s">
        <v>279</v>
      </c>
      <c r="C14" s="51">
        <v>1.98400804068115</v>
      </c>
      <c r="D14" s="51">
        <v>32.305828488876401</v>
      </c>
      <c r="E14" s="51">
        <v>43.106843444865802</v>
      </c>
      <c r="F14" s="51">
        <v>632.44832680504601</v>
      </c>
      <c r="G14" s="51">
        <v>709.84500677946937</v>
      </c>
      <c r="H14" s="51">
        <f>C14/G14*100</f>
        <v>0.27949876687623587</v>
      </c>
      <c r="I14" s="51">
        <f>D14/G14*100</f>
        <v>4.5511101973438262</v>
      </c>
      <c r="J14" s="51">
        <f>E14/G14*100</f>
        <v>6.0727120756176554</v>
      </c>
      <c r="K14" s="51">
        <f>F14/G14*100</f>
        <v>89.096678960162279</v>
      </c>
    </row>
    <row r="15" spans="2:11" x14ac:dyDescent="0.2">
      <c r="B15" s="54" t="s">
        <v>280</v>
      </c>
      <c r="C15" s="51">
        <v>2.5771361169400202</v>
      </c>
      <c r="D15" s="51">
        <v>96.015271651772906</v>
      </c>
      <c r="E15" s="51">
        <v>93.594787780543896</v>
      </c>
      <c r="F15" s="51">
        <v>587.38580202902597</v>
      </c>
      <c r="G15" s="51">
        <v>779.57299757828287</v>
      </c>
      <c r="H15" s="51">
        <f t="shared" ref="H15:H16" si="12">C15/G15*100</f>
        <v>0.3305830403241013</v>
      </c>
      <c r="I15" s="51">
        <f t="shared" ref="I15:I16" si="13">D15/G15*100</f>
        <v>12.316392685488223</v>
      </c>
      <c r="J15" s="51">
        <f t="shared" ref="J15:J16" si="14">E15/G15*100</f>
        <v>12.005904266988844</v>
      </c>
      <c r="K15" s="51">
        <f t="shared" ref="K15:K16" si="15">F15/G15*100</f>
        <v>75.347120007198825</v>
      </c>
    </row>
    <row r="16" spans="2:11" x14ac:dyDescent="0.2">
      <c r="B16" s="54" t="s">
        <v>281</v>
      </c>
      <c r="C16" s="51">
        <v>1.99802492974149</v>
      </c>
      <c r="D16" s="51">
        <v>2.6232957498721099</v>
      </c>
      <c r="E16" s="51">
        <v>16.6171772087744</v>
      </c>
      <c r="F16" s="51">
        <v>274.49875807162101</v>
      </c>
      <c r="G16" s="51">
        <v>295.73725596000901</v>
      </c>
      <c r="H16" s="51">
        <f t="shared" si="12"/>
        <v>0.67560812494036004</v>
      </c>
      <c r="I16" s="51">
        <f t="shared" si="13"/>
        <v>0.88703594051973089</v>
      </c>
      <c r="J16" s="51">
        <f t="shared" si="14"/>
        <v>5.6188988278911518</v>
      </c>
      <c r="K16" s="51">
        <f t="shared" si="15"/>
        <v>92.818457106648751</v>
      </c>
    </row>
    <row r="17" spans="2:11" x14ac:dyDescent="0.2">
      <c r="B17" s="54"/>
      <c r="C17" s="53"/>
      <c r="D17" s="53"/>
      <c r="E17" s="53"/>
      <c r="F17" s="53"/>
      <c r="G17" s="53"/>
      <c r="H17" s="53"/>
      <c r="I17" s="53"/>
      <c r="J17" s="53"/>
      <c r="K17" s="53"/>
    </row>
    <row r="18" spans="2:11" x14ac:dyDescent="0.2">
      <c r="B18" s="52" t="s">
        <v>266</v>
      </c>
      <c r="C18" s="53" t="s">
        <v>112</v>
      </c>
      <c r="D18" s="53" t="s">
        <v>113</v>
      </c>
      <c r="E18" s="53" t="s">
        <v>114</v>
      </c>
      <c r="F18" s="53" t="s">
        <v>115</v>
      </c>
      <c r="G18" s="51" t="s">
        <v>142</v>
      </c>
      <c r="H18" s="53" t="s">
        <v>117</v>
      </c>
      <c r="I18" s="53" t="s">
        <v>118</v>
      </c>
      <c r="J18" s="53" t="s">
        <v>119</v>
      </c>
      <c r="K18" s="53" t="s">
        <v>120</v>
      </c>
    </row>
    <row r="19" spans="2:11" x14ac:dyDescent="0.2">
      <c r="B19" s="54" t="s">
        <v>279</v>
      </c>
      <c r="C19" s="55">
        <v>2.8803774968000599</v>
      </c>
      <c r="D19" s="55">
        <v>6.6245266352945196</v>
      </c>
      <c r="E19" s="55">
        <v>6.24153939072783</v>
      </c>
      <c r="F19" s="55">
        <v>215.11791217047099</v>
      </c>
      <c r="G19" s="55">
        <v>230.86435569329339</v>
      </c>
      <c r="H19" s="51">
        <f>C19/G19*100</f>
        <v>1.2476492909224508</v>
      </c>
      <c r="I19" s="51">
        <f>D19/G19*100</f>
        <v>2.8694454002658158</v>
      </c>
      <c r="J19" s="51">
        <f>E19/G19*100</f>
        <v>2.7035526432758656</v>
      </c>
      <c r="K19" s="51">
        <f>F19/G19*100</f>
        <v>93.179352665535873</v>
      </c>
    </row>
    <row r="20" spans="2:11" x14ac:dyDescent="0.2">
      <c r="B20" s="54" t="s">
        <v>280</v>
      </c>
      <c r="C20" s="56">
        <v>5.6965382453449198</v>
      </c>
      <c r="D20" s="56">
        <v>66.600048702922507</v>
      </c>
      <c r="E20" s="56">
        <v>62.110858473599698</v>
      </c>
      <c r="F20" s="56">
        <v>592.61678122894705</v>
      </c>
      <c r="G20" s="56">
        <v>727.02422665081417</v>
      </c>
      <c r="H20" s="56">
        <f t="shared" ref="H20:H21" si="16">C20/G20*100</f>
        <v>0.78354173582181552</v>
      </c>
      <c r="I20" s="56">
        <f t="shared" ref="I20:I21" si="17">D20/G20*100</f>
        <v>9.160636779565003</v>
      </c>
      <c r="J20" s="56">
        <f t="shared" ref="J20:J21" si="18">E20/G20*100</f>
        <v>8.5431621391388948</v>
      </c>
      <c r="K20" s="56">
        <f t="shared" ref="K20:K21" si="19">F20/G20*100</f>
        <v>81.51265934547429</v>
      </c>
    </row>
    <row r="21" spans="2:11" x14ac:dyDescent="0.2">
      <c r="B21" s="54" t="s">
        <v>281</v>
      </c>
      <c r="C21" s="57">
        <v>3.3068369999999998</v>
      </c>
      <c r="D21" s="57">
        <v>11.995609999999999</v>
      </c>
      <c r="E21" s="57">
        <v>8.7183159999999997</v>
      </c>
      <c r="F21" s="57">
        <v>1398.097</v>
      </c>
      <c r="G21" s="57">
        <v>1422.1179999999999</v>
      </c>
      <c r="H21" s="56">
        <f t="shared" si="16"/>
        <v>0.23252901657949623</v>
      </c>
      <c r="I21" s="56">
        <f t="shared" si="17"/>
        <v>0.84350314108955793</v>
      </c>
      <c r="J21" s="56">
        <f t="shared" si="18"/>
        <v>0.61305151893162169</v>
      </c>
      <c r="K21" s="56">
        <f t="shared" si="19"/>
        <v>98.310899658115574</v>
      </c>
    </row>
    <row r="22" spans="2:11" x14ac:dyDescent="0.2">
      <c r="B22" s="54"/>
      <c r="C22" s="58"/>
      <c r="D22" s="58"/>
      <c r="E22" s="58"/>
      <c r="F22" s="58"/>
      <c r="G22" s="58"/>
      <c r="H22" s="58"/>
      <c r="I22" s="58"/>
      <c r="J22" s="58"/>
      <c r="K22" s="58"/>
    </row>
    <row r="23" spans="2:11" x14ac:dyDescent="0.2">
      <c r="B23" s="52" t="s">
        <v>267</v>
      </c>
      <c r="C23" s="53" t="s">
        <v>112</v>
      </c>
      <c r="D23" s="53" t="s">
        <v>113</v>
      </c>
      <c r="E23" s="53" t="s">
        <v>114</v>
      </c>
      <c r="F23" s="53" t="s">
        <v>115</v>
      </c>
      <c r="G23" s="56" t="s">
        <v>142</v>
      </c>
      <c r="H23" s="58" t="s">
        <v>117</v>
      </c>
      <c r="I23" s="58" t="s">
        <v>118</v>
      </c>
      <c r="J23" s="58" t="s">
        <v>119</v>
      </c>
      <c r="K23" s="58" t="s">
        <v>120</v>
      </c>
    </row>
    <row r="24" spans="2:11" x14ac:dyDescent="0.2">
      <c r="B24" s="54" t="s">
        <v>279</v>
      </c>
      <c r="C24" s="56">
        <v>3.2232531725967801</v>
      </c>
      <c r="D24" s="56">
        <v>7.8331124436986403</v>
      </c>
      <c r="E24" s="56">
        <v>8.2472546424036004</v>
      </c>
      <c r="F24" s="56">
        <v>374.71739414365499</v>
      </c>
      <c r="G24" s="56">
        <v>394.02101440235401</v>
      </c>
      <c r="H24" s="56">
        <f>C24/G24*100</f>
        <v>0.81804093050361004</v>
      </c>
      <c r="I24" s="56">
        <f>D24/G24*100</f>
        <v>1.9879935732818221</v>
      </c>
      <c r="J24" s="56">
        <f>E24/G24*100</f>
        <v>2.0931002004837049</v>
      </c>
      <c r="K24" s="56">
        <f>F24/G24*100</f>
        <v>95.10086529573087</v>
      </c>
    </row>
    <row r="25" spans="2:11" x14ac:dyDescent="0.2">
      <c r="B25" s="54" t="s">
        <v>280</v>
      </c>
      <c r="C25" s="56">
        <v>4.9549638190436402</v>
      </c>
      <c r="D25" s="56">
        <v>46.465646116424402</v>
      </c>
      <c r="E25" s="56">
        <v>44.323502016702903</v>
      </c>
      <c r="F25" s="56">
        <v>359.036780502287</v>
      </c>
      <c r="G25" s="56">
        <v>454.78089245445796</v>
      </c>
      <c r="H25" s="56">
        <f t="shared" ref="H25:H26" si="20">C25/G25*100</f>
        <v>1.0895277047154821</v>
      </c>
      <c r="I25" s="56">
        <f t="shared" ref="I25:I26" si="21">D25/G25*100</f>
        <v>10.21715003584446</v>
      </c>
      <c r="J25" s="56">
        <f t="shared" ref="J25:J26" si="22">E25/G25*100</f>
        <v>9.7461223090285145</v>
      </c>
      <c r="K25" s="56">
        <f t="shared" ref="K25:K26" si="23">F25/G25*100</f>
        <v>78.947199950411544</v>
      </c>
    </row>
    <row r="26" spans="2:11" x14ac:dyDescent="0.2">
      <c r="B26" s="54" t="s">
        <v>281</v>
      </c>
      <c r="C26" s="57">
        <v>4.6888050000000003</v>
      </c>
      <c r="D26" s="57">
        <v>23.111799999999999</v>
      </c>
      <c r="E26" s="57">
        <v>21.74945</v>
      </c>
      <c r="F26" s="57">
        <v>1207.0630000000001</v>
      </c>
      <c r="G26" s="57">
        <v>1256.6130000000001</v>
      </c>
      <c r="H26" s="56">
        <f t="shared" si="20"/>
        <v>0.37313039097956174</v>
      </c>
      <c r="I26" s="56">
        <f t="shared" si="21"/>
        <v>1.8392138231897965</v>
      </c>
      <c r="J26" s="56">
        <f t="shared" si="22"/>
        <v>1.7307993789655207</v>
      </c>
      <c r="K26" s="56">
        <f t="shared" si="23"/>
        <v>96.056860783709865</v>
      </c>
    </row>
    <row r="27" spans="2:11" x14ac:dyDescent="0.2">
      <c r="B27" s="54"/>
      <c r="C27" s="58"/>
      <c r="D27" s="58"/>
      <c r="E27" s="58"/>
      <c r="F27" s="58"/>
      <c r="G27" s="58"/>
      <c r="H27" s="58"/>
      <c r="I27" s="58"/>
      <c r="J27" s="58"/>
      <c r="K27" s="58"/>
    </row>
    <row r="28" spans="2:11" x14ac:dyDescent="0.2">
      <c r="B28" s="52" t="s">
        <v>268</v>
      </c>
      <c r="C28" s="53" t="s">
        <v>112</v>
      </c>
      <c r="D28" s="53" t="s">
        <v>113</v>
      </c>
      <c r="E28" s="53" t="s">
        <v>114</v>
      </c>
      <c r="F28" s="53" t="s">
        <v>115</v>
      </c>
      <c r="G28" s="56" t="s">
        <v>142</v>
      </c>
      <c r="H28" s="58" t="s">
        <v>117</v>
      </c>
      <c r="I28" s="58" t="s">
        <v>118</v>
      </c>
      <c r="J28" s="58" t="s">
        <v>119</v>
      </c>
      <c r="K28" s="58" t="s">
        <v>120</v>
      </c>
    </row>
    <row r="29" spans="2:11" x14ac:dyDescent="0.2">
      <c r="B29" s="54" t="s">
        <v>279</v>
      </c>
      <c r="C29" s="56">
        <v>20.249574090100801</v>
      </c>
      <c r="D29" s="56">
        <v>176.70345650150901</v>
      </c>
      <c r="E29" s="56">
        <v>75.269161154197803</v>
      </c>
      <c r="F29" s="56">
        <v>193.469176861562</v>
      </c>
      <c r="G29" s="56">
        <v>465.69136860736961</v>
      </c>
      <c r="H29" s="56">
        <f>C29/G29*100</f>
        <v>4.3482820286440562</v>
      </c>
      <c r="I29" s="56">
        <f>D29/G29*100</f>
        <v>37.944327168857185</v>
      </c>
      <c r="J29" s="56">
        <f>E29/G29*100</f>
        <v>16.162885169911362</v>
      </c>
      <c r="K29" s="56">
        <f>F29/G29*100</f>
        <v>41.544505632587395</v>
      </c>
    </row>
    <row r="30" spans="2:11" x14ac:dyDescent="0.2">
      <c r="B30" s="54" t="s">
        <v>280</v>
      </c>
      <c r="C30" s="56">
        <v>988.19840128824796</v>
      </c>
      <c r="D30" s="56">
        <v>7915.63949766314</v>
      </c>
      <c r="E30" s="56">
        <v>3789.4512544941099</v>
      </c>
      <c r="F30" s="56">
        <v>10134.379686305299</v>
      </c>
      <c r="G30" s="56">
        <v>22827.668839750797</v>
      </c>
      <c r="H30" s="56">
        <f t="shared" ref="H30" si="24">C30/G30*100</f>
        <v>4.3289501360185136</v>
      </c>
      <c r="I30" s="56">
        <f t="shared" ref="I30" si="25">D30/G30*100</f>
        <v>34.675636628648206</v>
      </c>
      <c r="J30" s="56">
        <f t="shared" ref="J30" si="26">E30/G30*100</f>
        <v>16.600255072455653</v>
      </c>
      <c r="K30" s="56">
        <f t="shared" ref="K30" si="27">F30/G30*100</f>
        <v>44.395158162877628</v>
      </c>
    </row>
    <row r="31" spans="2:11" x14ac:dyDescent="0.2">
      <c r="B31" s="54" t="s">
        <v>281</v>
      </c>
      <c r="C31" s="57">
        <v>41.461449999999999</v>
      </c>
      <c r="D31" s="57">
        <v>826.01940000000002</v>
      </c>
      <c r="E31" s="57">
        <v>449.5301</v>
      </c>
      <c r="F31" s="57">
        <v>1781.25</v>
      </c>
      <c r="G31" s="57">
        <v>3098.261</v>
      </c>
      <c r="H31" s="56">
        <f>C31/G31*100</f>
        <v>1.3382168255030806</v>
      </c>
      <c r="I31" s="56">
        <f>D31/G31*100</f>
        <v>26.660742913524714</v>
      </c>
      <c r="J31" s="56">
        <f>E31/G31*100</f>
        <v>14.509110110478105</v>
      </c>
      <c r="K31" s="56">
        <f>F31/G31*100</f>
        <v>57.491928536685577</v>
      </c>
    </row>
    <row r="32" spans="2:11" x14ac:dyDescent="0.2">
      <c r="B32" s="54" t="s">
        <v>282</v>
      </c>
      <c r="C32" s="57">
        <v>24.698239999999998</v>
      </c>
      <c r="D32" s="57">
        <v>338.50310000000002</v>
      </c>
      <c r="E32" s="57">
        <v>335.12009999999998</v>
      </c>
      <c r="F32" s="57">
        <v>2350.9407999999999</v>
      </c>
      <c r="G32" s="57">
        <v>3049.2620000000002</v>
      </c>
      <c r="H32" s="56">
        <f t="shared" ref="H32" si="28">C32/G32*100</f>
        <v>0.80997434789139133</v>
      </c>
      <c r="I32" s="56">
        <f>D32/G32*100</f>
        <v>11.101148409024871</v>
      </c>
      <c r="J32" s="56">
        <f t="shared" ref="J32" si="29">E32/G32*100</f>
        <v>10.990203531215093</v>
      </c>
      <c r="K32" s="56">
        <f t="shared" ref="K32" si="30">F32/G32*100</f>
        <v>77.098681582625559</v>
      </c>
    </row>
    <row r="35" spans="2:11" x14ac:dyDescent="0.2">
      <c r="B35" s="24" t="s">
        <v>274</v>
      </c>
    </row>
    <row r="36" spans="2:11" x14ac:dyDescent="0.2">
      <c r="B36" s="60" t="s">
        <v>275</v>
      </c>
      <c r="C36" s="60"/>
      <c r="D36" s="60"/>
      <c r="E36" s="60"/>
      <c r="F36" s="60"/>
      <c r="G36" s="60"/>
      <c r="H36" s="60"/>
      <c r="I36" s="60"/>
      <c r="J36" s="60"/>
      <c r="K36" s="60"/>
    </row>
    <row r="37" spans="2:11" x14ac:dyDescent="0.2">
      <c r="B37" s="60"/>
      <c r="C37" s="60"/>
      <c r="D37" s="60"/>
      <c r="E37" s="60"/>
      <c r="F37" s="60"/>
      <c r="G37" s="60"/>
      <c r="H37" s="60"/>
      <c r="I37" s="60"/>
      <c r="J37" s="60"/>
      <c r="K37" s="60"/>
    </row>
    <row r="38" spans="2:11" x14ac:dyDescent="0.2">
      <c r="B38" s="60"/>
      <c r="C38" s="60"/>
      <c r="D38" s="60"/>
      <c r="E38" s="60"/>
      <c r="F38" s="60"/>
      <c r="G38" s="60"/>
      <c r="H38" s="60"/>
      <c r="I38" s="60"/>
      <c r="J38" s="60"/>
      <c r="K38" s="60"/>
    </row>
  </sheetData>
  <mergeCells count="1">
    <mergeCell ref="B36:K38"/>
  </mergeCells>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FC351-0355-3649-8600-F1DEC966301B}">
  <dimension ref="C3:X156"/>
  <sheetViews>
    <sheetView tabSelected="1" topLeftCell="Q1" workbookViewId="0">
      <selection activeCell="Z12" sqref="Z12"/>
    </sheetView>
  </sheetViews>
  <sheetFormatPr baseColWidth="10" defaultRowHeight="15" x14ac:dyDescent="0.2"/>
  <cols>
    <col min="1" max="2" width="10.83203125" style="1"/>
    <col min="3" max="10" width="9" style="1" customWidth="1"/>
    <col min="11" max="12" width="15.83203125" style="1" customWidth="1"/>
    <col min="13" max="14" width="10.83203125" style="1"/>
    <col min="15" max="22" width="11.6640625" style="1" customWidth="1"/>
    <col min="23" max="23" width="14.6640625" style="1" customWidth="1"/>
    <col min="24" max="24" width="14.1640625" style="1" customWidth="1"/>
    <col min="25" max="16384" width="10.83203125" style="1"/>
  </cols>
  <sheetData>
    <row r="3" spans="3:24" x14ac:dyDescent="0.2">
      <c r="C3" s="12" t="s">
        <v>140</v>
      </c>
      <c r="D3" s="61" t="s">
        <v>141</v>
      </c>
      <c r="E3" s="12" t="s">
        <v>75</v>
      </c>
      <c r="F3" s="12" t="s">
        <v>270</v>
      </c>
      <c r="G3" s="12" t="s">
        <v>271</v>
      </c>
      <c r="H3" s="12" t="s">
        <v>142</v>
      </c>
      <c r="I3" s="12" t="s">
        <v>272</v>
      </c>
      <c r="J3" s="12" t="s">
        <v>273</v>
      </c>
      <c r="K3" s="12" t="s">
        <v>205</v>
      </c>
      <c r="L3" s="12" t="s">
        <v>206</v>
      </c>
      <c r="M3" s="12"/>
      <c r="N3" s="12"/>
      <c r="O3" s="61" t="s">
        <v>140</v>
      </c>
      <c r="P3" s="61" t="s">
        <v>182</v>
      </c>
      <c r="Q3" s="61" t="s">
        <v>75</v>
      </c>
      <c r="R3" s="61" t="s">
        <v>183</v>
      </c>
      <c r="S3" s="61" t="s">
        <v>184</v>
      </c>
      <c r="T3" s="61" t="s">
        <v>142</v>
      </c>
      <c r="U3" s="61" t="s">
        <v>185</v>
      </c>
      <c r="V3" s="61" t="s">
        <v>186</v>
      </c>
      <c r="W3" s="61" t="s">
        <v>187</v>
      </c>
      <c r="X3" s="61" t="s">
        <v>188</v>
      </c>
    </row>
    <row r="4" spans="3:24" x14ac:dyDescent="0.2">
      <c r="C4" s="7" t="s">
        <v>143</v>
      </c>
      <c r="D4" s="7" t="s">
        <v>173</v>
      </c>
      <c r="E4" s="7">
        <v>0</v>
      </c>
      <c r="F4" s="25">
        <v>1039.09096687236</v>
      </c>
      <c r="G4" s="25">
        <v>178.550902210532</v>
      </c>
      <c r="H4" s="25">
        <v>1217.6418690828921</v>
      </c>
      <c r="I4" s="25">
        <v>85.336336837282573</v>
      </c>
      <c r="J4" s="25">
        <v>14.663663162717427</v>
      </c>
      <c r="K4" s="25">
        <f>I4/I$4*100</f>
        <v>100</v>
      </c>
      <c r="L4" s="25">
        <f>100-K4</f>
        <v>0</v>
      </c>
      <c r="M4" s="7"/>
      <c r="N4" s="7"/>
      <c r="O4" s="7" t="s">
        <v>212</v>
      </c>
      <c r="P4" s="7" t="s">
        <v>190</v>
      </c>
      <c r="Q4" s="7">
        <v>0</v>
      </c>
      <c r="R4" s="25">
        <v>1120.38204930401</v>
      </c>
      <c r="S4" s="25">
        <v>10904.2829848484</v>
      </c>
      <c r="T4" s="25">
        <f t="shared" ref="T4:T33" si="0">Q4+R4</f>
        <v>1120.38204930401</v>
      </c>
      <c r="U4" s="25">
        <v>9.3173659816876828</v>
      </c>
      <c r="V4" s="25">
        <v>90.682634018312328</v>
      </c>
      <c r="W4" s="25">
        <f>U4/U$4*100</f>
        <v>100</v>
      </c>
      <c r="X4" s="25">
        <f>100-W4</f>
        <v>0</v>
      </c>
    </row>
    <row r="5" spans="3:24" x14ac:dyDescent="0.2">
      <c r="C5" s="7" t="s">
        <v>145</v>
      </c>
      <c r="D5" s="7" t="s">
        <v>173</v>
      </c>
      <c r="E5" s="7">
        <v>1</v>
      </c>
      <c r="F5" s="25">
        <v>414.18062005650103</v>
      </c>
      <c r="G5" s="25">
        <v>740.06836137252105</v>
      </c>
      <c r="H5" s="25">
        <v>1154.248981429022</v>
      </c>
      <c r="I5" s="25">
        <v>35.883126320260921</v>
      </c>
      <c r="J5" s="25">
        <v>64.116873679739086</v>
      </c>
      <c r="K5" s="25">
        <f>I5/I$4*100</f>
        <v>42.049058642723402</v>
      </c>
      <c r="L5" s="25">
        <f>100-K5</f>
        <v>57.950941357276598</v>
      </c>
      <c r="M5" s="7"/>
      <c r="N5" s="7"/>
      <c r="O5" s="7" t="s">
        <v>213</v>
      </c>
      <c r="P5" s="7" t="s">
        <v>190</v>
      </c>
      <c r="Q5" s="7">
        <v>1</v>
      </c>
      <c r="R5" s="25">
        <v>990.37153613918201</v>
      </c>
      <c r="S5" s="25">
        <v>13027.7296732614</v>
      </c>
      <c r="T5" s="25">
        <f t="shared" si="0"/>
        <v>991.37153613918201</v>
      </c>
      <c r="U5" s="25">
        <v>7.064947822427162</v>
      </c>
      <c r="V5" s="25">
        <v>92.935052177572842</v>
      </c>
      <c r="W5" s="25">
        <f t="shared" ref="W5:W13" si="1">U5/U$4*100</f>
        <v>75.825591012659416</v>
      </c>
      <c r="X5" s="25">
        <f t="shared" ref="X5:X53" si="2">100-W5</f>
        <v>24.174408987340584</v>
      </c>
    </row>
    <row r="6" spans="3:24" x14ac:dyDescent="0.2">
      <c r="C6" s="7" t="s">
        <v>146</v>
      </c>
      <c r="D6" s="7" t="s">
        <v>173</v>
      </c>
      <c r="E6" s="7">
        <v>2</v>
      </c>
      <c r="F6" s="25">
        <v>33.201074945696597</v>
      </c>
      <c r="G6" s="25">
        <v>239.86564099299301</v>
      </c>
      <c r="H6" s="25">
        <v>273.06671593868958</v>
      </c>
      <c r="I6" s="25">
        <v>12.158594587980135</v>
      </c>
      <c r="J6" s="25">
        <v>87.841405412019881</v>
      </c>
      <c r="K6" s="25">
        <f t="shared" ref="K6:K13" si="3">I6/I$4*100</f>
        <v>14.247851546714351</v>
      </c>
      <c r="L6" s="25">
        <f t="shared" ref="L6:L13" si="4">100-K6</f>
        <v>85.752148453285656</v>
      </c>
      <c r="M6" s="7"/>
      <c r="N6" s="7"/>
      <c r="O6" s="11" t="s">
        <v>214</v>
      </c>
      <c r="P6" s="11" t="s">
        <v>190</v>
      </c>
      <c r="Q6" s="11">
        <v>2</v>
      </c>
      <c r="R6" s="26">
        <v>602.43279714452797</v>
      </c>
      <c r="S6" s="26">
        <v>9234.4105744384196</v>
      </c>
      <c r="T6" s="26">
        <f t="shared" si="0"/>
        <v>604.43279714452797</v>
      </c>
      <c r="U6" s="25">
        <v>6.1242491558304071</v>
      </c>
      <c r="V6" s="25">
        <v>93.875750844169602</v>
      </c>
      <c r="W6" s="25">
        <f t="shared" si="1"/>
        <v>65.729404295881295</v>
      </c>
      <c r="X6" s="25">
        <f t="shared" si="2"/>
        <v>34.270595704118705</v>
      </c>
    </row>
    <row r="7" spans="3:24" x14ac:dyDescent="0.2">
      <c r="C7" s="11" t="s">
        <v>147</v>
      </c>
      <c r="D7" s="11" t="s">
        <v>173</v>
      </c>
      <c r="E7" s="11">
        <v>4</v>
      </c>
      <c r="F7" s="26">
        <v>50.725606892248699</v>
      </c>
      <c r="G7" s="26">
        <v>1086.9140384448899</v>
      </c>
      <c r="H7" s="26">
        <v>1137.6396453371385</v>
      </c>
      <c r="I7" s="26">
        <v>4.4588466216133149</v>
      </c>
      <c r="J7" s="26">
        <v>95.541153378386696</v>
      </c>
      <c r="K7" s="25">
        <f t="shared" si="3"/>
        <v>5.2250269777988532</v>
      </c>
      <c r="L7" s="36">
        <f t="shared" si="4"/>
        <v>94.774973022201152</v>
      </c>
      <c r="M7" s="13"/>
      <c r="N7" s="13"/>
      <c r="O7" s="7" t="s">
        <v>215</v>
      </c>
      <c r="P7" s="7" t="s">
        <v>190</v>
      </c>
      <c r="Q7" s="7">
        <v>4</v>
      </c>
      <c r="R7" s="25">
        <v>444.88334980098102</v>
      </c>
      <c r="S7" s="25">
        <v>11699.7581523442</v>
      </c>
      <c r="T7" s="25">
        <f t="shared" si="0"/>
        <v>448.88334980098102</v>
      </c>
      <c r="U7" s="25">
        <v>3.6632069355229517</v>
      </c>
      <c r="V7" s="25">
        <v>96.33679306447705</v>
      </c>
      <c r="W7" s="25">
        <f t="shared" si="1"/>
        <v>39.315906906765335</v>
      </c>
      <c r="X7" s="25">
        <f t="shared" si="2"/>
        <v>60.684093093234665</v>
      </c>
    </row>
    <row r="8" spans="3:24" x14ac:dyDescent="0.2">
      <c r="C8" s="7" t="s">
        <v>148</v>
      </c>
      <c r="D8" s="7" t="s">
        <v>173</v>
      </c>
      <c r="E8" s="7">
        <v>8</v>
      </c>
      <c r="F8" s="25">
        <v>22.963335005955599</v>
      </c>
      <c r="G8" s="25">
        <v>884.62372742854302</v>
      </c>
      <c r="H8" s="25">
        <v>907.58706243449865</v>
      </c>
      <c r="I8" s="25">
        <v>2.530152307852326</v>
      </c>
      <c r="J8" s="25">
        <v>97.469847692147667</v>
      </c>
      <c r="K8" s="25">
        <f t="shared" si="3"/>
        <v>2.9649178786250974</v>
      </c>
      <c r="L8" s="25">
        <f t="shared" si="4"/>
        <v>97.035082121374899</v>
      </c>
      <c r="M8" s="7"/>
      <c r="N8" s="7"/>
      <c r="O8" s="7" t="s">
        <v>216</v>
      </c>
      <c r="P8" s="7" t="s">
        <v>190</v>
      </c>
      <c r="Q8" s="7">
        <v>8</v>
      </c>
      <c r="R8" s="25">
        <v>215.96466750527901</v>
      </c>
      <c r="S8" s="25">
        <v>13843.933825181601</v>
      </c>
      <c r="T8" s="25">
        <f t="shared" si="0"/>
        <v>223.96466750527901</v>
      </c>
      <c r="U8" s="25">
        <v>1.5360329067639495</v>
      </c>
      <c r="V8" s="25">
        <v>98.46396709323605</v>
      </c>
      <c r="W8" s="25">
        <f t="shared" si="1"/>
        <v>16.485698960230426</v>
      </c>
      <c r="X8" s="25">
        <f t="shared" si="2"/>
        <v>83.514301039769578</v>
      </c>
    </row>
    <row r="9" spans="3:24" x14ac:dyDescent="0.2">
      <c r="C9" s="7" t="s">
        <v>149</v>
      </c>
      <c r="D9" s="7" t="s">
        <v>173</v>
      </c>
      <c r="E9" s="7">
        <v>16</v>
      </c>
      <c r="F9" s="25">
        <v>18.615047718997999</v>
      </c>
      <c r="G9" s="25">
        <v>848.69678273093098</v>
      </c>
      <c r="H9" s="25">
        <v>867.31183044992895</v>
      </c>
      <c r="I9" s="25">
        <v>2.1462923789868298</v>
      </c>
      <c r="J9" s="25">
        <v>97.853707621013172</v>
      </c>
      <c r="K9" s="25">
        <f t="shared" si="3"/>
        <v>2.5150978569414484</v>
      </c>
      <c r="L9" s="25">
        <f t="shared" si="4"/>
        <v>97.484902143058548</v>
      </c>
      <c r="M9" s="7"/>
      <c r="N9" s="7"/>
      <c r="O9" s="7" t="s">
        <v>217</v>
      </c>
      <c r="P9" s="7" t="s">
        <v>190</v>
      </c>
      <c r="Q9" s="7">
        <v>16</v>
      </c>
      <c r="R9" s="25">
        <v>58.013800585178203</v>
      </c>
      <c r="S9" s="25">
        <v>10489.087755538299</v>
      </c>
      <c r="T9" s="25">
        <f t="shared" si="0"/>
        <v>74.013800585178203</v>
      </c>
      <c r="U9" s="25">
        <v>0.55004496047064533</v>
      </c>
      <c r="V9" s="25">
        <v>99.449955039529343</v>
      </c>
      <c r="W9" s="25">
        <f t="shared" si="1"/>
        <v>5.9034383918341486</v>
      </c>
      <c r="X9" s="25">
        <f t="shared" si="2"/>
        <v>94.096561608165857</v>
      </c>
    </row>
    <row r="10" spans="3:24" x14ac:dyDescent="0.2">
      <c r="C10" s="11" t="s">
        <v>150</v>
      </c>
      <c r="D10" s="11" t="s">
        <v>173</v>
      </c>
      <c r="E10" s="11">
        <v>32</v>
      </c>
      <c r="F10" s="26">
        <v>14.8622982680603</v>
      </c>
      <c r="G10" s="26">
        <v>897.29855643055305</v>
      </c>
      <c r="H10" s="26">
        <v>912.16085469861332</v>
      </c>
      <c r="I10" s="26">
        <v>1.6293505900306309</v>
      </c>
      <c r="J10" s="26">
        <v>98.370649409969374</v>
      </c>
      <c r="K10" s="25">
        <f t="shared" si="3"/>
        <v>1.9093280194783149</v>
      </c>
      <c r="L10" s="36">
        <f t="shared" si="4"/>
        <v>98.090671980521691</v>
      </c>
      <c r="M10" s="13"/>
      <c r="N10" s="13"/>
      <c r="O10" s="7" t="s">
        <v>218</v>
      </c>
      <c r="P10" s="7" t="s">
        <v>190</v>
      </c>
      <c r="Q10" s="7">
        <v>32</v>
      </c>
      <c r="R10" s="25">
        <v>32.395424359048803</v>
      </c>
      <c r="S10" s="25">
        <v>12584.194781227299</v>
      </c>
      <c r="T10" s="25">
        <f t="shared" si="0"/>
        <v>64.395424359048803</v>
      </c>
      <c r="U10" s="25">
        <v>0.25676845987043967</v>
      </c>
      <c r="V10" s="25">
        <v>99.743231540129557</v>
      </c>
      <c r="W10" s="25">
        <f t="shared" si="1"/>
        <v>2.755805239110404</v>
      </c>
      <c r="X10" s="25">
        <f t="shared" si="2"/>
        <v>97.244194760889599</v>
      </c>
    </row>
    <row r="11" spans="3:24" x14ac:dyDescent="0.2">
      <c r="C11" s="7" t="s">
        <v>151</v>
      </c>
      <c r="D11" s="7" t="s">
        <v>173</v>
      </c>
      <c r="E11" s="7">
        <v>64</v>
      </c>
      <c r="F11" s="25">
        <v>10.865937192654</v>
      </c>
      <c r="G11" s="25">
        <v>812.70127443494505</v>
      </c>
      <c r="H11" s="25">
        <v>823.56721162759902</v>
      </c>
      <c r="I11" s="25">
        <v>1.3193746714587957</v>
      </c>
      <c r="J11" s="25">
        <v>98.680625328541211</v>
      </c>
      <c r="K11" s="25">
        <f t="shared" si="3"/>
        <v>1.5460877749821273</v>
      </c>
      <c r="L11" s="25">
        <f t="shared" si="4"/>
        <v>98.453912225017874</v>
      </c>
      <c r="M11" s="7"/>
      <c r="N11" s="7"/>
      <c r="O11" s="7" t="s">
        <v>219</v>
      </c>
      <c r="P11" s="7" t="s">
        <v>190</v>
      </c>
      <c r="Q11" s="7">
        <v>64</v>
      </c>
      <c r="R11" s="25">
        <v>19.1404252965749</v>
      </c>
      <c r="S11" s="25">
        <v>12918.018597264299</v>
      </c>
      <c r="T11" s="25">
        <f t="shared" si="0"/>
        <v>83.140425296574904</v>
      </c>
      <c r="U11" s="25">
        <v>0.14794921561369281</v>
      </c>
      <c r="V11" s="25">
        <v>99.852050784386307</v>
      </c>
      <c r="W11" s="25">
        <f t="shared" si="1"/>
        <v>1.5878867042946652</v>
      </c>
      <c r="X11" s="25">
        <f t="shared" si="2"/>
        <v>98.412113295705339</v>
      </c>
    </row>
    <row r="12" spans="3:24" x14ac:dyDescent="0.2">
      <c r="C12" s="7" t="s">
        <v>152</v>
      </c>
      <c r="D12" s="7" t="s">
        <v>173</v>
      </c>
      <c r="E12" s="7">
        <v>128</v>
      </c>
      <c r="F12" s="25">
        <v>11.5050721965</v>
      </c>
      <c r="G12" s="25">
        <v>996.79081110755601</v>
      </c>
      <c r="H12" s="25">
        <v>1008.295883304056</v>
      </c>
      <c r="I12" s="25">
        <v>1.1410412743925282</v>
      </c>
      <c r="J12" s="25">
        <v>98.858958725607465</v>
      </c>
      <c r="K12" s="25">
        <f t="shared" si="3"/>
        <v>1.3371106807270627</v>
      </c>
      <c r="L12" s="25">
        <f t="shared" si="4"/>
        <v>98.662889319272935</v>
      </c>
      <c r="M12" s="7"/>
      <c r="N12" s="7"/>
      <c r="O12" s="7" t="s">
        <v>220</v>
      </c>
      <c r="P12" s="7" t="s">
        <v>190</v>
      </c>
      <c r="Q12" s="7">
        <v>128</v>
      </c>
      <c r="R12" s="25">
        <v>10.4344818305386</v>
      </c>
      <c r="S12" s="25">
        <v>11688.673859618801</v>
      </c>
      <c r="T12" s="25">
        <f t="shared" si="0"/>
        <v>138.4344818305386</v>
      </c>
      <c r="U12" s="25">
        <v>8.9190402601621935E-2</v>
      </c>
      <c r="V12" s="25">
        <v>99.910809597398384</v>
      </c>
      <c r="W12" s="25">
        <f t="shared" si="1"/>
        <v>0.9572491064203813</v>
      </c>
      <c r="X12" s="25">
        <f t="shared" si="2"/>
        <v>99.042750893579623</v>
      </c>
    </row>
    <row r="13" spans="3:24" x14ac:dyDescent="0.2">
      <c r="C13" s="7" t="s">
        <v>153</v>
      </c>
      <c r="D13" s="7" t="s">
        <v>173</v>
      </c>
      <c r="E13" s="7">
        <v>256</v>
      </c>
      <c r="F13" s="25">
        <v>5.0506001869128498</v>
      </c>
      <c r="G13" s="25">
        <v>492.16052381985799</v>
      </c>
      <c r="H13" s="25">
        <v>497.21112400677083</v>
      </c>
      <c r="I13" s="25">
        <v>1.0157858388631049</v>
      </c>
      <c r="J13" s="25">
        <v>98.98421416113689</v>
      </c>
      <c r="K13" s="25">
        <f t="shared" si="3"/>
        <v>1.1903321334263302</v>
      </c>
      <c r="L13" s="25">
        <f t="shared" si="4"/>
        <v>98.809667866573676</v>
      </c>
      <c r="M13" s="7"/>
      <c r="N13" s="7"/>
      <c r="O13" s="7" t="s">
        <v>221</v>
      </c>
      <c r="P13" s="7" t="s">
        <v>190</v>
      </c>
      <c r="Q13" s="7">
        <v>256</v>
      </c>
      <c r="R13" s="25">
        <v>7.1298329682570696</v>
      </c>
      <c r="S13" s="25">
        <v>15467.4541454502</v>
      </c>
      <c r="T13" s="25">
        <f t="shared" si="0"/>
        <v>263.12983296825706</v>
      </c>
      <c r="U13" s="25">
        <v>4.6074472685021135E-2</v>
      </c>
      <c r="V13" s="25">
        <v>99.953925527314979</v>
      </c>
      <c r="W13" s="25">
        <f t="shared" si="1"/>
        <v>0.49450105078598111</v>
      </c>
      <c r="X13" s="25">
        <f t="shared" si="2"/>
        <v>99.505498949214015</v>
      </c>
    </row>
    <row r="14" spans="3:24" x14ac:dyDescent="0.2">
      <c r="C14" s="8" t="s">
        <v>155</v>
      </c>
      <c r="D14" s="8" t="s">
        <v>207</v>
      </c>
      <c r="E14" s="8">
        <v>0</v>
      </c>
      <c r="F14" s="27">
        <v>1104.236350167</v>
      </c>
      <c r="G14" s="27">
        <v>1261.0543571267799</v>
      </c>
      <c r="H14" s="27">
        <v>2365.2907072937796</v>
      </c>
      <c r="I14" s="27">
        <v>46.685016212252378</v>
      </c>
      <c r="J14" s="27">
        <v>53.314983787747629</v>
      </c>
      <c r="K14" s="27">
        <f>I14/I$14*100</f>
        <v>100</v>
      </c>
      <c r="L14" s="27">
        <f t="shared" ref="L14:L23" si="5">100-K14</f>
        <v>0</v>
      </c>
      <c r="O14" s="8" t="s">
        <v>222</v>
      </c>
      <c r="P14" s="8" t="s">
        <v>192</v>
      </c>
      <c r="Q14" s="8">
        <v>0</v>
      </c>
      <c r="R14" s="27">
        <v>1738.4996123179701</v>
      </c>
      <c r="S14" s="27">
        <v>16286.591395355401</v>
      </c>
      <c r="T14" s="27">
        <f t="shared" si="0"/>
        <v>1738.4996123179701</v>
      </c>
      <c r="U14" s="27">
        <v>9.6448867391453508</v>
      </c>
      <c r="V14" s="27">
        <v>90.355113260854651</v>
      </c>
      <c r="W14" s="27">
        <f>U14/U$14*100</f>
        <v>100</v>
      </c>
      <c r="X14" s="27">
        <f t="shared" si="2"/>
        <v>0</v>
      </c>
    </row>
    <row r="15" spans="3:24" x14ac:dyDescent="0.2">
      <c r="C15" s="8" t="s">
        <v>156</v>
      </c>
      <c r="D15" s="8" t="s">
        <v>207</v>
      </c>
      <c r="E15" s="8">
        <v>1</v>
      </c>
      <c r="F15" s="27">
        <v>230.14743805793199</v>
      </c>
      <c r="G15" s="27">
        <v>1179.09395935014</v>
      </c>
      <c r="H15" s="27">
        <v>1409.2413974080721</v>
      </c>
      <c r="I15" s="27">
        <v>16.331299838425661</v>
      </c>
      <c r="J15" s="27">
        <v>83.668700161574336</v>
      </c>
      <c r="K15" s="27">
        <f t="shared" ref="K15:K23" si="6">I15/I$14*100</f>
        <v>34.981887473650588</v>
      </c>
      <c r="L15" s="27">
        <f t="shared" si="5"/>
        <v>65.018112526349412</v>
      </c>
      <c r="O15" s="8" t="s">
        <v>223</v>
      </c>
      <c r="P15" s="8" t="s">
        <v>192</v>
      </c>
      <c r="Q15" s="8">
        <v>1</v>
      </c>
      <c r="R15" s="27">
        <v>1388.4953557217</v>
      </c>
      <c r="S15" s="27">
        <v>16991.380334008601</v>
      </c>
      <c r="T15" s="27">
        <f t="shared" si="0"/>
        <v>1389.4953557217</v>
      </c>
      <c r="U15" s="27">
        <v>7.5544327892136804</v>
      </c>
      <c r="V15" s="27">
        <v>92.445567210786322</v>
      </c>
      <c r="W15" s="27">
        <f t="shared" ref="W15:W23" si="7">U15/U$14*100</f>
        <v>78.325780214222519</v>
      </c>
      <c r="X15" s="27">
        <f t="shared" si="2"/>
        <v>21.674219785777481</v>
      </c>
    </row>
    <row r="16" spans="3:24" x14ac:dyDescent="0.2">
      <c r="C16" s="8" t="s">
        <v>157</v>
      </c>
      <c r="D16" s="8" t="s">
        <v>207</v>
      </c>
      <c r="E16" s="8">
        <v>2</v>
      </c>
      <c r="F16" s="27">
        <v>89.685707195619898</v>
      </c>
      <c r="G16" s="27">
        <v>1441.2308204882099</v>
      </c>
      <c r="H16" s="27">
        <v>1530.9165276838298</v>
      </c>
      <c r="I16" s="27">
        <v>5.8583015843004933</v>
      </c>
      <c r="J16" s="27">
        <v>94.141698415699508</v>
      </c>
      <c r="K16" s="27">
        <f t="shared" si="6"/>
        <v>12.548569240430069</v>
      </c>
      <c r="L16" s="27">
        <f t="shared" si="5"/>
        <v>87.451430759569931</v>
      </c>
      <c r="O16" s="8" t="s">
        <v>224</v>
      </c>
      <c r="P16" s="8" t="s">
        <v>192</v>
      </c>
      <c r="Q16" s="8">
        <v>2</v>
      </c>
      <c r="R16" s="27">
        <v>1048.36296373293</v>
      </c>
      <c r="S16" s="27">
        <v>17506.839865050501</v>
      </c>
      <c r="T16" s="27">
        <f t="shared" si="0"/>
        <v>1050.36296373293</v>
      </c>
      <c r="U16" s="27">
        <v>5.6499676851102674</v>
      </c>
      <c r="V16" s="27">
        <v>94.350032314889745</v>
      </c>
      <c r="W16" s="27">
        <f t="shared" si="7"/>
        <v>58.579927768140074</v>
      </c>
      <c r="X16" s="27">
        <f t="shared" si="2"/>
        <v>41.420072231859926</v>
      </c>
    </row>
    <row r="17" spans="3:24" x14ac:dyDescent="0.2">
      <c r="C17" s="8" t="s">
        <v>158</v>
      </c>
      <c r="D17" s="8" t="s">
        <v>207</v>
      </c>
      <c r="E17" s="8">
        <v>4</v>
      </c>
      <c r="F17" s="27">
        <v>33.278506139222102</v>
      </c>
      <c r="G17" s="27">
        <v>1241.20559421701</v>
      </c>
      <c r="H17" s="27">
        <v>1274.4841003562321</v>
      </c>
      <c r="I17" s="27">
        <v>2.6111354492316066</v>
      </c>
      <c r="J17" s="27">
        <v>97.388864550768389</v>
      </c>
      <c r="K17" s="27">
        <f t="shared" si="6"/>
        <v>5.5930910195257031</v>
      </c>
      <c r="L17" s="27">
        <f t="shared" si="5"/>
        <v>94.406908980474299</v>
      </c>
      <c r="O17" s="8" t="s">
        <v>225</v>
      </c>
      <c r="P17" s="8" t="s">
        <v>192</v>
      </c>
      <c r="Q17" s="8">
        <v>4</v>
      </c>
      <c r="R17" s="27">
        <v>598.663510852782</v>
      </c>
      <c r="S17" s="27">
        <v>16422.249474554501</v>
      </c>
      <c r="T17" s="27">
        <f t="shared" si="0"/>
        <v>602.663510852782</v>
      </c>
      <c r="U17" s="27">
        <v>3.5172232615608841</v>
      </c>
      <c r="V17" s="27">
        <v>96.482776738439128</v>
      </c>
      <c r="W17" s="27">
        <f t="shared" si="7"/>
        <v>36.467232396681844</v>
      </c>
      <c r="X17" s="27">
        <f t="shared" si="2"/>
        <v>63.532767603318156</v>
      </c>
    </row>
    <row r="18" spans="3:24" x14ac:dyDescent="0.2">
      <c r="C18" s="8" t="s">
        <v>159</v>
      </c>
      <c r="D18" s="8" t="s">
        <v>207</v>
      </c>
      <c r="E18" s="8">
        <v>8</v>
      </c>
      <c r="F18" s="27">
        <v>21.008261397267798</v>
      </c>
      <c r="G18" s="27">
        <v>1256.99636943378</v>
      </c>
      <c r="H18" s="27">
        <v>1278.0046308310477</v>
      </c>
      <c r="I18" s="27">
        <v>1.6438329635477738</v>
      </c>
      <c r="J18" s="27">
        <v>98.356167036452234</v>
      </c>
      <c r="K18" s="27">
        <f t="shared" si="6"/>
        <v>3.5211146892915797</v>
      </c>
      <c r="L18" s="27">
        <f t="shared" si="5"/>
        <v>96.478885310708421</v>
      </c>
      <c r="O18" s="8" t="s">
        <v>226</v>
      </c>
      <c r="P18" s="8" t="s">
        <v>192</v>
      </c>
      <c r="Q18" s="8">
        <v>8</v>
      </c>
      <c r="R18" s="27">
        <v>187.751042869553</v>
      </c>
      <c r="S18" s="27">
        <v>12127.883869310899</v>
      </c>
      <c r="T18" s="27">
        <f t="shared" si="0"/>
        <v>195.751042869553</v>
      </c>
      <c r="U18" s="27">
        <v>1.5244934118976099</v>
      </c>
      <c r="V18" s="27">
        <v>98.475506588102391</v>
      </c>
      <c r="W18" s="27">
        <f t="shared" si="7"/>
        <v>15.806234465255088</v>
      </c>
      <c r="X18" s="27">
        <f t="shared" si="2"/>
        <v>84.193765534744912</v>
      </c>
    </row>
    <row r="19" spans="3:24" x14ac:dyDescent="0.2">
      <c r="C19" s="8" t="s">
        <v>160</v>
      </c>
      <c r="D19" s="8" t="s">
        <v>207</v>
      </c>
      <c r="E19" s="8">
        <v>16</v>
      </c>
      <c r="F19" s="27">
        <v>16.985414152136698</v>
      </c>
      <c r="G19" s="27">
        <v>1677.86092794255</v>
      </c>
      <c r="H19" s="27">
        <v>1694.8463420946866</v>
      </c>
      <c r="I19" s="27">
        <v>1.0021801817823888</v>
      </c>
      <c r="J19" s="27">
        <v>98.997819818217607</v>
      </c>
      <c r="K19" s="27">
        <f t="shared" si="6"/>
        <v>2.1466848747058349</v>
      </c>
      <c r="L19" s="27">
        <f t="shared" si="5"/>
        <v>97.853315125294159</v>
      </c>
      <c r="O19" s="8" t="s">
        <v>227</v>
      </c>
      <c r="P19" s="8" t="s">
        <v>192</v>
      </c>
      <c r="Q19" s="8">
        <v>16</v>
      </c>
      <c r="R19" s="27">
        <v>93.937728808007805</v>
      </c>
      <c r="S19" s="27">
        <v>15238.4079521842</v>
      </c>
      <c r="T19" s="27">
        <f t="shared" si="0"/>
        <v>109.9377288080078</v>
      </c>
      <c r="U19" s="27">
        <v>0.61267682559795233</v>
      </c>
      <c r="V19" s="27">
        <v>99.387323174402042</v>
      </c>
      <c r="W19" s="27">
        <f t="shared" si="7"/>
        <v>6.3523485777319006</v>
      </c>
      <c r="X19" s="27">
        <f t="shared" si="2"/>
        <v>93.647651422268098</v>
      </c>
    </row>
    <row r="20" spans="3:24" x14ac:dyDescent="0.2">
      <c r="C20" s="17" t="s">
        <v>161</v>
      </c>
      <c r="D20" s="17" t="s">
        <v>207</v>
      </c>
      <c r="E20" s="17">
        <v>32</v>
      </c>
      <c r="F20" s="28">
        <v>14.0222259382179</v>
      </c>
      <c r="G20" s="28">
        <v>1623.2479787044001</v>
      </c>
      <c r="H20" s="28">
        <v>1637.270204642618</v>
      </c>
      <c r="I20" s="28">
        <v>0.8564393280019813</v>
      </c>
      <c r="J20" s="28">
        <v>99.143560671998017</v>
      </c>
      <c r="K20" s="27">
        <f t="shared" si="6"/>
        <v>1.8345057954102426</v>
      </c>
      <c r="L20" s="27">
        <f t="shared" si="5"/>
        <v>98.165494204589763</v>
      </c>
      <c r="O20" s="8" t="s">
        <v>228</v>
      </c>
      <c r="P20" s="8" t="s">
        <v>192</v>
      </c>
      <c r="Q20" s="8">
        <v>32</v>
      </c>
      <c r="R20" s="27">
        <v>50.388870712981102</v>
      </c>
      <c r="S20" s="27">
        <v>15023.821648257401</v>
      </c>
      <c r="T20" s="27">
        <f t="shared" si="0"/>
        <v>82.388870712981102</v>
      </c>
      <c r="U20" s="27">
        <v>0.33427203799209532</v>
      </c>
      <c r="V20" s="27">
        <v>99.665727962007907</v>
      </c>
      <c r="W20" s="27">
        <f t="shared" si="7"/>
        <v>3.4657953694302863</v>
      </c>
      <c r="X20" s="27">
        <f t="shared" si="2"/>
        <v>96.534204630569718</v>
      </c>
    </row>
    <row r="21" spans="3:24" x14ac:dyDescent="0.2">
      <c r="C21" s="17" t="s">
        <v>162</v>
      </c>
      <c r="D21" s="17" t="s">
        <v>207</v>
      </c>
      <c r="E21" s="17">
        <v>64</v>
      </c>
      <c r="F21" s="28">
        <v>12.1549831002832</v>
      </c>
      <c r="G21" s="28">
        <v>1917.5700505591401</v>
      </c>
      <c r="H21" s="28">
        <v>1929.7250336594234</v>
      </c>
      <c r="I21" s="28">
        <v>0.62988160946604732</v>
      </c>
      <c r="J21" s="28">
        <v>99.370118390533946</v>
      </c>
      <c r="K21" s="27">
        <f t="shared" si="6"/>
        <v>1.3492157882141558</v>
      </c>
      <c r="L21" s="27">
        <f t="shared" si="5"/>
        <v>98.650784211785847</v>
      </c>
      <c r="O21" s="8" t="s">
        <v>229</v>
      </c>
      <c r="P21" s="8" t="s">
        <v>192</v>
      </c>
      <c r="Q21" s="8">
        <v>64</v>
      </c>
      <c r="R21" s="27">
        <v>38.600452139986601</v>
      </c>
      <c r="S21" s="27">
        <v>19125.240125856799</v>
      </c>
      <c r="T21" s="27">
        <f t="shared" si="0"/>
        <v>102.6004521399866</v>
      </c>
      <c r="U21" s="27">
        <v>0.20142336283211523</v>
      </c>
      <c r="V21" s="27">
        <v>99.798576637167884</v>
      </c>
      <c r="W21" s="27">
        <f t="shared" si="7"/>
        <v>2.0883953153602683</v>
      </c>
      <c r="X21" s="27">
        <f t="shared" si="2"/>
        <v>97.911604684639727</v>
      </c>
    </row>
    <row r="22" spans="3:24" x14ac:dyDescent="0.2">
      <c r="C22" s="17" t="s">
        <v>163</v>
      </c>
      <c r="D22" s="17" t="s">
        <v>207</v>
      </c>
      <c r="E22" s="17">
        <v>128</v>
      </c>
      <c r="F22" s="28">
        <v>54.821760109603801</v>
      </c>
      <c r="G22" s="28">
        <v>1858.04451307405</v>
      </c>
      <c r="H22" s="28">
        <v>1912.8662731836537</v>
      </c>
      <c r="I22" s="28">
        <v>2.8659483874093263</v>
      </c>
      <c r="J22" s="28">
        <v>97.134051612590682</v>
      </c>
      <c r="K22" s="27">
        <f t="shared" si="6"/>
        <v>6.1389041279954926</v>
      </c>
      <c r="L22" s="27">
        <f t="shared" si="5"/>
        <v>93.861095872004512</v>
      </c>
      <c r="O22" s="8" t="s">
        <v>230</v>
      </c>
      <c r="P22" s="8" t="s">
        <v>192</v>
      </c>
      <c r="Q22" s="8">
        <v>128</v>
      </c>
      <c r="R22" s="27">
        <v>21.948322618964699</v>
      </c>
      <c r="S22" s="27">
        <v>16316.233323422201</v>
      </c>
      <c r="T22" s="27">
        <f t="shared" si="0"/>
        <v>149.94832261896471</v>
      </c>
      <c r="U22" s="27">
        <v>0.13433760925459479</v>
      </c>
      <c r="V22" s="27">
        <v>99.865662390745413</v>
      </c>
      <c r="W22" s="27">
        <f t="shared" si="7"/>
        <v>1.3928376028446618</v>
      </c>
      <c r="X22" s="27">
        <f t="shared" si="2"/>
        <v>98.607162397155335</v>
      </c>
    </row>
    <row r="23" spans="3:24" x14ac:dyDescent="0.2">
      <c r="C23" s="8" t="s">
        <v>164</v>
      </c>
      <c r="D23" s="8" t="s">
        <v>207</v>
      </c>
      <c r="E23" s="8">
        <v>256</v>
      </c>
      <c r="F23" s="27">
        <v>10.370543295456599</v>
      </c>
      <c r="G23" s="27">
        <v>2168.44365271882</v>
      </c>
      <c r="H23" s="27">
        <v>2178.8141960142766</v>
      </c>
      <c r="I23" s="27">
        <v>0.4759718985872004</v>
      </c>
      <c r="J23" s="27">
        <v>99.524028101412796</v>
      </c>
      <c r="K23" s="27">
        <f t="shared" si="6"/>
        <v>1.0195388953560707</v>
      </c>
      <c r="L23" s="27">
        <f t="shared" si="5"/>
        <v>98.980461104643936</v>
      </c>
      <c r="O23" s="8" t="s">
        <v>231</v>
      </c>
      <c r="P23" s="8" t="s">
        <v>192</v>
      </c>
      <c r="Q23" s="8">
        <v>256</v>
      </c>
      <c r="R23" s="27">
        <v>12.521837270495</v>
      </c>
      <c r="S23" s="27">
        <v>11549.4014174694</v>
      </c>
      <c r="T23" s="27">
        <f t="shared" si="0"/>
        <v>268.52183727049498</v>
      </c>
      <c r="U23" s="27">
        <v>0.10830237318312574</v>
      </c>
      <c r="V23" s="27">
        <v>99.891697626816878</v>
      </c>
      <c r="W23" s="27">
        <f t="shared" si="7"/>
        <v>1.1228993777973861</v>
      </c>
      <c r="X23" s="27">
        <f t="shared" si="2"/>
        <v>98.877100622202619</v>
      </c>
    </row>
    <row r="24" spans="3:24" x14ac:dyDescent="0.2">
      <c r="C24" s="18" t="s">
        <v>165</v>
      </c>
      <c r="D24" s="18" t="s">
        <v>144</v>
      </c>
      <c r="E24" s="18">
        <v>0</v>
      </c>
      <c r="F24" s="29">
        <v>1120.6288371579201</v>
      </c>
      <c r="G24" s="29">
        <v>40.796606746054202</v>
      </c>
      <c r="H24" s="29">
        <v>1161.4254439039744</v>
      </c>
      <c r="I24" s="29">
        <v>96.487367574028511</v>
      </c>
      <c r="J24" s="29">
        <v>3.5126324259714798</v>
      </c>
      <c r="K24" s="30">
        <f>I24/I$24*100</f>
        <v>100</v>
      </c>
      <c r="L24" s="30">
        <f t="shared" ref="L24:L32" si="8">100-K24</f>
        <v>0</v>
      </c>
      <c r="O24" s="9" t="s">
        <v>232</v>
      </c>
      <c r="P24" s="9" t="s">
        <v>191</v>
      </c>
      <c r="Q24" s="9">
        <v>0</v>
      </c>
      <c r="R24" s="30">
        <v>1518.6174480120601</v>
      </c>
      <c r="S24" s="30">
        <v>12876.280087020001</v>
      </c>
      <c r="T24" s="30">
        <f t="shared" si="0"/>
        <v>1518.6174480120601</v>
      </c>
      <c r="U24" s="30">
        <v>10.549692655444648</v>
      </c>
      <c r="V24" s="30">
        <v>89.450307344555341</v>
      </c>
      <c r="W24" s="30">
        <f>U24/U$24*100</f>
        <v>100</v>
      </c>
      <c r="X24" s="30">
        <f t="shared" si="2"/>
        <v>0</v>
      </c>
    </row>
    <row r="25" spans="3:24" x14ac:dyDescent="0.2">
      <c r="C25" s="9" t="s">
        <v>166</v>
      </c>
      <c r="D25" s="9" t="s">
        <v>144</v>
      </c>
      <c r="E25" s="9">
        <v>1</v>
      </c>
      <c r="F25" s="30">
        <v>261.913834444283</v>
      </c>
      <c r="G25" s="30">
        <v>61.6216979977645</v>
      </c>
      <c r="H25" s="30">
        <v>323.5355324420475</v>
      </c>
      <c r="I25" s="30">
        <v>80.953653673634022</v>
      </c>
      <c r="J25" s="30">
        <v>19.04634632636597</v>
      </c>
      <c r="K25" s="30">
        <f t="shared" ref="K25:K33" si="9">I25/I$24*100</f>
        <v>83.900779665818462</v>
      </c>
      <c r="L25" s="30">
        <f t="shared" si="8"/>
        <v>16.099220334181538</v>
      </c>
      <c r="O25" s="9" t="s">
        <v>233</v>
      </c>
      <c r="P25" s="9" t="s">
        <v>191</v>
      </c>
      <c r="Q25" s="9">
        <v>1</v>
      </c>
      <c r="R25" s="30">
        <v>1581.7231874157101</v>
      </c>
      <c r="S25" s="30">
        <v>13794.2816071205</v>
      </c>
      <c r="T25" s="30">
        <f t="shared" si="0"/>
        <v>1582.7231874157101</v>
      </c>
      <c r="U25" s="30">
        <v>10.286958208921526</v>
      </c>
      <c r="V25" s="30">
        <v>89.713041791078467</v>
      </c>
      <c r="W25" s="30">
        <f t="shared" ref="W25:W33" si="10">U25/U$24*100</f>
        <v>97.509553547159243</v>
      </c>
      <c r="X25" s="30">
        <f t="shared" si="2"/>
        <v>2.4904464528407573</v>
      </c>
    </row>
    <row r="26" spans="3:24" x14ac:dyDescent="0.2">
      <c r="C26" s="9" t="s">
        <v>167</v>
      </c>
      <c r="D26" s="9" t="s">
        <v>144</v>
      </c>
      <c r="E26" s="9">
        <v>2</v>
      </c>
      <c r="F26" s="30">
        <v>397.220581589895</v>
      </c>
      <c r="G26" s="30">
        <v>154.678621063213</v>
      </c>
      <c r="H26" s="30">
        <v>551.89920265310798</v>
      </c>
      <c r="I26" s="30">
        <v>71.973392909495644</v>
      </c>
      <c r="J26" s="30">
        <v>28.026607090504363</v>
      </c>
      <c r="K26" s="30">
        <f t="shared" si="9"/>
        <v>74.593591595578673</v>
      </c>
      <c r="L26" s="30">
        <f t="shared" si="8"/>
        <v>25.406408404421327</v>
      </c>
      <c r="O26" s="9" t="s">
        <v>234</v>
      </c>
      <c r="P26" s="9" t="s">
        <v>191</v>
      </c>
      <c r="Q26" s="9">
        <v>2</v>
      </c>
      <c r="R26" s="30">
        <v>1829.2650861250099</v>
      </c>
      <c r="S26" s="30">
        <v>16451.086594486402</v>
      </c>
      <c r="T26" s="30">
        <f t="shared" si="0"/>
        <v>1831.2650861250099</v>
      </c>
      <c r="U26" s="30">
        <v>10.006728087540969</v>
      </c>
      <c r="V26" s="30">
        <v>89.993271912459022</v>
      </c>
      <c r="W26" s="30">
        <f t="shared" si="10"/>
        <v>94.853266482379865</v>
      </c>
      <c r="X26" s="30">
        <f t="shared" si="2"/>
        <v>5.1467335176201345</v>
      </c>
    </row>
    <row r="27" spans="3:24" x14ac:dyDescent="0.2">
      <c r="C27" s="9" t="s">
        <v>168</v>
      </c>
      <c r="D27" s="9" t="s">
        <v>144</v>
      </c>
      <c r="E27" s="9">
        <v>4</v>
      </c>
      <c r="F27" s="30">
        <v>958.76640084746703</v>
      </c>
      <c r="G27" s="30">
        <v>615.84554003467804</v>
      </c>
      <c r="H27" s="30">
        <v>1574.6119408821451</v>
      </c>
      <c r="I27" s="30">
        <v>60.889059453616056</v>
      </c>
      <c r="J27" s="30">
        <v>39.110940546383944</v>
      </c>
      <c r="K27" s="30">
        <f t="shared" si="9"/>
        <v>63.105731853343208</v>
      </c>
      <c r="L27" s="30">
        <f t="shared" si="8"/>
        <v>36.894268146656792</v>
      </c>
      <c r="O27" s="9" t="s">
        <v>235</v>
      </c>
      <c r="P27" s="9" t="s">
        <v>191</v>
      </c>
      <c r="Q27" s="9">
        <v>4</v>
      </c>
      <c r="R27" s="30">
        <v>1360.7831105105399</v>
      </c>
      <c r="S27" s="30">
        <v>12835.9934268869</v>
      </c>
      <c r="T27" s="30">
        <f t="shared" si="0"/>
        <v>1364.7831105105399</v>
      </c>
      <c r="U27" s="30">
        <v>9.5851555240440476</v>
      </c>
      <c r="V27" s="30">
        <v>90.41484447595596</v>
      </c>
      <c r="W27" s="30">
        <f t="shared" si="10"/>
        <v>90.857201599111917</v>
      </c>
      <c r="X27" s="30">
        <f t="shared" si="2"/>
        <v>9.1427984008880827</v>
      </c>
    </row>
    <row r="28" spans="3:24" x14ac:dyDescent="0.2">
      <c r="C28" s="18" t="s">
        <v>169</v>
      </c>
      <c r="D28" s="18" t="s">
        <v>144</v>
      </c>
      <c r="E28" s="18">
        <v>8</v>
      </c>
      <c r="F28" s="29">
        <v>630.26693072892203</v>
      </c>
      <c r="G28" s="29">
        <v>730.00267360735199</v>
      </c>
      <c r="H28" s="29">
        <v>1360.2696043362739</v>
      </c>
      <c r="I28" s="29">
        <v>46.333971495044374</v>
      </c>
      <c r="J28" s="29">
        <v>53.666028504955634</v>
      </c>
      <c r="K28" s="30">
        <f t="shared" si="9"/>
        <v>48.020764437889049</v>
      </c>
      <c r="L28" s="30">
        <f t="shared" si="8"/>
        <v>51.979235562110951</v>
      </c>
      <c r="O28" s="9" t="s">
        <v>236</v>
      </c>
      <c r="P28" s="9" t="s">
        <v>191</v>
      </c>
      <c r="Q28" s="9">
        <v>8</v>
      </c>
      <c r="R28" s="30">
        <v>1141.14254836703</v>
      </c>
      <c r="S28" s="30">
        <v>12003.9263999984</v>
      </c>
      <c r="T28" s="30">
        <f t="shared" si="0"/>
        <v>1149.14254836703</v>
      </c>
      <c r="U28" s="30">
        <v>8.6811454002219559</v>
      </c>
      <c r="V28" s="30">
        <v>91.318854599778049</v>
      </c>
      <c r="W28" s="30">
        <f t="shared" si="10"/>
        <v>82.288135623947838</v>
      </c>
      <c r="X28" s="30">
        <f t="shared" si="2"/>
        <v>17.711864376052162</v>
      </c>
    </row>
    <row r="29" spans="3:24" x14ac:dyDescent="0.2">
      <c r="C29" s="9" t="s">
        <v>170</v>
      </c>
      <c r="D29" s="9" t="s">
        <v>144</v>
      </c>
      <c r="E29" s="9">
        <v>16</v>
      </c>
      <c r="F29" s="30">
        <v>265.496127689964</v>
      </c>
      <c r="G29" s="30">
        <v>676.26932368656105</v>
      </c>
      <c r="H29" s="30">
        <v>941.76545137652511</v>
      </c>
      <c r="I29" s="30">
        <v>28.191321661025405</v>
      </c>
      <c r="J29" s="30">
        <v>71.808678338974588</v>
      </c>
      <c r="K29" s="30">
        <f t="shared" si="9"/>
        <v>29.217629592180582</v>
      </c>
      <c r="L29" s="30">
        <f t="shared" si="8"/>
        <v>70.782370407819414</v>
      </c>
      <c r="O29" s="9" t="s">
        <v>237</v>
      </c>
      <c r="P29" s="9" t="s">
        <v>191</v>
      </c>
      <c r="Q29" s="9">
        <v>16</v>
      </c>
      <c r="R29" s="30">
        <v>1099.0862428715</v>
      </c>
      <c r="S29" s="30">
        <v>14190.162836797301</v>
      </c>
      <c r="T29" s="30">
        <f t="shared" si="0"/>
        <v>1115.0862428715</v>
      </c>
      <c r="U29" s="30">
        <v>7.1886214760738838</v>
      </c>
      <c r="V29" s="30">
        <v>92.811378523926123</v>
      </c>
      <c r="W29" s="30">
        <f t="shared" si="10"/>
        <v>68.140577274200197</v>
      </c>
      <c r="X29" s="30">
        <f t="shared" si="2"/>
        <v>31.859422725799803</v>
      </c>
    </row>
    <row r="30" spans="3:24" x14ac:dyDescent="0.2">
      <c r="C30" s="18" t="s">
        <v>171</v>
      </c>
      <c r="D30" s="18" t="s">
        <v>144</v>
      </c>
      <c r="E30" s="18">
        <v>32</v>
      </c>
      <c r="F30" s="29">
        <v>190.88597875170501</v>
      </c>
      <c r="G30" s="29">
        <v>971.84662867982104</v>
      </c>
      <c r="H30" s="29">
        <v>1162.732607431526</v>
      </c>
      <c r="I30" s="29">
        <v>16.417014327427502</v>
      </c>
      <c r="J30" s="29">
        <v>83.582985672572491</v>
      </c>
      <c r="K30" s="30">
        <f t="shared" si="9"/>
        <v>17.014677403061899</v>
      </c>
      <c r="L30" s="30">
        <f t="shared" si="8"/>
        <v>82.985322596938104</v>
      </c>
      <c r="O30" s="9" t="s">
        <v>238</v>
      </c>
      <c r="P30" s="9" t="s">
        <v>191</v>
      </c>
      <c r="Q30" s="9">
        <v>32</v>
      </c>
      <c r="R30" s="30">
        <v>1089.4179974901699</v>
      </c>
      <c r="S30" s="30">
        <v>20030.984946339198</v>
      </c>
      <c r="T30" s="30">
        <f t="shared" si="0"/>
        <v>1121.4179974901699</v>
      </c>
      <c r="U30" s="30">
        <v>5.15813074394236</v>
      </c>
      <c r="V30" s="30">
        <v>94.841869256057635</v>
      </c>
      <c r="W30" s="30">
        <f t="shared" si="10"/>
        <v>48.893658918871651</v>
      </c>
      <c r="X30" s="30">
        <f t="shared" si="2"/>
        <v>51.106341081128349</v>
      </c>
    </row>
    <row r="31" spans="3:24" x14ac:dyDescent="0.2">
      <c r="C31" s="9" t="s">
        <v>172</v>
      </c>
      <c r="D31" s="9" t="s">
        <v>144</v>
      </c>
      <c r="E31" s="9">
        <v>64</v>
      </c>
      <c r="F31" s="30">
        <v>6.9431456230469504</v>
      </c>
      <c r="G31" s="30">
        <v>103.44565671196401</v>
      </c>
      <c r="H31" s="30">
        <v>110.38880233501095</v>
      </c>
      <c r="I31" s="30">
        <v>6.2897191347141375</v>
      </c>
      <c r="J31" s="30">
        <v>93.710280865285867</v>
      </c>
      <c r="K31" s="30">
        <f t="shared" si="9"/>
        <v>6.5186969992610102</v>
      </c>
      <c r="L31" s="30">
        <f t="shared" si="8"/>
        <v>93.48130300073899</v>
      </c>
      <c r="O31" s="9" t="s">
        <v>239</v>
      </c>
      <c r="P31" s="9" t="s">
        <v>191</v>
      </c>
      <c r="Q31" s="9">
        <v>64</v>
      </c>
      <c r="R31" s="30">
        <v>390.21007098205899</v>
      </c>
      <c r="S31" s="30">
        <v>12616.4882245108</v>
      </c>
      <c r="T31" s="30">
        <f t="shared" si="0"/>
        <v>454.21007098205899</v>
      </c>
      <c r="U31" s="30">
        <v>3.000070133996084</v>
      </c>
      <c r="V31" s="30">
        <v>96.999929866003924</v>
      </c>
      <c r="W31" s="30">
        <f t="shared" si="10"/>
        <v>28.437512181435554</v>
      </c>
      <c r="X31" s="30">
        <f t="shared" si="2"/>
        <v>71.562487818564449</v>
      </c>
    </row>
    <row r="32" spans="3:24" x14ac:dyDescent="0.2">
      <c r="C32" s="9" t="s">
        <v>174</v>
      </c>
      <c r="D32" s="9" t="s">
        <v>144</v>
      </c>
      <c r="E32" s="9">
        <v>128</v>
      </c>
      <c r="F32" s="30">
        <v>19.366451661465401</v>
      </c>
      <c r="G32" s="30">
        <v>520.30195430433298</v>
      </c>
      <c r="H32" s="30">
        <v>539.66840596579834</v>
      </c>
      <c r="I32" s="30">
        <v>3.5885835537855728</v>
      </c>
      <c r="J32" s="30">
        <v>96.411416446214432</v>
      </c>
      <c r="K32" s="30">
        <f t="shared" si="9"/>
        <v>3.7192263028963715</v>
      </c>
      <c r="L32" s="30">
        <f t="shared" si="8"/>
        <v>96.280773697103626</v>
      </c>
      <c r="O32" s="9" t="s">
        <v>240</v>
      </c>
      <c r="P32" s="9" t="s">
        <v>191</v>
      </c>
      <c r="Q32" s="9">
        <v>128</v>
      </c>
      <c r="R32" s="30">
        <v>146.97693075073801</v>
      </c>
      <c r="S32" s="30">
        <v>10429.1691276496</v>
      </c>
      <c r="T32" s="30">
        <f t="shared" si="0"/>
        <v>274.97693075073801</v>
      </c>
      <c r="U32" s="30">
        <v>1.3897021650339099</v>
      </c>
      <c r="V32" s="30">
        <v>98.610297834966104</v>
      </c>
      <c r="W32" s="30">
        <f t="shared" si="10"/>
        <v>13.172916125823731</v>
      </c>
      <c r="X32" s="30">
        <f t="shared" si="2"/>
        <v>86.827083874176267</v>
      </c>
    </row>
    <row r="33" spans="3:24" x14ac:dyDescent="0.2">
      <c r="C33" s="9" t="s">
        <v>175</v>
      </c>
      <c r="D33" s="9" t="s">
        <v>144</v>
      </c>
      <c r="E33" s="9">
        <v>256</v>
      </c>
      <c r="F33" s="30">
        <v>5.3297518823533796</v>
      </c>
      <c r="G33" s="30">
        <v>265.99801337630601</v>
      </c>
      <c r="H33" s="30">
        <v>271.32776525865938</v>
      </c>
      <c r="I33" s="30">
        <v>1.9643223306956719</v>
      </c>
      <c r="J33" s="30">
        <v>98.035677669304334</v>
      </c>
      <c r="K33" s="30">
        <f t="shared" si="9"/>
        <v>2.035833684848511</v>
      </c>
      <c r="L33" s="30">
        <f>100-K33</f>
        <v>97.964166315151488</v>
      </c>
      <c r="O33" s="9" t="s">
        <v>241</v>
      </c>
      <c r="P33" s="9" t="s">
        <v>191</v>
      </c>
      <c r="Q33" s="9">
        <v>256</v>
      </c>
      <c r="R33" s="30">
        <v>138.24198768907101</v>
      </c>
      <c r="S33" s="30">
        <v>14637.383226662199</v>
      </c>
      <c r="T33" s="30">
        <f t="shared" si="0"/>
        <v>394.24198768907104</v>
      </c>
      <c r="U33" s="30">
        <v>0.93560837990665413</v>
      </c>
      <c r="V33" s="30">
        <v>99.064391620093346</v>
      </c>
      <c r="W33" s="30">
        <f t="shared" si="10"/>
        <v>8.8685842371321684</v>
      </c>
      <c r="X33" s="30">
        <f t="shared" si="2"/>
        <v>91.131415762867832</v>
      </c>
    </row>
    <row r="34" spans="3:24" x14ac:dyDescent="0.2">
      <c r="C34" s="10" t="s">
        <v>176</v>
      </c>
      <c r="D34" s="10" t="s">
        <v>154</v>
      </c>
      <c r="E34" s="10">
        <v>0</v>
      </c>
      <c r="F34" s="31">
        <v>1955.8473501718199</v>
      </c>
      <c r="G34" s="31">
        <v>72.075681224829907</v>
      </c>
      <c r="H34" s="31">
        <v>2027.9230313966498</v>
      </c>
      <c r="I34" s="31">
        <v>96.445837435201341</v>
      </c>
      <c r="J34" s="31">
        <v>3.5541625647986601</v>
      </c>
      <c r="K34" s="31">
        <f>I34/I$34*100</f>
        <v>100</v>
      </c>
      <c r="L34" s="31">
        <f t="shared" ref="L34:L42" si="11">100-K34</f>
        <v>0</v>
      </c>
      <c r="O34" s="10" t="s">
        <v>252</v>
      </c>
      <c r="P34" s="10" t="s">
        <v>189</v>
      </c>
      <c r="Q34" s="10">
        <v>0</v>
      </c>
      <c r="R34" s="31">
        <v>1703.5157295429599</v>
      </c>
      <c r="S34" s="31">
        <v>14526.571167620001</v>
      </c>
      <c r="T34" s="31">
        <v>16230.086897162961</v>
      </c>
      <c r="U34" s="31">
        <v>10.496035790422887</v>
      </c>
      <c r="V34" s="31">
        <v>89.50396420957712</v>
      </c>
      <c r="W34" s="31">
        <f>U34/U$34*100</f>
        <v>100</v>
      </c>
      <c r="X34" s="31">
        <f t="shared" si="2"/>
        <v>0</v>
      </c>
    </row>
    <row r="35" spans="3:24" x14ac:dyDescent="0.2">
      <c r="C35" s="10" t="s">
        <v>177</v>
      </c>
      <c r="D35" s="10" t="s">
        <v>154</v>
      </c>
      <c r="E35" s="10">
        <v>1</v>
      </c>
      <c r="F35" s="31">
        <v>1017.11270870727</v>
      </c>
      <c r="G35" s="31">
        <v>139.32382551547701</v>
      </c>
      <c r="H35" s="31">
        <v>1156.436534222747</v>
      </c>
      <c r="I35" s="31">
        <v>87.95231546285261</v>
      </c>
      <c r="J35" s="31">
        <v>12.047684537147383</v>
      </c>
      <c r="K35" s="31">
        <f t="shared" ref="K35:K43" si="12">I35/I$34*100</f>
        <v>91.19347999020151</v>
      </c>
      <c r="L35" s="31">
        <f t="shared" si="11"/>
        <v>8.8065200097984899</v>
      </c>
      <c r="O35" s="10" t="s">
        <v>253</v>
      </c>
      <c r="P35" s="10" t="s">
        <v>189</v>
      </c>
      <c r="Q35" s="10">
        <v>1</v>
      </c>
      <c r="R35" s="31">
        <v>177.61575194494</v>
      </c>
      <c r="S35" s="31">
        <v>1750.52308900243</v>
      </c>
      <c r="T35" s="31">
        <v>1928.13884094737</v>
      </c>
      <c r="U35" s="31">
        <v>9.2117719000811391</v>
      </c>
      <c r="V35" s="31">
        <v>90.788228099918854</v>
      </c>
      <c r="W35" s="31">
        <f t="shared" ref="W35:W43" si="13">U35/U$34*100</f>
        <v>87.764295816201624</v>
      </c>
      <c r="X35" s="31">
        <f t="shared" si="2"/>
        <v>12.235704183798376</v>
      </c>
    </row>
    <row r="36" spans="3:24" x14ac:dyDescent="0.2">
      <c r="C36" s="10" t="s">
        <v>178</v>
      </c>
      <c r="D36" s="10" t="s">
        <v>154</v>
      </c>
      <c r="E36" s="10">
        <v>2</v>
      </c>
      <c r="F36" s="31">
        <v>1076.5239133438399</v>
      </c>
      <c r="G36" s="31">
        <v>265.68833828377001</v>
      </c>
      <c r="H36" s="31">
        <v>1342.2122516276099</v>
      </c>
      <c r="I36" s="31">
        <v>80.205191990939753</v>
      </c>
      <c r="J36" s="31">
        <v>19.794808009060247</v>
      </c>
      <c r="K36" s="31">
        <f t="shared" si="12"/>
        <v>83.160864298396362</v>
      </c>
      <c r="L36" s="31">
        <f t="shared" si="11"/>
        <v>16.839135701603638</v>
      </c>
      <c r="O36" s="10" t="s">
        <v>254</v>
      </c>
      <c r="P36" s="10" t="s">
        <v>189</v>
      </c>
      <c r="Q36" s="10">
        <v>2</v>
      </c>
      <c r="R36" s="31">
        <v>1707.75639495306</v>
      </c>
      <c r="S36" s="31">
        <v>15103.3665941173</v>
      </c>
      <c r="T36" s="31">
        <v>16811.122989070362</v>
      </c>
      <c r="U36" s="31">
        <v>10.158490875733563</v>
      </c>
      <c r="V36" s="31">
        <v>89.841509124266423</v>
      </c>
      <c r="W36" s="31">
        <f t="shared" si="13"/>
        <v>96.784072373330531</v>
      </c>
      <c r="X36" s="31">
        <f t="shared" si="2"/>
        <v>3.215927626669469</v>
      </c>
    </row>
    <row r="37" spans="3:24" x14ac:dyDescent="0.2">
      <c r="C37" s="19" t="s">
        <v>179</v>
      </c>
      <c r="D37" s="19" t="s">
        <v>154</v>
      </c>
      <c r="E37" s="19">
        <v>4</v>
      </c>
      <c r="F37" s="32">
        <v>972.98954915938498</v>
      </c>
      <c r="G37" s="32">
        <v>494.005046847828</v>
      </c>
      <c r="H37" s="32">
        <v>1466.994596007213</v>
      </c>
      <c r="I37" s="31">
        <v>66.325366965060113</v>
      </c>
      <c r="J37" s="31">
        <v>33.674633034939895</v>
      </c>
      <c r="K37" s="31">
        <f t="shared" si="12"/>
        <v>68.769548514337757</v>
      </c>
      <c r="L37" s="31">
        <f t="shared" si="11"/>
        <v>31.230451485662243</v>
      </c>
      <c r="O37" s="10" t="s">
        <v>255</v>
      </c>
      <c r="P37" s="10" t="s">
        <v>189</v>
      </c>
      <c r="Q37" s="10">
        <v>4</v>
      </c>
      <c r="R37" s="31">
        <v>1712.79324344978</v>
      </c>
      <c r="S37" s="31">
        <v>15935.3974961882</v>
      </c>
      <c r="T37" s="31">
        <v>17648.190739637979</v>
      </c>
      <c r="U37" s="31">
        <v>9.7052058690800092</v>
      </c>
      <c r="V37" s="31">
        <v>90.294794130919982</v>
      </c>
      <c r="W37" s="31">
        <f t="shared" si="13"/>
        <v>92.465441837913019</v>
      </c>
      <c r="X37" s="31">
        <f t="shared" si="2"/>
        <v>7.5345581620869808</v>
      </c>
    </row>
    <row r="38" spans="3:24" x14ac:dyDescent="0.2">
      <c r="C38" s="19" t="s">
        <v>180</v>
      </c>
      <c r="D38" s="19" t="s">
        <v>154</v>
      </c>
      <c r="E38" s="19">
        <v>8</v>
      </c>
      <c r="F38" s="32">
        <v>490.985245328357</v>
      </c>
      <c r="G38" s="32">
        <v>648.97352317348304</v>
      </c>
      <c r="H38" s="32">
        <v>1139.95876850184</v>
      </c>
      <c r="I38" s="31">
        <v>43.070438939964561</v>
      </c>
      <c r="J38" s="31">
        <v>56.929561060035439</v>
      </c>
      <c r="K38" s="31">
        <f t="shared" si="12"/>
        <v>44.657644212900443</v>
      </c>
      <c r="L38" s="31">
        <f t="shared" si="11"/>
        <v>55.342355787099557</v>
      </c>
      <c r="O38" s="10" t="s">
        <v>256</v>
      </c>
      <c r="P38" s="10" t="s">
        <v>189</v>
      </c>
      <c r="Q38" s="10">
        <v>8</v>
      </c>
      <c r="R38" s="31">
        <v>1574.9130847530801</v>
      </c>
      <c r="S38" s="31">
        <v>15542.706852356299</v>
      </c>
      <c r="T38" s="31">
        <v>17117.619937109379</v>
      </c>
      <c r="U38" s="31">
        <v>9.2005377531418233</v>
      </c>
      <c r="V38" s="31">
        <v>90.79946224685817</v>
      </c>
      <c r="W38" s="31">
        <f t="shared" si="13"/>
        <v>87.657263531216785</v>
      </c>
      <c r="X38" s="31">
        <f t="shared" si="2"/>
        <v>12.342736468783215</v>
      </c>
    </row>
    <row r="39" spans="3:24" x14ac:dyDescent="0.2">
      <c r="C39" s="10" t="s">
        <v>181</v>
      </c>
      <c r="D39" s="10" t="s">
        <v>154</v>
      </c>
      <c r="E39" s="10">
        <v>16</v>
      </c>
      <c r="F39" s="31">
        <v>194.84032424238401</v>
      </c>
      <c r="G39" s="31">
        <v>1367.5354173411499</v>
      </c>
      <c r="H39" s="31">
        <v>1562.3757415835339</v>
      </c>
      <c r="I39" s="31">
        <v>12.470772494515634</v>
      </c>
      <c r="J39" s="31">
        <v>87.529227505484357</v>
      </c>
      <c r="K39" s="31">
        <f t="shared" si="12"/>
        <v>12.930337717161011</v>
      </c>
      <c r="L39" s="31">
        <f t="shared" si="11"/>
        <v>87.069662282838991</v>
      </c>
      <c r="O39" s="10" t="s">
        <v>257</v>
      </c>
      <c r="P39" s="10" t="s">
        <v>189</v>
      </c>
      <c r="Q39" s="10">
        <v>16</v>
      </c>
      <c r="R39" s="31">
        <v>1288.34279845332</v>
      </c>
      <c r="S39" s="31">
        <v>14433.331942139101</v>
      </c>
      <c r="T39" s="31">
        <v>15721.674740592422</v>
      </c>
      <c r="U39" s="31">
        <v>8.1946918487436715</v>
      </c>
      <c r="V39" s="31">
        <v>91.805308151256327</v>
      </c>
      <c r="W39" s="31">
        <f t="shared" si="13"/>
        <v>78.07416068665583</v>
      </c>
      <c r="X39" s="31">
        <f t="shared" si="2"/>
        <v>21.92583931334417</v>
      </c>
    </row>
    <row r="40" spans="3:24" x14ac:dyDescent="0.2">
      <c r="C40" s="20" t="s">
        <v>208</v>
      </c>
      <c r="D40" s="20" t="s">
        <v>154</v>
      </c>
      <c r="E40" s="20">
        <v>32</v>
      </c>
      <c r="F40" s="33">
        <v>42.566396470184003</v>
      </c>
      <c r="G40" s="33">
        <v>1.9606559187475701</v>
      </c>
      <c r="H40" s="33">
        <v>44.527052388931573</v>
      </c>
      <c r="I40" s="31">
        <v>95.596708487187115</v>
      </c>
      <c r="J40" s="31">
        <v>4.4032915128128831</v>
      </c>
      <c r="K40" s="31">
        <f t="shared" si="12"/>
        <v>99.119579475283487</v>
      </c>
      <c r="L40" s="31">
        <f t="shared" si="11"/>
        <v>0.88042052471651289</v>
      </c>
      <c r="O40" s="10" t="s">
        <v>258</v>
      </c>
      <c r="P40" s="10" t="s">
        <v>189</v>
      </c>
      <c r="Q40" s="10">
        <v>32</v>
      </c>
      <c r="R40" s="31">
        <v>940.68939723511903</v>
      </c>
      <c r="S40" s="31">
        <v>12999.399175308899</v>
      </c>
      <c r="T40" s="31">
        <v>13940.088572544018</v>
      </c>
      <c r="U40" s="31">
        <v>6.7480876634304368</v>
      </c>
      <c r="V40" s="31">
        <v>93.251912336569561</v>
      </c>
      <c r="W40" s="31">
        <f t="shared" si="13"/>
        <v>64.291774515362576</v>
      </c>
      <c r="X40" s="31">
        <f t="shared" si="2"/>
        <v>35.708225484637424</v>
      </c>
    </row>
    <row r="41" spans="3:24" x14ac:dyDescent="0.2">
      <c r="C41" s="10" t="s">
        <v>209</v>
      </c>
      <c r="D41" s="10" t="s">
        <v>154</v>
      </c>
      <c r="E41" s="10">
        <v>64</v>
      </c>
      <c r="F41" s="31">
        <v>36.586467560848597</v>
      </c>
      <c r="G41" s="31">
        <v>967.76140297688698</v>
      </c>
      <c r="H41" s="31">
        <v>1004.3478705377356</v>
      </c>
      <c r="I41" s="31">
        <v>3.6428082972147808</v>
      </c>
      <c r="J41" s="31">
        <v>96.357191702785215</v>
      </c>
      <c r="K41" s="31">
        <f t="shared" si="12"/>
        <v>3.777050823642087</v>
      </c>
      <c r="L41" s="31">
        <f t="shared" si="11"/>
        <v>96.222949176357915</v>
      </c>
      <c r="O41" s="10" t="s">
        <v>259</v>
      </c>
      <c r="P41" s="10" t="s">
        <v>189</v>
      </c>
      <c r="Q41" s="10">
        <v>64</v>
      </c>
      <c r="R41" s="31">
        <v>549.75002539055697</v>
      </c>
      <c r="S41" s="31">
        <v>11099.549354119599</v>
      </c>
      <c r="T41" s="31">
        <v>11649.299379510156</v>
      </c>
      <c r="U41" s="31">
        <v>4.719168144631146</v>
      </c>
      <c r="V41" s="31">
        <v>95.280831855368859</v>
      </c>
      <c r="W41" s="31">
        <f t="shared" si="13"/>
        <v>44.961433429344375</v>
      </c>
      <c r="X41" s="31">
        <f t="shared" si="2"/>
        <v>55.038566570655625</v>
      </c>
    </row>
    <row r="42" spans="3:24" x14ac:dyDescent="0.2">
      <c r="C42" s="10" t="s">
        <v>210</v>
      </c>
      <c r="D42" s="10" t="s">
        <v>154</v>
      </c>
      <c r="E42" s="10">
        <v>128</v>
      </c>
      <c r="F42" s="31">
        <v>1.3787218721511301</v>
      </c>
      <c r="G42" s="31">
        <v>36.770867674208198</v>
      </c>
      <c r="H42" s="31">
        <v>38.14958954635933</v>
      </c>
      <c r="I42" s="31">
        <v>3.6139887441664582</v>
      </c>
      <c r="J42" s="31">
        <v>96.386011255833537</v>
      </c>
      <c r="K42" s="31">
        <f t="shared" si="12"/>
        <v>3.7471692301853605</v>
      </c>
      <c r="L42" s="31">
        <f t="shared" si="11"/>
        <v>96.252830769814636</v>
      </c>
      <c r="O42" s="10" t="s">
        <v>260</v>
      </c>
      <c r="P42" s="10" t="s">
        <v>189</v>
      </c>
      <c r="Q42" s="10">
        <v>128</v>
      </c>
      <c r="R42" s="31">
        <v>280.721833850211</v>
      </c>
      <c r="S42" s="31">
        <v>10657.8387717691</v>
      </c>
      <c r="T42" s="31">
        <v>10938.560605619312</v>
      </c>
      <c r="U42" s="31">
        <v>2.5663507656208417</v>
      </c>
      <c r="V42" s="31">
        <v>97.433649234379146</v>
      </c>
      <c r="W42" s="31">
        <f t="shared" si="13"/>
        <v>24.450667060058137</v>
      </c>
      <c r="X42" s="31">
        <f t="shared" si="2"/>
        <v>75.549332939941863</v>
      </c>
    </row>
    <row r="43" spans="3:24" x14ac:dyDescent="0.2">
      <c r="C43" s="10" t="s">
        <v>211</v>
      </c>
      <c r="D43" s="10" t="s">
        <v>154</v>
      </c>
      <c r="E43" s="10">
        <v>256</v>
      </c>
      <c r="F43" s="31">
        <v>16.816597907360201</v>
      </c>
      <c r="G43" s="31">
        <v>1097.56164569165</v>
      </c>
      <c r="H43" s="31">
        <v>1114.3782435990101</v>
      </c>
      <c r="I43" s="31">
        <v>1.5090565527418323</v>
      </c>
      <c r="J43" s="31">
        <v>98.490943447258175</v>
      </c>
      <c r="K43" s="31">
        <f t="shared" si="12"/>
        <v>1.5646673748420876</v>
      </c>
      <c r="L43" s="31">
        <f>100-K43</f>
        <v>98.435332625157912</v>
      </c>
      <c r="O43" s="10" t="s">
        <v>261</v>
      </c>
      <c r="P43" s="10" t="s">
        <v>189</v>
      </c>
      <c r="Q43" s="10">
        <v>256</v>
      </c>
      <c r="R43" s="31">
        <v>187.93246808741199</v>
      </c>
      <c r="S43" s="31">
        <v>14075.1320755466</v>
      </c>
      <c r="T43" s="31">
        <v>14263.064543634013</v>
      </c>
      <c r="U43" s="31">
        <v>1.3176163335199327</v>
      </c>
      <c r="V43" s="31">
        <v>98.682383666480064</v>
      </c>
      <c r="W43" s="31">
        <f t="shared" si="13"/>
        <v>12.55346646895195</v>
      </c>
      <c r="X43" s="31">
        <f t="shared" si="2"/>
        <v>87.446533531048047</v>
      </c>
    </row>
    <row r="44" spans="3:24" x14ac:dyDescent="0.2">
      <c r="C44" s="16" t="s">
        <v>195</v>
      </c>
      <c r="D44" s="16" t="s">
        <v>194</v>
      </c>
      <c r="E44" s="16">
        <v>0</v>
      </c>
      <c r="F44" s="34">
        <v>1753.91352540093</v>
      </c>
      <c r="G44" s="34">
        <v>150.35955495971399</v>
      </c>
      <c r="H44" s="35">
        <v>1904.2730803606439</v>
      </c>
      <c r="I44" s="35">
        <v>92.104097016839731</v>
      </c>
      <c r="J44" s="35">
        <v>7.8959029831602674</v>
      </c>
      <c r="K44" s="35">
        <f>I44/I$44*100</f>
        <v>100</v>
      </c>
      <c r="L44" s="35">
        <f t="shared" ref="L44:L52" si="14">100-K44</f>
        <v>0</v>
      </c>
      <c r="O44" s="15" t="s">
        <v>242</v>
      </c>
      <c r="P44" s="15" t="s">
        <v>193</v>
      </c>
      <c r="Q44" s="15">
        <v>0</v>
      </c>
      <c r="R44" s="25">
        <v>1632.59126090057</v>
      </c>
      <c r="S44" s="25">
        <v>14303.6806535587</v>
      </c>
      <c r="T44" s="37">
        <v>15936.27191445927</v>
      </c>
      <c r="U44" s="37">
        <v>10.244499276015052</v>
      </c>
      <c r="V44" s="37">
        <v>89.755500723984952</v>
      </c>
      <c r="W44" s="31">
        <f>U44/U$44*100</f>
        <v>100</v>
      </c>
      <c r="X44" s="31">
        <f t="shared" si="2"/>
        <v>0</v>
      </c>
    </row>
    <row r="45" spans="3:24" x14ac:dyDescent="0.2">
      <c r="C45" s="15" t="s">
        <v>196</v>
      </c>
      <c r="D45" s="15" t="s">
        <v>194</v>
      </c>
      <c r="E45" s="15">
        <v>1</v>
      </c>
      <c r="F45" s="35">
        <v>663.81150621041195</v>
      </c>
      <c r="G45" s="35">
        <v>407.42336664490102</v>
      </c>
      <c r="H45" s="35">
        <v>1071.2348728553129</v>
      </c>
      <c r="I45" s="35">
        <v>61.966943294243379</v>
      </c>
      <c r="J45" s="35">
        <v>38.033056705756621</v>
      </c>
      <c r="K45" s="35">
        <f t="shared" ref="K45:K53" si="15">I45/I$44*100</f>
        <v>67.279247396468946</v>
      </c>
      <c r="L45" s="35">
        <f t="shared" si="14"/>
        <v>32.720752603531054</v>
      </c>
      <c r="O45" s="15" t="s">
        <v>243</v>
      </c>
      <c r="P45" s="15" t="s">
        <v>193</v>
      </c>
      <c r="Q45" s="15">
        <v>1</v>
      </c>
      <c r="R45" s="25">
        <v>1596.1145280246401</v>
      </c>
      <c r="S45" s="25">
        <v>15951.981742005701</v>
      </c>
      <c r="T45" s="37">
        <v>17548.096270030343</v>
      </c>
      <c r="U45" s="37">
        <v>9.0956563234188383</v>
      </c>
      <c r="V45" s="37">
        <v>90.904343676581163</v>
      </c>
      <c r="W45" s="31">
        <f t="shared" ref="W45:W53" si="16">U45/U$44*100</f>
        <v>88.785757881930422</v>
      </c>
      <c r="X45" s="31">
        <f t="shared" si="2"/>
        <v>11.214242118069578</v>
      </c>
    </row>
    <row r="46" spans="3:24" x14ac:dyDescent="0.2">
      <c r="C46" s="15" t="s">
        <v>197</v>
      </c>
      <c r="D46" s="15" t="s">
        <v>194</v>
      </c>
      <c r="E46" s="15">
        <v>2</v>
      </c>
      <c r="F46" s="35">
        <v>450.69559541800402</v>
      </c>
      <c r="G46" s="35">
        <v>532.16593361806497</v>
      </c>
      <c r="H46" s="35">
        <v>982.86152903606899</v>
      </c>
      <c r="I46" s="35">
        <v>45.85545187225091</v>
      </c>
      <c r="J46" s="35">
        <v>54.14454812774909</v>
      </c>
      <c r="K46" s="35">
        <f t="shared" si="15"/>
        <v>49.786549521100007</v>
      </c>
      <c r="L46" s="35">
        <f t="shared" si="14"/>
        <v>50.213450478899993</v>
      </c>
      <c r="N46" s="15"/>
      <c r="O46" s="15" t="s">
        <v>244</v>
      </c>
      <c r="P46" s="15" t="s">
        <v>193</v>
      </c>
      <c r="Q46" s="15">
        <v>2</v>
      </c>
      <c r="R46" s="25">
        <v>1435.8870365262201</v>
      </c>
      <c r="S46" s="25">
        <v>15908.886774824799</v>
      </c>
      <c r="T46" s="37">
        <v>17344.77381135102</v>
      </c>
      <c r="U46" s="37">
        <v>8.2784996342040849</v>
      </c>
      <c r="V46" s="37">
        <v>91.721500365795904</v>
      </c>
      <c r="W46" s="31">
        <f t="shared" si="16"/>
        <v>80.809216840750182</v>
      </c>
      <c r="X46" s="31">
        <f t="shared" si="2"/>
        <v>19.190783159249818</v>
      </c>
    </row>
    <row r="47" spans="3:24" x14ac:dyDescent="0.2">
      <c r="C47" s="15" t="s">
        <v>198</v>
      </c>
      <c r="D47" s="15" t="s">
        <v>194</v>
      </c>
      <c r="E47" s="15">
        <v>4</v>
      </c>
      <c r="F47" s="35">
        <v>229.94760601108399</v>
      </c>
      <c r="G47" s="35">
        <v>677.37855740645398</v>
      </c>
      <c r="H47" s="35">
        <v>907.32616341753794</v>
      </c>
      <c r="I47" s="35">
        <v>25.34343384797398</v>
      </c>
      <c r="J47" s="35">
        <v>74.656566152026031</v>
      </c>
      <c r="K47" s="35">
        <f t="shared" si="15"/>
        <v>27.516076557745684</v>
      </c>
      <c r="L47" s="35">
        <f t="shared" si="14"/>
        <v>72.483923442254309</v>
      </c>
      <c r="O47" s="15" t="s">
        <v>245</v>
      </c>
      <c r="P47" s="15" t="s">
        <v>193</v>
      </c>
      <c r="Q47" s="15">
        <v>4</v>
      </c>
      <c r="R47" s="25">
        <v>975.14197399320096</v>
      </c>
      <c r="S47" s="25">
        <v>13983.3126679047</v>
      </c>
      <c r="T47" s="37">
        <v>14958.454641897901</v>
      </c>
      <c r="U47" s="37">
        <v>6.5190021117681223</v>
      </c>
      <c r="V47" s="37">
        <v>93.480997888231883</v>
      </c>
      <c r="W47" s="31">
        <f t="shared" si="16"/>
        <v>63.634170261798396</v>
      </c>
      <c r="X47" s="31">
        <f t="shared" si="2"/>
        <v>36.365829738201604</v>
      </c>
    </row>
    <row r="48" spans="3:24" x14ac:dyDescent="0.2">
      <c r="C48" s="15" t="s">
        <v>199</v>
      </c>
      <c r="D48" s="15" t="s">
        <v>194</v>
      </c>
      <c r="E48" s="15">
        <v>8</v>
      </c>
      <c r="F48" s="35">
        <v>131.84416969806699</v>
      </c>
      <c r="G48" s="35">
        <v>1174.5176662312999</v>
      </c>
      <c r="H48" s="35">
        <v>1306.3618359293669</v>
      </c>
      <c r="I48" s="35">
        <v>10.09246948830765</v>
      </c>
      <c r="J48" s="35">
        <v>89.907530511692357</v>
      </c>
      <c r="K48" s="35">
        <f t="shared" si="15"/>
        <v>10.957677036302096</v>
      </c>
      <c r="L48" s="35">
        <f t="shared" si="14"/>
        <v>89.042322963697899</v>
      </c>
      <c r="O48" s="15" t="s">
        <v>246</v>
      </c>
      <c r="P48" s="15" t="s">
        <v>193</v>
      </c>
      <c r="Q48" s="15">
        <v>8</v>
      </c>
      <c r="R48" s="25">
        <v>678.35902049079095</v>
      </c>
      <c r="S48" s="25">
        <v>13840.7320583907</v>
      </c>
      <c r="T48" s="37">
        <v>14519.091078881491</v>
      </c>
      <c r="U48" s="37">
        <v>4.6721865494561641</v>
      </c>
      <c r="V48" s="37">
        <v>95.327813450543843</v>
      </c>
      <c r="W48" s="31">
        <f t="shared" si="16"/>
        <v>45.606782953217902</v>
      </c>
      <c r="X48" s="31">
        <f t="shared" si="2"/>
        <v>54.393217046782098</v>
      </c>
    </row>
    <row r="49" spans="3:24" x14ac:dyDescent="0.2">
      <c r="C49" s="15" t="s">
        <v>200</v>
      </c>
      <c r="D49" s="15" t="s">
        <v>194</v>
      </c>
      <c r="E49" s="15">
        <v>16</v>
      </c>
      <c r="F49" s="35">
        <v>36.3572586498113</v>
      </c>
      <c r="G49" s="35">
        <v>812.07622351627401</v>
      </c>
      <c r="H49" s="35">
        <v>848.43348216608535</v>
      </c>
      <c r="I49" s="35">
        <v>4.2852220491098176</v>
      </c>
      <c r="J49" s="35">
        <v>95.714777950890166</v>
      </c>
      <c r="K49" s="35">
        <f t="shared" si="15"/>
        <v>4.6525857023779675</v>
      </c>
      <c r="L49" s="35">
        <f t="shared" si="14"/>
        <v>95.347414297622038</v>
      </c>
      <c r="O49" s="15" t="s">
        <v>247</v>
      </c>
      <c r="P49" s="15" t="s">
        <v>193</v>
      </c>
      <c r="Q49" s="15">
        <v>16</v>
      </c>
      <c r="R49" s="25">
        <v>451.905619874156</v>
      </c>
      <c r="S49" s="25">
        <v>15445.4733830854</v>
      </c>
      <c r="T49" s="37">
        <v>15897.379002959557</v>
      </c>
      <c r="U49" s="37">
        <v>2.842642298394134</v>
      </c>
      <c r="V49" s="37">
        <v>97.157357701605861</v>
      </c>
      <c r="W49" s="31">
        <f t="shared" si="16"/>
        <v>27.747986717608292</v>
      </c>
      <c r="X49" s="31">
        <f t="shared" si="2"/>
        <v>72.252013282391715</v>
      </c>
    </row>
    <row r="50" spans="3:24" x14ac:dyDescent="0.2">
      <c r="C50" s="15" t="s">
        <v>201</v>
      </c>
      <c r="D50" s="15" t="s">
        <v>194</v>
      </c>
      <c r="E50" s="15">
        <v>32</v>
      </c>
      <c r="F50" s="35">
        <v>1.81018667833726</v>
      </c>
      <c r="G50" s="35">
        <v>32.077622317913402</v>
      </c>
      <c r="H50" s="35">
        <v>33.887808996250662</v>
      </c>
      <c r="I50" s="35">
        <v>5.3417046777427792</v>
      </c>
      <c r="J50" s="35">
        <v>94.658295322257231</v>
      </c>
      <c r="K50" s="35">
        <f t="shared" si="15"/>
        <v>5.7996385076834702</v>
      </c>
      <c r="L50" s="35">
        <f t="shared" si="14"/>
        <v>94.200361492316532</v>
      </c>
      <c r="O50" s="15" t="s">
        <v>248</v>
      </c>
      <c r="P50" s="15" t="s">
        <v>193</v>
      </c>
      <c r="Q50" s="15">
        <v>32</v>
      </c>
      <c r="R50" s="25">
        <v>232.70133630203699</v>
      </c>
      <c r="S50" s="25">
        <v>15483.6369267797</v>
      </c>
      <c r="T50" s="37">
        <v>15716.338263081738</v>
      </c>
      <c r="U50" s="37">
        <v>1.4806332900626165</v>
      </c>
      <c r="V50" s="37">
        <v>98.519366709937387</v>
      </c>
      <c r="W50" s="31">
        <f t="shared" si="16"/>
        <v>14.45295909707516</v>
      </c>
      <c r="X50" s="31">
        <f t="shared" si="2"/>
        <v>85.547040902924834</v>
      </c>
    </row>
    <row r="51" spans="3:24" x14ac:dyDescent="0.2">
      <c r="C51" s="15" t="s">
        <v>202</v>
      </c>
      <c r="D51" s="15" t="s">
        <v>194</v>
      </c>
      <c r="E51" s="15">
        <v>64</v>
      </c>
      <c r="F51" s="35">
        <v>25.144523461394002</v>
      </c>
      <c r="G51" s="35">
        <v>909.07950615042796</v>
      </c>
      <c r="H51" s="35">
        <v>934.22402961182195</v>
      </c>
      <c r="I51" s="35">
        <v>2.6914875516359569</v>
      </c>
      <c r="J51" s="35">
        <v>97.308512448364041</v>
      </c>
      <c r="K51" s="35">
        <f t="shared" si="15"/>
        <v>2.9222234827880267</v>
      </c>
      <c r="L51" s="35">
        <f t="shared" si="14"/>
        <v>97.077776517211973</v>
      </c>
      <c r="O51" s="15" t="s">
        <v>249</v>
      </c>
      <c r="P51" s="15" t="s">
        <v>193</v>
      </c>
      <c r="Q51" s="15">
        <v>64</v>
      </c>
      <c r="R51" s="25">
        <v>127.451971323275</v>
      </c>
      <c r="S51" s="25">
        <v>17238.539437879099</v>
      </c>
      <c r="T51" s="37">
        <v>17365.991409202376</v>
      </c>
      <c r="U51" s="37">
        <v>0.73391704694577464</v>
      </c>
      <c r="V51" s="37">
        <v>99.266082953054209</v>
      </c>
      <c r="W51" s="31">
        <f t="shared" si="16"/>
        <v>7.1640109211004486</v>
      </c>
      <c r="X51" s="31">
        <f t="shared" si="2"/>
        <v>92.835989078899559</v>
      </c>
    </row>
    <row r="52" spans="3:24" x14ac:dyDescent="0.2">
      <c r="C52" s="15" t="s">
        <v>203</v>
      </c>
      <c r="D52" s="15" t="s">
        <v>194</v>
      </c>
      <c r="E52" s="15">
        <v>128</v>
      </c>
      <c r="F52" s="35">
        <v>0.50854137047516002</v>
      </c>
      <c r="G52" s="35">
        <v>26.8427974665303</v>
      </c>
      <c r="H52" s="35">
        <v>27.351338837005461</v>
      </c>
      <c r="I52" s="35">
        <v>1.8592924225965872</v>
      </c>
      <c r="J52" s="35">
        <v>98.140707577403404</v>
      </c>
      <c r="K52" s="35">
        <f t="shared" si="15"/>
        <v>2.0186859030349606</v>
      </c>
      <c r="L52" s="35">
        <f t="shared" si="14"/>
        <v>97.981314096965036</v>
      </c>
      <c r="O52" s="15" t="s">
        <v>250</v>
      </c>
      <c r="P52" s="15" t="s">
        <v>193</v>
      </c>
      <c r="Q52" s="15">
        <v>128</v>
      </c>
      <c r="R52" s="25">
        <v>49.159203405878998</v>
      </c>
      <c r="S52" s="25">
        <v>12328.8405248086</v>
      </c>
      <c r="T52" s="37">
        <v>12377.99972821448</v>
      </c>
      <c r="U52" s="37">
        <v>0.39714981810692113</v>
      </c>
      <c r="V52" s="37">
        <v>99.602850181893075</v>
      </c>
      <c r="W52" s="31">
        <f t="shared" si="16"/>
        <v>3.8767128329712386</v>
      </c>
      <c r="X52" s="31">
        <f t="shared" si="2"/>
        <v>96.123287167028764</v>
      </c>
    </row>
    <row r="53" spans="3:24" x14ac:dyDescent="0.2">
      <c r="C53" s="15" t="s">
        <v>204</v>
      </c>
      <c r="D53" s="15" t="s">
        <v>194</v>
      </c>
      <c r="E53" s="15">
        <v>256</v>
      </c>
      <c r="F53" s="35">
        <v>13.382079994423499</v>
      </c>
      <c r="G53" s="35">
        <v>1120.8270922269501</v>
      </c>
      <c r="H53" s="35">
        <v>1134.2091722213736</v>
      </c>
      <c r="I53" s="35">
        <v>1.1798599695869503</v>
      </c>
      <c r="J53" s="35">
        <v>98.820140030413057</v>
      </c>
      <c r="K53" s="35">
        <f t="shared" si="15"/>
        <v>1.2810070429019376</v>
      </c>
      <c r="L53" s="35">
        <f>100-K53</f>
        <v>98.718992957098067</v>
      </c>
      <c r="O53" s="21" t="s">
        <v>251</v>
      </c>
      <c r="P53" s="21" t="s">
        <v>193</v>
      </c>
      <c r="Q53" s="21">
        <v>256</v>
      </c>
      <c r="R53" s="26">
        <v>60.4268610985024</v>
      </c>
      <c r="S53" s="26">
        <v>25655.555730989501</v>
      </c>
      <c r="T53" s="37">
        <v>25715.982592088003</v>
      </c>
      <c r="U53" s="37">
        <v>0.23497784260086504</v>
      </c>
      <c r="V53" s="37">
        <v>99.765022157399144</v>
      </c>
      <c r="W53" s="31">
        <f t="shared" si="16"/>
        <v>2.293697683702387</v>
      </c>
      <c r="X53" s="31">
        <f t="shared" si="2"/>
        <v>97.706302316297609</v>
      </c>
    </row>
    <row r="56" spans="3:24" x14ac:dyDescent="0.2">
      <c r="C56" s="6" t="s">
        <v>269</v>
      </c>
    </row>
    <row r="57" spans="3:24" x14ac:dyDescent="0.2">
      <c r="C57" s="60" t="s">
        <v>277</v>
      </c>
      <c r="D57" s="60"/>
      <c r="E57" s="60"/>
      <c r="F57" s="60"/>
      <c r="G57" s="60"/>
      <c r="H57" s="60"/>
      <c r="I57" s="60"/>
      <c r="J57" s="60"/>
      <c r="K57" s="60"/>
      <c r="L57" s="60"/>
      <c r="M57" s="60"/>
      <c r="N57" s="60"/>
      <c r="O57" s="60"/>
    </row>
    <row r="58" spans="3:24" x14ac:dyDescent="0.2">
      <c r="C58" s="60"/>
      <c r="D58" s="60"/>
      <c r="E58" s="60"/>
      <c r="F58" s="60"/>
      <c r="G58" s="60"/>
      <c r="H58" s="60"/>
      <c r="I58" s="60"/>
      <c r="J58" s="60"/>
      <c r="K58" s="60"/>
      <c r="L58" s="60"/>
      <c r="M58" s="60"/>
      <c r="N58" s="60"/>
      <c r="O58" s="60"/>
    </row>
    <row r="59" spans="3:24" x14ac:dyDescent="0.2">
      <c r="C59" s="60"/>
      <c r="D59" s="60"/>
      <c r="E59" s="60"/>
      <c r="F59" s="60"/>
      <c r="G59" s="60"/>
      <c r="H59" s="60"/>
      <c r="I59" s="60"/>
      <c r="J59" s="60"/>
      <c r="K59" s="60"/>
      <c r="L59" s="60"/>
      <c r="M59" s="60"/>
      <c r="N59" s="60"/>
      <c r="O59" s="60"/>
    </row>
    <row r="60" spans="3:24" x14ac:dyDescent="0.2">
      <c r="C60" s="60"/>
      <c r="D60" s="60"/>
      <c r="E60" s="60"/>
      <c r="F60" s="60"/>
      <c r="G60" s="60"/>
      <c r="H60" s="60"/>
      <c r="I60" s="60"/>
      <c r="J60" s="60"/>
      <c r="K60" s="60"/>
      <c r="L60" s="60"/>
      <c r="M60" s="60"/>
      <c r="N60" s="60"/>
      <c r="O60" s="60"/>
    </row>
    <row r="117" spans="23:23" x14ac:dyDescent="0.2">
      <c r="W117" s="7"/>
    </row>
    <row r="118" spans="23:23" x14ac:dyDescent="0.2">
      <c r="W118" s="7"/>
    </row>
    <row r="119" spans="23:23" x14ac:dyDescent="0.2">
      <c r="W119" s="7"/>
    </row>
    <row r="120" spans="23:23" x14ac:dyDescent="0.2">
      <c r="W120" s="7"/>
    </row>
    <row r="121" spans="23:23" x14ac:dyDescent="0.2">
      <c r="W121" s="7"/>
    </row>
    <row r="122" spans="23:23" x14ac:dyDescent="0.2">
      <c r="W122" s="7"/>
    </row>
    <row r="123" spans="23:23" x14ac:dyDescent="0.2">
      <c r="W123" s="7"/>
    </row>
    <row r="124" spans="23:23" x14ac:dyDescent="0.2">
      <c r="W124" s="7"/>
    </row>
    <row r="125" spans="23:23" x14ac:dyDescent="0.2">
      <c r="W125" s="7"/>
    </row>
    <row r="126" spans="23:23" x14ac:dyDescent="0.2">
      <c r="W126" s="7"/>
    </row>
    <row r="127" spans="23:23" x14ac:dyDescent="0.2">
      <c r="W127" s="14"/>
    </row>
    <row r="128" spans="23:23" x14ac:dyDescent="0.2">
      <c r="W128" s="14"/>
    </row>
    <row r="129" spans="23:23" x14ac:dyDescent="0.2">
      <c r="W129" s="14"/>
    </row>
    <row r="130" spans="23:23" x14ac:dyDescent="0.2">
      <c r="W130" s="14"/>
    </row>
    <row r="131" spans="23:23" x14ac:dyDescent="0.2">
      <c r="W131" s="14"/>
    </row>
    <row r="132" spans="23:23" x14ac:dyDescent="0.2">
      <c r="W132" s="14"/>
    </row>
    <row r="133" spans="23:23" x14ac:dyDescent="0.2">
      <c r="W133" s="14"/>
    </row>
    <row r="134" spans="23:23" x14ac:dyDescent="0.2">
      <c r="W134" s="14"/>
    </row>
    <row r="135" spans="23:23" x14ac:dyDescent="0.2">
      <c r="W135" s="14"/>
    </row>
    <row r="136" spans="23:23" x14ac:dyDescent="0.2">
      <c r="W136" s="14"/>
    </row>
    <row r="137" spans="23:23" x14ac:dyDescent="0.2">
      <c r="W137" s="7"/>
    </row>
    <row r="138" spans="23:23" x14ac:dyDescent="0.2">
      <c r="W138" s="7"/>
    </row>
    <row r="139" spans="23:23" x14ac:dyDescent="0.2">
      <c r="W139" s="7"/>
    </row>
    <row r="140" spans="23:23" x14ac:dyDescent="0.2">
      <c r="W140" s="7"/>
    </row>
    <row r="141" spans="23:23" x14ac:dyDescent="0.2">
      <c r="W141" s="7"/>
    </row>
    <row r="142" spans="23:23" x14ac:dyDescent="0.2">
      <c r="W142" s="7"/>
    </row>
    <row r="143" spans="23:23" x14ac:dyDescent="0.2">
      <c r="W143" s="7"/>
    </row>
    <row r="144" spans="23:23" x14ac:dyDescent="0.2">
      <c r="W144" s="7"/>
    </row>
    <row r="145" spans="23:23" x14ac:dyDescent="0.2">
      <c r="W145" s="7"/>
    </row>
    <row r="146" spans="23:23" x14ac:dyDescent="0.2">
      <c r="W146" s="11"/>
    </row>
    <row r="147" spans="23:23" x14ac:dyDescent="0.2">
      <c r="W147" s="14"/>
    </row>
    <row r="148" spans="23:23" x14ac:dyDescent="0.2">
      <c r="W148" s="14"/>
    </row>
    <row r="149" spans="23:23" x14ac:dyDescent="0.2">
      <c r="W149" s="14"/>
    </row>
    <row r="150" spans="23:23" x14ac:dyDescent="0.2">
      <c r="W150" s="14"/>
    </row>
    <row r="151" spans="23:23" x14ac:dyDescent="0.2">
      <c r="W151" s="14"/>
    </row>
    <row r="152" spans="23:23" x14ac:dyDescent="0.2">
      <c r="W152" s="14"/>
    </row>
    <row r="153" spans="23:23" x14ac:dyDescent="0.2">
      <c r="W153" s="14"/>
    </row>
    <row r="154" spans="23:23" x14ac:dyDescent="0.2">
      <c r="W154" s="14"/>
    </row>
    <row r="155" spans="23:23" x14ac:dyDescent="0.2">
      <c r="W155" s="14"/>
    </row>
    <row r="156" spans="23:23" x14ac:dyDescent="0.2">
      <c r="W156" s="14"/>
    </row>
  </sheetData>
  <mergeCells count="1">
    <mergeCell ref="C57:O6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3DC19-6A4C-B24F-8027-82DDC632A347}">
  <dimension ref="A1:AI144"/>
  <sheetViews>
    <sheetView topLeftCell="A127" workbookViewId="0">
      <selection activeCell="S2" sqref="S2"/>
    </sheetView>
  </sheetViews>
  <sheetFormatPr baseColWidth="10" defaultRowHeight="15" x14ac:dyDescent="0.2"/>
  <cols>
    <col min="1" max="1" width="10.83203125" style="38"/>
    <col min="2" max="2" width="14.33203125" style="38" customWidth="1"/>
    <col min="3" max="3" width="10.83203125" style="38"/>
    <col min="4" max="4" width="11" style="38" bestFit="1" customWidth="1"/>
    <col min="5" max="5" width="11.6640625" style="38" bestFit="1" customWidth="1"/>
    <col min="6" max="10" width="10.83203125" style="38"/>
    <col min="11" max="11" width="12.6640625" style="38" customWidth="1"/>
    <col min="12" max="12" width="10.83203125" style="38"/>
    <col min="13" max="13" width="11.1640625" style="38" bestFit="1" customWidth="1"/>
    <col min="14" max="14" width="12.6640625" style="38" bestFit="1" customWidth="1"/>
    <col min="15" max="30" width="10.83203125" style="38"/>
    <col min="31" max="31" width="11" style="38" bestFit="1" customWidth="1"/>
    <col min="32" max="32" width="11.6640625" style="38" bestFit="1" customWidth="1"/>
    <col min="33" max="16384" width="10.83203125" style="38"/>
  </cols>
  <sheetData>
    <row r="1" spans="1:26" x14ac:dyDescent="0.2">
      <c r="B1" s="38" t="s">
        <v>31</v>
      </c>
    </row>
    <row r="2" spans="1:26" x14ac:dyDescent="0.2">
      <c r="A2" s="38" t="s">
        <v>2</v>
      </c>
      <c r="J2" s="38" t="s">
        <v>2</v>
      </c>
      <c r="S2" s="38" t="s">
        <v>2</v>
      </c>
    </row>
    <row r="3" spans="1:26" x14ac:dyDescent="0.2">
      <c r="B3" s="39" t="s">
        <v>0</v>
      </c>
      <c r="C3" s="39" t="s">
        <v>1</v>
      </c>
      <c r="D3" s="39" t="s">
        <v>2</v>
      </c>
      <c r="E3" s="39" t="s">
        <v>3</v>
      </c>
      <c r="F3" s="39" t="s">
        <v>4</v>
      </c>
      <c r="G3" s="39" t="s">
        <v>5</v>
      </c>
      <c r="H3" s="39" t="s">
        <v>6</v>
      </c>
      <c r="I3" s="39"/>
      <c r="K3" s="39" t="s">
        <v>0</v>
      </c>
      <c r="L3" s="39" t="s">
        <v>1</v>
      </c>
      <c r="M3" s="39" t="s">
        <v>2</v>
      </c>
      <c r="N3" s="39" t="s">
        <v>3</v>
      </c>
      <c r="O3" s="39" t="s">
        <v>4</v>
      </c>
      <c r="P3" s="39" t="s">
        <v>5</v>
      </c>
      <c r="Q3" s="39" t="s">
        <v>6</v>
      </c>
      <c r="T3" s="39" t="s">
        <v>0</v>
      </c>
      <c r="U3" s="39" t="s">
        <v>1</v>
      </c>
      <c r="V3" s="39" t="s">
        <v>2</v>
      </c>
      <c r="W3" s="39" t="s">
        <v>3</v>
      </c>
      <c r="X3" s="39" t="s">
        <v>4</v>
      </c>
      <c r="Y3" s="39" t="s">
        <v>5</v>
      </c>
      <c r="Z3" s="39" t="s">
        <v>6</v>
      </c>
    </row>
    <row r="4" spans="1:26" x14ac:dyDescent="0.2">
      <c r="B4" s="39" t="s">
        <v>7</v>
      </c>
      <c r="C4" s="39">
        <v>0</v>
      </c>
      <c r="D4" s="40">
        <v>1515.6289999999999</v>
      </c>
      <c r="E4" s="40">
        <v>0</v>
      </c>
      <c r="F4" s="41">
        <v>0</v>
      </c>
      <c r="G4" s="40">
        <v>16181.63</v>
      </c>
      <c r="H4" s="41">
        <v>9.3700000000000006E-2</v>
      </c>
      <c r="I4" s="41"/>
      <c r="K4" s="39" t="s">
        <v>18</v>
      </c>
      <c r="L4" s="39">
        <v>0</v>
      </c>
      <c r="M4" s="40">
        <v>1448.9770000000001</v>
      </c>
      <c r="N4" s="40">
        <v>0</v>
      </c>
      <c r="O4" s="41">
        <v>0</v>
      </c>
      <c r="P4" s="40">
        <v>12613.87</v>
      </c>
      <c r="Q4" s="41">
        <v>0.1149</v>
      </c>
      <c r="T4" s="39" t="s">
        <v>7</v>
      </c>
      <c r="U4" s="39">
        <v>0</v>
      </c>
      <c r="V4" s="40">
        <v>1965.518</v>
      </c>
      <c r="W4" s="40">
        <v>0.56372100000000003</v>
      </c>
      <c r="X4" s="41">
        <v>2.9999999999999997E-4</v>
      </c>
      <c r="Y4" s="40">
        <v>20122.73</v>
      </c>
      <c r="Z4" s="41">
        <v>9.7699999999999995E-2</v>
      </c>
    </row>
    <row r="5" spans="1:26" x14ac:dyDescent="0.2">
      <c r="B5" s="39" t="s">
        <v>7</v>
      </c>
      <c r="C5" s="39">
        <v>0</v>
      </c>
      <c r="D5" s="40">
        <v>1470.278</v>
      </c>
      <c r="E5" s="40">
        <v>0</v>
      </c>
      <c r="F5" s="41">
        <v>0</v>
      </c>
      <c r="G5" s="40">
        <v>16182.78</v>
      </c>
      <c r="H5" s="41">
        <v>9.0899999999999995E-2</v>
      </c>
      <c r="I5" s="41"/>
      <c r="K5" s="39" t="s">
        <v>18</v>
      </c>
      <c r="L5" s="39">
        <v>0</v>
      </c>
      <c r="M5" s="40">
        <v>1446.7860000000001</v>
      </c>
      <c r="N5" s="40">
        <v>0</v>
      </c>
      <c r="O5" s="41">
        <v>0</v>
      </c>
      <c r="P5" s="40">
        <v>12747.55</v>
      </c>
      <c r="Q5" s="41">
        <v>0.1135</v>
      </c>
      <c r="R5" s="39"/>
      <c r="T5" s="39" t="s">
        <v>7</v>
      </c>
      <c r="U5" s="39">
        <v>0</v>
      </c>
      <c r="V5" s="40">
        <v>2018.2139999999999</v>
      </c>
      <c r="W5" s="40">
        <v>0.54900000000000004</v>
      </c>
      <c r="X5" s="41">
        <v>2.9999999999999997E-4</v>
      </c>
      <c r="Y5" s="40">
        <v>19629.55</v>
      </c>
      <c r="Z5" s="41">
        <v>0.1028</v>
      </c>
    </row>
    <row r="6" spans="1:26" x14ac:dyDescent="0.2">
      <c r="B6" s="39" t="s">
        <v>8</v>
      </c>
      <c r="C6" s="39">
        <v>1</v>
      </c>
      <c r="D6" s="40">
        <v>753.59900000000005</v>
      </c>
      <c r="E6" s="40">
        <v>876.91499999999996</v>
      </c>
      <c r="F6" s="41">
        <v>0.53779999999999994</v>
      </c>
      <c r="G6" s="40">
        <v>16160.24</v>
      </c>
      <c r="H6" s="41">
        <v>0.1009</v>
      </c>
      <c r="I6" s="41"/>
      <c r="K6" s="39" t="s">
        <v>19</v>
      </c>
      <c r="L6" s="39">
        <v>0.25</v>
      </c>
      <c r="M6" s="40">
        <v>848.52520000000004</v>
      </c>
      <c r="N6" s="40">
        <v>617.19449999999995</v>
      </c>
      <c r="O6" s="41">
        <v>0.42109999999999997</v>
      </c>
      <c r="P6" s="40">
        <v>12900.95</v>
      </c>
      <c r="Q6" s="41">
        <v>0.11360000000000001</v>
      </c>
      <c r="R6" s="41"/>
      <c r="T6" s="39" t="s">
        <v>8</v>
      </c>
      <c r="U6" s="39">
        <v>0.25</v>
      </c>
      <c r="V6" s="40">
        <v>1136.1559999999999</v>
      </c>
      <c r="W6" s="40">
        <v>143.4744</v>
      </c>
      <c r="X6" s="41">
        <v>0.11210000000000001</v>
      </c>
      <c r="Y6" s="40">
        <v>12023.69</v>
      </c>
      <c r="Z6" s="41">
        <v>0.10639999999999999</v>
      </c>
    </row>
    <row r="7" spans="1:26" x14ac:dyDescent="0.2">
      <c r="B7" s="39" t="s">
        <v>8</v>
      </c>
      <c r="C7" s="39">
        <v>1</v>
      </c>
      <c r="D7" s="40">
        <v>758.98180000000002</v>
      </c>
      <c r="E7" s="40">
        <v>857.37509999999997</v>
      </c>
      <c r="F7" s="41">
        <v>0.53039999999999998</v>
      </c>
      <c r="G7" s="40">
        <v>14919.55</v>
      </c>
      <c r="H7" s="41">
        <v>0.10829999999999999</v>
      </c>
      <c r="I7" s="41"/>
      <c r="K7" s="39" t="s">
        <v>19</v>
      </c>
      <c r="L7" s="39">
        <v>0.25</v>
      </c>
      <c r="M7" s="40">
        <v>862.25130000000001</v>
      </c>
      <c r="N7" s="40">
        <v>610.98170000000005</v>
      </c>
      <c r="O7" s="41">
        <v>0.41470000000000001</v>
      </c>
      <c r="P7" s="40">
        <v>12799.11</v>
      </c>
      <c r="Q7" s="41">
        <v>0.11509999999999999</v>
      </c>
      <c r="R7" s="41"/>
      <c r="T7" s="39" t="s">
        <v>8</v>
      </c>
      <c r="U7" s="39">
        <v>0.25</v>
      </c>
      <c r="V7" s="40">
        <v>1100.579</v>
      </c>
      <c r="W7" s="40">
        <v>138.66249999999999</v>
      </c>
      <c r="X7" s="41">
        <v>0.1119</v>
      </c>
      <c r="Y7" s="40">
        <v>11629.53</v>
      </c>
      <c r="Z7" s="41">
        <v>0.1066</v>
      </c>
    </row>
    <row r="8" spans="1:26" x14ac:dyDescent="0.2">
      <c r="B8" s="39" t="s">
        <v>9</v>
      </c>
      <c r="C8" s="39">
        <v>2</v>
      </c>
      <c r="D8" s="40">
        <v>170.70519999999999</v>
      </c>
      <c r="E8" s="40">
        <v>1421.76</v>
      </c>
      <c r="F8" s="41">
        <v>0.89280000000000004</v>
      </c>
      <c r="G8" s="40">
        <v>15305.53</v>
      </c>
      <c r="H8" s="41">
        <v>0.104</v>
      </c>
      <c r="I8" s="41"/>
      <c r="K8" s="39" t="s">
        <v>20</v>
      </c>
      <c r="L8" s="39">
        <v>0.5</v>
      </c>
      <c r="M8" s="40">
        <v>518.93820000000005</v>
      </c>
      <c r="N8" s="40">
        <v>876.4751</v>
      </c>
      <c r="O8" s="41">
        <v>0.62809999999999999</v>
      </c>
      <c r="P8" s="40">
        <v>13208.69</v>
      </c>
      <c r="Q8" s="41">
        <v>0.1056</v>
      </c>
      <c r="R8" s="41"/>
      <c r="T8" s="39" t="s">
        <v>9</v>
      </c>
      <c r="U8" s="39">
        <v>0.5</v>
      </c>
      <c r="V8" s="40">
        <v>984.87639999999999</v>
      </c>
      <c r="W8" s="40">
        <v>278.05840000000001</v>
      </c>
      <c r="X8" s="41">
        <v>0.22020000000000001</v>
      </c>
      <c r="Y8" s="40">
        <v>11778.71</v>
      </c>
      <c r="Z8" s="41">
        <v>0.1072</v>
      </c>
    </row>
    <row r="9" spans="1:26" x14ac:dyDescent="0.2">
      <c r="B9" s="39" t="s">
        <v>9</v>
      </c>
      <c r="C9" s="39">
        <v>2</v>
      </c>
      <c r="D9" s="40">
        <v>167.7114</v>
      </c>
      <c r="E9" s="40">
        <v>1378.0640000000001</v>
      </c>
      <c r="F9" s="41">
        <v>0.89149999999999996</v>
      </c>
      <c r="G9" s="40">
        <v>14742.67</v>
      </c>
      <c r="H9" s="41">
        <v>0.10489999999999999</v>
      </c>
      <c r="I9" s="41"/>
      <c r="K9" s="39" t="s">
        <v>20</v>
      </c>
      <c r="L9" s="39">
        <v>0.5</v>
      </c>
      <c r="M9" s="40">
        <v>508.73880000000003</v>
      </c>
      <c r="N9" s="40">
        <v>878.3184</v>
      </c>
      <c r="O9" s="41">
        <v>0.63319999999999999</v>
      </c>
      <c r="P9" s="40">
        <v>13368.5</v>
      </c>
      <c r="Q9" s="41">
        <v>0.1038</v>
      </c>
      <c r="R9" s="41"/>
      <c r="T9" s="39" t="s">
        <v>9</v>
      </c>
      <c r="U9" s="39">
        <v>0.5</v>
      </c>
      <c r="V9" s="40">
        <v>965.63440000000003</v>
      </c>
      <c r="W9" s="40">
        <v>271.28429999999997</v>
      </c>
      <c r="X9" s="41">
        <v>0.21929999999999999</v>
      </c>
      <c r="Y9" s="40">
        <v>11521</v>
      </c>
      <c r="Z9" s="41">
        <v>0.1074</v>
      </c>
    </row>
    <row r="10" spans="1:26" x14ac:dyDescent="0.2">
      <c r="B10" s="39" t="s">
        <v>10</v>
      </c>
      <c r="C10" s="39">
        <v>4</v>
      </c>
      <c r="D10" s="40">
        <v>84.838369999999998</v>
      </c>
      <c r="E10" s="40">
        <v>1340.4179999999999</v>
      </c>
      <c r="F10" s="41">
        <v>0.9405</v>
      </c>
      <c r="G10" s="40">
        <v>14291.36</v>
      </c>
      <c r="H10" s="41">
        <v>9.9699999999999997E-2</v>
      </c>
      <c r="I10" s="41"/>
      <c r="K10" s="39" t="s">
        <v>21</v>
      </c>
      <c r="L10" s="39">
        <v>1</v>
      </c>
      <c r="M10" s="40">
        <v>134.73650000000001</v>
      </c>
      <c r="N10" s="40">
        <v>1143.394</v>
      </c>
      <c r="O10" s="41">
        <v>0.89459999999999995</v>
      </c>
      <c r="P10" s="40">
        <v>13418.24</v>
      </c>
      <c r="Q10" s="41">
        <v>9.5299999999999996E-2</v>
      </c>
      <c r="R10" s="41"/>
      <c r="T10" s="39" t="s">
        <v>10</v>
      </c>
      <c r="U10" s="39">
        <v>1</v>
      </c>
      <c r="V10" s="40">
        <v>663.89819999999997</v>
      </c>
      <c r="W10" s="40">
        <v>674.38</v>
      </c>
      <c r="X10" s="41">
        <v>0.50390000000000001</v>
      </c>
      <c r="Y10" s="40">
        <v>12885.23</v>
      </c>
      <c r="Z10" s="41">
        <v>0.10390000000000001</v>
      </c>
    </row>
    <row r="11" spans="1:26" x14ac:dyDescent="0.2">
      <c r="B11" s="39" t="s">
        <v>10</v>
      </c>
      <c r="C11" s="39">
        <v>4</v>
      </c>
      <c r="D11" s="40">
        <v>82.044150000000002</v>
      </c>
      <c r="E11" s="40">
        <v>1315.0319999999999</v>
      </c>
      <c r="F11" s="41">
        <v>0.94130000000000003</v>
      </c>
      <c r="G11" s="40">
        <v>14116.37</v>
      </c>
      <c r="H11" s="41">
        <v>9.9000000000000005E-2</v>
      </c>
      <c r="I11" s="41"/>
      <c r="K11" s="39" t="s">
        <v>21</v>
      </c>
      <c r="L11" s="39">
        <v>1</v>
      </c>
      <c r="M11" s="40">
        <v>133.9119</v>
      </c>
      <c r="N11" s="40">
        <v>1139.27</v>
      </c>
      <c r="O11" s="41">
        <v>0.89480000000000004</v>
      </c>
      <c r="P11" s="40">
        <v>13542.4</v>
      </c>
      <c r="Q11" s="41">
        <v>9.4E-2</v>
      </c>
      <c r="R11" s="41"/>
      <c r="T11" s="39" t="s">
        <v>10</v>
      </c>
      <c r="U11" s="39">
        <v>1</v>
      </c>
      <c r="V11" s="40">
        <v>654.87739999999997</v>
      </c>
      <c r="W11" s="40">
        <v>668.10130000000004</v>
      </c>
      <c r="X11" s="41">
        <v>0.505</v>
      </c>
      <c r="Y11" s="40">
        <v>12539.91</v>
      </c>
      <c r="Z11" s="41">
        <v>0.1055</v>
      </c>
    </row>
    <row r="12" spans="1:26" x14ac:dyDescent="0.2">
      <c r="B12" s="39" t="s">
        <v>11</v>
      </c>
      <c r="C12" s="39">
        <v>8</v>
      </c>
      <c r="D12" s="40">
        <v>38.825000000000003</v>
      </c>
      <c r="E12" s="40">
        <v>1254.3440000000001</v>
      </c>
      <c r="F12" s="41">
        <v>0.97</v>
      </c>
      <c r="G12" s="40">
        <v>13052.9</v>
      </c>
      <c r="H12" s="41">
        <v>9.9099999999999994E-2</v>
      </c>
      <c r="I12" s="41"/>
      <c r="K12" s="39" t="s">
        <v>22</v>
      </c>
      <c r="L12" s="39">
        <v>2</v>
      </c>
      <c r="M12" s="40">
        <v>40.101390000000002</v>
      </c>
      <c r="N12" s="40">
        <v>1113.472</v>
      </c>
      <c r="O12" s="41">
        <v>0.96519999999999995</v>
      </c>
      <c r="P12" s="40">
        <v>12320.13</v>
      </c>
      <c r="Q12" s="41">
        <v>9.3600000000000003E-2</v>
      </c>
      <c r="R12" s="41"/>
      <c r="T12" s="39" t="s">
        <v>11</v>
      </c>
      <c r="U12" s="39">
        <v>2</v>
      </c>
      <c r="V12" s="40">
        <v>167.62629999999999</v>
      </c>
      <c r="W12" s="40">
        <v>974.18</v>
      </c>
      <c r="X12" s="41">
        <v>0.85319999999999996</v>
      </c>
      <c r="Y12" s="40">
        <v>11663.4</v>
      </c>
      <c r="Z12" s="41">
        <v>9.7900000000000001E-2</v>
      </c>
    </row>
    <row r="13" spans="1:26" x14ac:dyDescent="0.2">
      <c r="B13" s="39" t="s">
        <v>11</v>
      </c>
      <c r="C13" s="39">
        <v>8</v>
      </c>
      <c r="D13" s="40">
        <v>38.774329999999999</v>
      </c>
      <c r="E13" s="40">
        <v>1243.49</v>
      </c>
      <c r="F13" s="41">
        <v>0.9698</v>
      </c>
      <c r="G13" s="40">
        <v>12982.54</v>
      </c>
      <c r="H13" s="41">
        <v>9.8799999999999999E-2</v>
      </c>
      <c r="I13" s="41"/>
      <c r="K13" s="39" t="s">
        <v>22</v>
      </c>
      <c r="L13" s="39">
        <v>2</v>
      </c>
      <c r="M13" s="40">
        <v>37.79609</v>
      </c>
      <c r="N13" s="40">
        <v>1085.9929999999999</v>
      </c>
      <c r="O13" s="41">
        <v>0.96640000000000004</v>
      </c>
      <c r="P13" s="40">
        <v>12136.63</v>
      </c>
      <c r="Q13" s="41">
        <v>9.2600000000000002E-2</v>
      </c>
      <c r="R13" s="41"/>
      <c r="T13" s="39" t="s">
        <v>11</v>
      </c>
      <c r="U13" s="39">
        <v>2</v>
      </c>
      <c r="V13" s="40">
        <v>166.06270000000001</v>
      </c>
      <c r="W13" s="40">
        <v>961.86249999999995</v>
      </c>
      <c r="X13" s="41">
        <v>0.8528</v>
      </c>
      <c r="Y13" s="40">
        <v>11505.28</v>
      </c>
      <c r="Z13" s="41">
        <v>9.8000000000000004E-2</v>
      </c>
    </row>
    <row r="14" spans="1:26" x14ac:dyDescent="0.2">
      <c r="B14" s="39" t="s">
        <v>12</v>
      </c>
      <c r="C14" s="39">
        <v>16</v>
      </c>
      <c r="D14" s="40">
        <v>28.219940000000001</v>
      </c>
      <c r="E14" s="40">
        <v>1462.78</v>
      </c>
      <c r="F14" s="41">
        <v>0.98109999999999997</v>
      </c>
      <c r="G14" s="40">
        <v>15058.59</v>
      </c>
      <c r="H14" s="41">
        <v>9.9000000000000005E-2</v>
      </c>
      <c r="I14" s="41"/>
      <c r="K14" s="39" t="s">
        <v>23</v>
      </c>
      <c r="L14" s="39">
        <v>4</v>
      </c>
      <c r="M14" s="40">
        <v>13.53341</v>
      </c>
      <c r="N14" s="40">
        <v>1112.4290000000001</v>
      </c>
      <c r="O14" s="41">
        <v>0.98799999999999999</v>
      </c>
      <c r="P14" s="40">
        <v>12439.43</v>
      </c>
      <c r="Q14" s="41">
        <v>9.0499999999999997E-2</v>
      </c>
      <c r="R14" s="41"/>
      <c r="T14" s="39" t="s">
        <v>12</v>
      </c>
      <c r="U14" s="39">
        <v>4</v>
      </c>
      <c r="V14" s="40">
        <v>81.465639999999993</v>
      </c>
      <c r="W14" s="40">
        <v>1074.1690000000001</v>
      </c>
      <c r="X14" s="41">
        <v>0.92949999999999999</v>
      </c>
      <c r="Y14" s="40">
        <v>11827.39</v>
      </c>
      <c r="Z14" s="41">
        <v>9.7699999999999995E-2</v>
      </c>
    </row>
    <row r="15" spans="1:26" x14ac:dyDescent="0.2">
      <c r="B15" s="39" t="s">
        <v>12</v>
      </c>
      <c r="C15" s="39">
        <v>16</v>
      </c>
      <c r="D15" s="40">
        <v>28.579219999999999</v>
      </c>
      <c r="E15" s="40">
        <v>1445.152</v>
      </c>
      <c r="F15" s="41">
        <v>0.98060000000000003</v>
      </c>
      <c r="G15" s="40">
        <v>14796.96</v>
      </c>
      <c r="H15" s="41">
        <v>9.9599999999999994E-2</v>
      </c>
      <c r="I15" s="41"/>
      <c r="K15" s="39" t="s">
        <v>23</v>
      </c>
      <c r="L15" s="39">
        <v>4</v>
      </c>
      <c r="M15" s="40">
        <v>13.978630000000001</v>
      </c>
      <c r="N15" s="40">
        <v>1111.2619999999999</v>
      </c>
      <c r="O15" s="41">
        <v>0.98760000000000003</v>
      </c>
      <c r="P15" s="40">
        <v>12204.18</v>
      </c>
      <c r="Q15" s="41">
        <v>9.2200000000000004E-2</v>
      </c>
      <c r="R15" s="41"/>
      <c r="T15" s="39" t="s">
        <v>12</v>
      </c>
      <c r="U15" s="39">
        <v>4</v>
      </c>
      <c r="V15" s="40">
        <v>80.482380000000006</v>
      </c>
      <c r="W15" s="40">
        <v>1057.329</v>
      </c>
      <c r="X15" s="41">
        <v>0.92930000000000001</v>
      </c>
      <c r="Y15" s="40">
        <v>11691.57</v>
      </c>
      <c r="Z15" s="41">
        <v>9.7299999999999998E-2</v>
      </c>
    </row>
    <row r="16" spans="1:26" x14ac:dyDescent="0.2">
      <c r="B16" s="39" t="s">
        <v>13</v>
      </c>
      <c r="C16" s="39">
        <v>30</v>
      </c>
      <c r="D16" s="40">
        <v>30.095870000000001</v>
      </c>
      <c r="E16" s="40">
        <v>1861.6289999999999</v>
      </c>
      <c r="F16" s="41">
        <v>0.98409999999999997</v>
      </c>
      <c r="G16" s="40">
        <v>18849.07</v>
      </c>
      <c r="H16" s="41">
        <v>0.1004</v>
      </c>
      <c r="I16" s="41"/>
      <c r="K16" s="39" t="s">
        <v>24</v>
      </c>
      <c r="L16" s="39">
        <v>8</v>
      </c>
      <c r="M16" s="40">
        <v>2.845704</v>
      </c>
      <c r="N16" s="40">
        <v>1142.954</v>
      </c>
      <c r="O16" s="41">
        <v>0.99750000000000005</v>
      </c>
      <c r="P16" s="40">
        <v>12780.89</v>
      </c>
      <c r="Q16" s="41">
        <v>8.9599999999999999E-2</v>
      </c>
      <c r="R16" s="41"/>
      <c r="T16" s="39" t="s">
        <v>13</v>
      </c>
      <c r="U16" s="39">
        <v>8</v>
      </c>
      <c r="V16" s="40">
        <v>38.888890000000004</v>
      </c>
      <c r="W16" s="40">
        <v>1016.365</v>
      </c>
      <c r="X16" s="41">
        <v>0.96309999999999996</v>
      </c>
      <c r="Y16" s="40">
        <v>10664.98</v>
      </c>
      <c r="Z16" s="41">
        <v>9.8900000000000002E-2</v>
      </c>
    </row>
    <row r="17" spans="1:26" x14ac:dyDescent="0.2">
      <c r="B17" s="39" t="s">
        <v>13</v>
      </c>
      <c r="C17" s="39">
        <v>30</v>
      </c>
      <c r="D17" s="40">
        <v>27.068470000000001</v>
      </c>
      <c r="E17" s="40">
        <v>1838.9449999999999</v>
      </c>
      <c r="F17" s="41">
        <v>0.98550000000000004</v>
      </c>
      <c r="G17" s="40">
        <v>18585.16</v>
      </c>
      <c r="H17" s="41">
        <v>0.1004</v>
      </c>
      <c r="I17" s="41"/>
      <c r="K17" s="39" t="s">
        <v>24</v>
      </c>
      <c r="L17" s="39">
        <v>8</v>
      </c>
      <c r="M17" s="40">
        <v>2.777847</v>
      </c>
      <c r="N17" s="40">
        <v>1144.4739999999999</v>
      </c>
      <c r="O17" s="41">
        <v>0.99760000000000004</v>
      </c>
      <c r="P17" s="40">
        <v>12847.22</v>
      </c>
      <c r="Q17" s="41">
        <v>8.9300000000000004E-2</v>
      </c>
      <c r="R17" s="41"/>
      <c r="T17" s="39" t="s">
        <v>13</v>
      </c>
      <c r="U17" s="39">
        <v>8</v>
      </c>
      <c r="V17" s="40">
        <v>37.33558</v>
      </c>
      <c r="W17" s="40">
        <v>984.75540000000001</v>
      </c>
      <c r="X17" s="41">
        <v>0.96350000000000002</v>
      </c>
      <c r="Y17" s="40">
        <v>10675.15</v>
      </c>
      <c r="Z17" s="41">
        <v>9.5699999999999993E-2</v>
      </c>
    </row>
    <row r="18" spans="1:26" x14ac:dyDescent="0.2">
      <c r="B18" s="39" t="s">
        <v>14</v>
      </c>
      <c r="C18" s="39">
        <v>60</v>
      </c>
      <c r="D18" s="40">
        <v>10.69144</v>
      </c>
      <c r="E18" s="40">
        <v>1309.7570000000001</v>
      </c>
      <c r="F18" s="41">
        <v>0.9919</v>
      </c>
      <c r="G18" s="40">
        <v>13577.67</v>
      </c>
      <c r="H18" s="41">
        <v>9.7299999999999998E-2</v>
      </c>
      <c r="I18" s="41"/>
      <c r="K18" s="39" t="s">
        <v>25</v>
      </c>
      <c r="L18" s="39">
        <v>16</v>
      </c>
      <c r="M18" s="40">
        <v>0</v>
      </c>
      <c r="N18" s="40">
        <v>1089.175</v>
      </c>
      <c r="O18" s="41">
        <v>1</v>
      </c>
      <c r="P18" s="40">
        <v>11771.4</v>
      </c>
      <c r="Q18" s="41">
        <v>9.2499999999999999E-2</v>
      </c>
      <c r="R18" s="41"/>
      <c r="T18" s="39" t="s">
        <v>14</v>
      </c>
      <c r="U18" s="39">
        <v>16</v>
      </c>
      <c r="V18" s="40">
        <v>20.840879999999999</v>
      </c>
      <c r="W18" s="40">
        <v>985.02059999999994</v>
      </c>
      <c r="X18" s="41">
        <v>0.97929999999999995</v>
      </c>
      <c r="Y18" s="40">
        <v>10739.72</v>
      </c>
      <c r="Z18" s="41">
        <v>9.3700000000000006E-2</v>
      </c>
    </row>
    <row r="19" spans="1:26" x14ac:dyDescent="0.2">
      <c r="B19" s="39" t="s">
        <v>14</v>
      </c>
      <c r="C19" s="39">
        <v>60</v>
      </c>
      <c r="D19" s="40">
        <v>10.75831</v>
      </c>
      <c r="E19" s="40">
        <v>1305.702</v>
      </c>
      <c r="F19" s="41">
        <v>0.99180000000000001</v>
      </c>
      <c r="G19" s="40">
        <v>13598.8</v>
      </c>
      <c r="H19" s="41">
        <v>9.6799999999999997E-2</v>
      </c>
      <c r="I19" s="41"/>
      <c r="K19" s="39" t="s">
        <v>25</v>
      </c>
      <c r="L19" s="39">
        <v>16</v>
      </c>
      <c r="M19" s="40">
        <v>0</v>
      </c>
      <c r="N19" s="40">
        <v>1072.9010000000001</v>
      </c>
      <c r="O19" s="41">
        <v>1</v>
      </c>
      <c r="P19" s="40">
        <v>11587.47</v>
      </c>
      <c r="Q19" s="41">
        <v>9.2600000000000002E-2</v>
      </c>
      <c r="R19" s="41"/>
      <c r="T19" s="39" t="s">
        <v>14</v>
      </c>
      <c r="U19" s="39">
        <v>16</v>
      </c>
      <c r="V19" s="40">
        <v>20.761420000000001</v>
      </c>
      <c r="W19" s="40">
        <v>969.83820000000003</v>
      </c>
      <c r="X19" s="41">
        <v>0.97899999999999998</v>
      </c>
      <c r="Y19" s="40">
        <v>10855.57</v>
      </c>
      <c r="Z19" s="41">
        <v>9.1300000000000006E-2</v>
      </c>
    </row>
    <row r="20" spans="1:26" x14ac:dyDescent="0.2">
      <c r="B20" s="39" t="s">
        <v>15</v>
      </c>
      <c r="C20" s="39">
        <v>120</v>
      </c>
      <c r="D20" s="40">
        <v>2.7859229999999999</v>
      </c>
      <c r="E20" s="40">
        <v>1308.2840000000001</v>
      </c>
      <c r="F20" s="41">
        <v>0.99790000000000001</v>
      </c>
      <c r="G20" s="40">
        <v>13407.64</v>
      </c>
      <c r="H20" s="41">
        <v>9.7799999999999998E-2</v>
      </c>
      <c r="I20" s="41"/>
      <c r="K20" s="39" t="s">
        <v>26</v>
      </c>
      <c r="L20" s="39">
        <v>30</v>
      </c>
      <c r="M20" s="40">
        <v>0</v>
      </c>
      <c r="N20" s="40">
        <v>1125.6220000000001</v>
      </c>
      <c r="O20" s="41">
        <v>1</v>
      </c>
      <c r="P20" s="40">
        <v>12640.04</v>
      </c>
      <c r="Q20" s="41">
        <v>8.9099999999999999E-2</v>
      </c>
      <c r="R20" s="41"/>
      <c r="T20" s="39" t="s">
        <v>15</v>
      </c>
      <c r="U20" s="39">
        <v>30</v>
      </c>
      <c r="V20" s="40">
        <v>9.0874769999999998</v>
      </c>
      <c r="W20" s="40">
        <v>882.9873</v>
      </c>
      <c r="X20" s="41">
        <v>0.98980000000000001</v>
      </c>
      <c r="Y20" s="40">
        <v>9440.0830000000005</v>
      </c>
      <c r="Z20" s="41">
        <v>9.4500000000000001E-2</v>
      </c>
    </row>
    <row r="21" spans="1:26" x14ac:dyDescent="0.2">
      <c r="B21" s="39" t="s">
        <v>15</v>
      </c>
      <c r="C21" s="39">
        <v>120</v>
      </c>
      <c r="D21" s="40">
        <v>2.930345</v>
      </c>
      <c r="E21" s="40">
        <v>1278.8209999999999</v>
      </c>
      <c r="F21" s="41">
        <v>0.99770000000000003</v>
      </c>
      <c r="G21" s="40">
        <v>13248.01</v>
      </c>
      <c r="H21" s="41">
        <v>9.6799999999999997E-2</v>
      </c>
      <c r="I21" s="41"/>
      <c r="K21" s="39" t="s">
        <v>26</v>
      </c>
      <c r="L21" s="39">
        <v>30</v>
      </c>
      <c r="M21" s="40">
        <v>0</v>
      </c>
      <c r="N21" s="40">
        <v>1135.366</v>
      </c>
      <c r="O21" s="41">
        <v>1</v>
      </c>
      <c r="P21" s="40">
        <v>12675.41</v>
      </c>
      <c r="Q21" s="41">
        <v>8.9599999999999999E-2</v>
      </c>
      <c r="R21" s="41"/>
      <c r="T21" s="39" t="s">
        <v>15</v>
      </c>
      <c r="U21" s="39">
        <v>30</v>
      </c>
      <c r="V21" s="40">
        <v>9.1089889999999993</v>
      </c>
      <c r="W21" s="40">
        <v>882.24469999999997</v>
      </c>
      <c r="X21" s="41">
        <v>0.98980000000000001</v>
      </c>
      <c r="Y21" s="40">
        <v>9508.4809999999998</v>
      </c>
      <c r="Z21" s="41">
        <v>9.3700000000000006E-2</v>
      </c>
    </row>
    <row r="22" spans="1:26" x14ac:dyDescent="0.2">
      <c r="B22" s="39" t="s">
        <v>16</v>
      </c>
      <c r="C22" s="39">
        <v>220</v>
      </c>
      <c r="D22" s="40">
        <v>2.0820069999999999</v>
      </c>
      <c r="E22" s="40">
        <v>1141.5150000000001</v>
      </c>
      <c r="F22" s="41">
        <v>0.99819999999999998</v>
      </c>
      <c r="G22" s="40">
        <v>12380.61</v>
      </c>
      <c r="H22" s="41">
        <v>9.2399999999999996E-2</v>
      </c>
      <c r="I22" s="41"/>
      <c r="K22" s="39" t="s">
        <v>27</v>
      </c>
      <c r="L22" s="39">
        <v>60</v>
      </c>
      <c r="M22" s="40">
        <v>0</v>
      </c>
      <c r="N22" s="40">
        <v>1252.316</v>
      </c>
      <c r="O22" s="41">
        <v>1</v>
      </c>
      <c r="P22" s="40">
        <v>14171.47</v>
      </c>
      <c r="Q22" s="41">
        <v>8.8400000000000006E-2</v>
      </c>
      <c r="R22" s="41"/>
      <c r="T22" s="39" t="s">
        <v>16</v>
      </c>
      <c r="U22" s="39">
        <v>60</v>
      </c>
      <c r="V22" s="40">
        <v>7.571205</v>
      </c>
      <c r="W22" s="40">
        <v>1047.9770000000001</v>
      </c>
      <c r="X22" s="41">
        <v>0.99280000000000002</v>
      </c>
      <c r="Y22" s="40">
        <v>11013.16</v>
      </c>
      <c r="Z22" s="41">
        <v>9.5799999999999996E-2</v>
      </c>
    </row>
    <row r="23" spans="1:26" x14ac:dyDescent="0.2">
      <c r="B23" s="39" t="s">
        <v>16</v>
      </c>
      <c r="C23" s="39">
        <v>220</v>
      </c>
      <c r="D23" s="40">
        <v>2.2767770000000001</v>
      </c>
      <c r="E23" s="40">
        <v>1160.9670000000001</v>
      </c>
      <c r="F23" s="41">
        <v>0.998</v>
      </c>
      <c r="G23" s="40">
        <v>12497.01</v>
      </c>
      <c r="H23" s="41">
        <v>9.3100000000000002E-2</v>
      </c>
      <c r="I23" s="41"/>
      <c r="K23" s="39" t="s">
        <v>27</v>
      </c>
      <c r="L23" s="39">
        <v>60</v>
      </c>
      <c r="M23" s="40">
        <v>0</v>
      </c>
      <c r="N23" s="40">
        <v>1244.5930000000001</v>
      </c>
      <c r="O23" s="41">
        <v>1</v>
      </c>
      <c r="P23" s="40">
        <v>13978.81</v>
      </c>
      <c r="Q23" s="41">
        <v>8.8999999999999996E-2</v>
      </c>
      <c r="R23" s="41"/>
      <c r="T23" s="39" t="s">
        <v>16</v>
      </c>
      <c r="U23" s="39">
        <v>60</v>
      </c>
      <c r="V23" s="40">
        <v>6.8608149999999997</v>
      </c>
      <c r="W23" s="40">
        <v>1037.5740000000001</v>
      </c>
      <c r="X23" s="41">
        <v>0.99339999999999995</v>
      </c>
      <c r="Y23" s="40">
        <v>10915.02</v>
      </c>
      <c r="Z23" s="41">
        <v>9.5699999999999993E-2</v>
      </c>
    </row>
    <row r="24" spans="1:26" x14ac:dyDescent="0.2">
      <c r="B24" s="39" t="s">
        <v>17</v>
      </c>
      <c r="C24" s="39">
        <v>390</v>
      </c>
      <c r="D24" s="40">
        <v>0</v>
      </c>
      <c r="E24" s="40">
        <v>1091.595</v>
      </c>
      <c r="F24" s="41">
        <v>1</v>
      </c>
      <c r="G24" s="40">
        <v>11542.74</v>
      </c>
      <c r="H24" s="41">
        <v>9.4600000000000004E-2</v>
      </c>
      <c r="I24" s="41"/>
      <c r="K24" s="39" t="s">
        <v>28</v>
      </c>
      <c r="L24" s="39">
        <v>120</v>
      </c>
      <c r="M24" s="40">
        <v>0</v>
      </c>
      <c r="N24" s="40">
        <v>1048.1199999999999</v>
      </c>
      <c r="O24" s="41">
        <v>1</v>
      </c>
      <c r="P24" s="40">
        <v>11585.5</v>
      </c>
      <c r="Q24" s="41">
        <v>9.0499999999999997E-2</v>
      </c>
      <c r="R24" s="41"/>
      <c r="T24" s="39" t="s">
        <v>17</v>
      </c>
      <c r="U24" s="39">
        <v>120</v>
      </c>
      <c r="V24" s="40">
        <v>0</v>
      </c>
      <c r="W24" s="40">
        <v>953.30889999999999</v>
      </c>
      <c r="X24" s="41">
        <v>1</v>
      </c>
      <c r="Y24" s="40">
        <v>10205.700000000001</v>
      </c>
      <c r="Z24" s="41">
        <v>9.3399999999999997E-2</v>
      </c>
    </row>
    <row r="25" spans="1:26" x14ac:dyDescent="0.2">
      <c r="B25" s="39" t="s">
        <v>17</v>
      </c>
      <c r="C25" s="39">
        <v>390</v>
      </c>
      <c r="D25" s="40">
        <v>0</v>
      </c>
      <c r="E25" s="40">
        <v>1095.7539999999999</v>
      </c>
      <c r="F25" s="41">
        <v>1</v>
      </c>
      <c r="G25" s="40">
        <v>11524.92</v>
      </c>
      <c r="H25" s="41">
        <v>9.5100000000000004E-2</v>
      </c>
      <c r="I25" s="41"/>
      <c r="K25" s="39" t="s">
        <v>28</v>
      </c>
      <c r="L25" s="39">
        <v>120</v>
      </c>
      <c r="M25" s="40">
        <v>0</v>
      </c>
      <c r="N25" s="40">
        <v>1043.905</v>
      </c>
      <c r="O25" s="41">
        <v>1</v>
      </c>
      <c r="P25" s="40">
        <v>11668.93</v>
      </c>
      <c r="Q25" s="41">
        <v>8.9499999999999996E-2</v>
      </c>
      <c r="R25" s="41"/>
      <c r="T25" s="39" t="s">
        <v>17</v>
      </c>
      <c r="U25" s="39">
        <v>120</v>
      </c>
      <c r="V25" s="40">
        <v>0</v>
      </c>
      <c r="W25" s="40">
        <v>941.44809999999995</v>
      </c>
      <c r="X25" s="41">
        <v>1</v>
      </c>
      <c r="Y25" s="40">
        <v>9943.77</v>
      </c>
      <c r="Z25" s="41">
        <v>9.4700000000000006E-2</v>
      </c>
    </row>
    <row r="26" spans="1:26" x14ac:dyDescent="0.2">
      <c r="K26" s="39" t="s">
        <v>29</v>
      </c>
      <c r="L26" s="39">
        <v>240</v>
      </c>
      <c r="M26" s="40">
        <v>0</v>
      </c>
      <c r="N26" s="40">
        <v>1101.883</v>
      </c>
      <c r="O26" s="41">
        <v>1</v>
      </c>
      <c r="P26" s="40">
        <v>12408.36</v>
      </c>
      <c r="Q26" s="41">
        <v>8.8800000000000004E-2</v>
      </c>
      <c r="R26" s="41"/>
      <c r="T26" s="39" t="s">
        <v>30</v>
      </c>
      <c r="U26" s="39">
        <v>240</v>
      </c>
      <c r="V26" s="40">
        <v>0</v>
      </c>
      <c r="W26" s="40">
        <v>851.45719999999994</v>
      </c>
      <c r="X26" s="41">
        <v>1</v>
      </c>
      <c r="Y26" s="40">
        <v>8918.2430000000004</v>
      </c>
      <c r="Z26" s="41">
        <v>9.5500000000000002E-2</v>
      </c>
    </row>
    <row r="27" spans="1:26" x14ac:dyDescent="0.2">
      <c r="K27" s="39" t="s">
        <v>29</v>
      </c>
      <c r="L27" s="39">
        <v>240</v>
      </c>
      <c r="M27" s="40">
        <v>0</v>
      </c>
      <c r="N27" s="40">
        <v>1093.3879999999999</v>
      </c>
      <c r="O27" s="41">
        <v>1</v>
      </c>
      <c r="P27" s="40">
        <v>12455.18</v>
      </c>
      <c r="Q27" s="41">
        <v>8.7800000000000003E-2</v>
      </c>
      <c r="R27" s="41"/>
      <c r="T27" s="39" t="s">
        <v>30</v>
      </c>
      <c r="U27" s="39">
        <v>240</v>
      </c>
      <c r="V27" s="40">
        <v>0</v>
      </c>
      <c r="W27" s="40">
        <v>868.26149999999996</v>
      </c>
      <c r="X27" s="41">
        <v>1</v>
      </c>
      <c r="Y27" s="40">
        <v>8968.8680000000004</v>
      </c>
      <c r="Z27" s="41">
        <v>9.6799999999999997E-2</v>
      </c>
    </row>
    <row r="28" spans="1:26" x14ac:dyDescent="0.2">
      <c r="R28" s="41"/>
    </row>
    <row r="29" spans="1:26" x14ac:dyDescent="0.2">
      <c r="R29" s="41"/>
    </row>
    <row r="31" spans="1:26" x14ac:dyDescent="0.2">
      <c r="A31" s="38" t="s">
        <v>34</v>
      </c>
      <c r="J31" s="38" t="s">
        <v>34</v>
      </c>
    </row>
    <row r="32" spans="1:26" x14ac:dyDescent="0.2">
      <c r="B32" s="39" t="s">
        <v>0</v>
      </c>
      <c r="C32" s="39" t="s">
        <v>1</v>
      </c>
      <c r="D32" s="39" t="s">
        <v>32</v>
      </c>
      <c r="E32" s="39" t="s">
        <v>5</v>
      </c>
      <c r="F32" s="39" t="s">
        <v>33</v>
      </c>
      <c r="K32" s="39" t="s">
        <v>0</v>
      </c>
      <c r="L32" s="39" t="s">
        <v>1</v>
      </c>
      <c r="M32" s="39" t="s">
        <v>32</v>
      </c>
      <c r="N32" s="39" t="s">
        <v>5</v>
      </c>
      <c r="O32" s="39" t="s">
        <v>33</v>
      </c>
    </row>
    <row r="33" spans="2:15" x14ac:dyDescent="0.2">
      <c r="B33" s="38" t="s">
        <v>7</v>
      </c>
      <c r="C33" s="39">
        <v>0</v>
      </c>
      <c r="D33" s="42">
        <v>1101.646</v>
      </c>
      <c r="E33" s="42">
        <v>11496.8</v>
      </c>
      <c r="F33" s="41">
        <v>8.7400000000000005E-2</v>
      </c>
      <c r="K33" s="38" t="s">
        <v>35</v>
      </c>
      <c r="L33" s="39">
        <v>0</v>
      </c>
      <c r="M33" s="42">
        <v>28.73499</v>
      </c>
      <c r="N33" s="42">
        <v>15548.29</v>
      </c>
      <c r="O33" s="41">
        <v>7.1300000000000002E-2</v>
      </c>
    </row>
    <row r="34" spans="2:15" x14ac:dyDescent="0.2">
      <c r="B34" s="38" t="s">
        <v>7</v>
      </c>
      <c r="C34" s="39">
        <v>0</v>
      </c>
      <c r="D34" s="42">
        <v>1062.403</v>
      </c>
      <c r="E34" s="42">
        <v>10993.49</v>
      </c>
      <c r="F34" s="41">
        <v>8.8099999999999998E-2</v>
      </c>
      <c r="K34" s="38" t="s">
        <v>35</v>
      </c>
      <c r="L34" s="39">
        <v>0</v>
      </c>
      <c r="M34" s="42">
        <v>28.63898</v>
      </c>
      <c r="N34" s="42">
        <v>15517.55</v>
      </c>
      <c r="O34" s="41">
        <v>7.0900000000000005E-2</v>
      </c>
    </row>
    <row r="35" spans="2:15" x14ac:dyDescent="0.2">
      <c r="B35" s="38" t="s">
        <v>8</v>
      </c>
      <c r="C35" s="39">
        <v>1</v>
      </c>
      <c r="D35" s="42">
        <v>686.21370000000002</v>
      </c>
      <c r="E35" s="42">
        <v>12108.5</v>
      </c>
      <c r="F35" s="41">
        <v>5.3600000000000002E-2</v>
      </c>
      <c r="K35" s="38" t="s">
        <v>36</v>
      </c>
      <c r="L35" s="39">
        <v>0.5</v>
      </c>
      <c r="M35" s="42">
        <v>597.49749999999995</v>
      </c>
      <c r="N35" s="42">
        <v>9566.1350000000002</v>
      </c>
      <c r="O35" s="41">
        <v>5.8799999999999998E-2</v>
      </c>
    </row>
    <row r="36" spans="2:15" x14ac:dyDescent="0.2">
      <c r="B36" s="38" t="s">
        <v>8</v>
      </c>
      <c r="C36" s="39">
        <v>1</v>
      </c>
      <c r="D36" s="42">
        <v>668.93700000000001</v>
      </c>
      <c r="E36" s="42">
        <v>11770.48</v>
      </c>
      <c r="F36" s="41">
        <v>5.3800000000000001E-2</v>
      </c>
      <c r="K36" s="38" t="s">
        <v>36</v>
      </c>
      <c r="L36" s="39">
        <v>0.5</v>
      </c>
      <c r="M36" s="42">
        <v>592.49699999999996</v>
      </c>
      <c r="N36" s="42">
        <v>9488.0450000000001</v>
      </c>
      <c r="O36" s="41">
        <v>5.8799999999999998E-2</v>
      </c>
    </row>
    <row r="37" spans="2:15" x14ac:dyDescent="0.2">
      <c r="B37" s="38" t="s">
        <v>9</v>
      </c>
      <c r="C37" s="39">
        <v>2</v>
      </c>
      <c r="D37" s="42">
        <v>328.8295</v>
      </c>
      <c r="E37" s="42">
        <v>11942.98</v>
      </c>
      <c r="F37" s="41">
        <v>2.6800000000000001E-2</v>
      </c>
      <c r="K37" s="38" t="s">
        <v>37</v>
      </c>
      <c r="L37" s="39">
        <v>1</v>
      </c>
      <c r="M37" s="42">
        <v>432.74450000000002</v>
      </c>
      <c r="N37" s="42">
        <v>9137.5290000000005</v>
      </c>
      <c r="O37" s="41">
        <v>4.5199999999999997E-2</v>
      </c>
    </row>
    <row r="38" spans="2:15" x14ac:dyDescent="0.2">
      <c r="B38" s="38" t="s">
        <v>9</v>
      </c>
      <c r="C38" s="39">
        <v>2</v>
      </c>
      <c r="D38" s="42">
        <v>323.80669999999998</v>
      </c>
      <c r="E38" s="42">
        <v>11827.39</v>
      </c>
      <c r="F38" s="41">
        <v>2.6599999999999999E-2</v>
      </c>
      <c r="K38" s="38" t="s">
        <v>37</v>
      </c>
      <c r="L38" s="39">
        <v>1</v>
      </c>
      <c r="M38" s="42">
        <v>431.87889999999999</v>
      </c>
      <c r="N38" s="42">
        <v>9139.4490000000005</v>
      </c>
      <c r="O38" s="41">
        <v>4.5100000000000001E-2</v>
      </c>
    </row>
    <row r="39" spans="2:15" x14ac:dyDescent="0.2">
      <c r="B39" s="38" t="s">
        <v>10</v>
      </c>
      <c r="C39" s="39">
        <v>4</v>
      </c>
      <c r="D39" s="42">
        <v>145.518</v>
      </c>
      <c r="E39" s="42">
        <v>11289.53</v>
      </c>
      <c r="F39" s="41">
        <v>1.2699999999999999E-2</v>
      </c>
      <c r="K39" s="38" t="s">
        <v>38</v>
      </c>
      <c r="L39" s="39">
        <v>2</v>
      </c>
      <c r="M39" s="42">
        <v>218.834</v>
      </c>
      <c r="N39" s="42">
        <v>9552.3070000000007</v>
      </c>
      <c r="O39" s="41">
        <v>2.24E-2</v>
      </c>
    </row>
    <row r="40" spans="2:15" x14ac:dyDescent="0.2">
      <c r="B40" s="38" t="s">
        <v>10</v>
      </c>
      <c r="C40" s="39">
        <v>4</v>
      </c>
      <c r="D40" s="42">
        <v>142.3313</v>
      </c>
      <c r="E40" s="42">
        <v>10940.67</v>
      </c>
      <c r="F40" s="41">
        <v>1.2800000000000001E-2</v>
      </c>
      <c r="K40" s="38" t="s">
        <v>38</v>
      </c>
      <c r="L40" s="39">
        <v>2</v>
      </c>
      <c r="M40" s="42">
        <v>215.73519999999999</v>
      </c>
      <c r="N40" s="42">
        <v>9639.9869999999992</v>
      </c>
      <c r="O40" s="41">
        <v>2.1899999999999999E-2</v>
      </c>
    </row>
    <row r="41" spans="2:15" x14ac:dyDescent="0.2">
      <c r="B41" s="38" t="s">
        <v>11</v>
      </c>
      <c r="C41" s="39">
        <v>8</v>
      </c>
      <c r="D41" s="42">
        <v>101.5513</v>
      </c>
      <c r="E41" s="42">
        <v>11191.56</v>
      </c>
      <c r="F41" s="41">
        <v>8.9999999999999993E-3</v>
      </c>
      <c r="K41" s="38" t="s">
        <v>39</v>
      </c>
      <c r="L41" s="39">
        <v>4</v>
      </c>
      <c r="M41" s="42">
        <v>102.5766</v>
      </c>
      <c r="N41" s="42">
        <v>9826.527</v>
      </c>
      <c r="O41" s="41">
        <v>1.03E-2</v>
      </c>
    </row>
    <row r="42" spans="2:15" x14ac:dyDescent="0.2">
      <c r="B42" s="38" t="s">
        <v>11</v>
      </c>
      <c r="C42" s="39">
        <v>8</v>
      </c>
      <c r="D42" s="42">
        <v>100.7401</v>
      </c>
      <c r="E42" s="42">
        <v>11174.62</v>
      </c>
      <c r="F42" s="41">
        <v>8.8999999999999999E-3</v>
      </c>
      <c r="K42" s="38" t="s">
        <v>39</v>
      </c>
      <c r="L42" s="39">
        <v>4</v>
      </c>
      <c r="M42" s="42">
        <v>102.89319999999999</v>
      </c>
      <c r="N42" s="42">
        <v>9782.1820000000007</v>
      </c>
      <c r="O42" s="41">
        <v>1.04E-2</v>
      </c>
    </row>
    <row r="43" spans="2:15" x14ac:dyDescent="0.2">
      <c r="B43" s="38" t="s">
        <v>12</v>
      </c>
      <c r="C43" s="39">
        <v>16</v>
      </c>
      <c r="D43" s="42">
        <v>79.860230000000001</v>
      </c>
      <c r="E43" s="42">
        <v>11978.62</v>
      </c>
      <c r="F43" s="41">
        <v>6.6E-3</v>
      </c>
      <c r="K43" s="38" t="s">
        <v>40</v>
      </c>
      <c r="L43" s="39">
        <v>8</v>
      </c>
      <c r="M43" s="42">
        <v>69.342259999999996</v>
      </c>
      <c r="N43" s="42">
        <v>9890.8330000000005</v>
      </c>
      <c r="O43" s="41">
        <v>7.0000000000000001E-3</v>
      </c>
    </row>
    <row r="44" spans="2:15" x14ac:dyDescent="0.2">
      <c r="B44" s="38" t="s">
        <v>12</v>
      </c>
      <c r="C44" s="39">
        <v>16</v>
      </c>
      <c r="D44" s="42">
        <v>77.656949999999995</v>
      </c>
      <c r="E44" s="42">
        <v>11609.27</v>
      </c>
      <c r="F44" s="41">
        <v>6.6E-3</v>
      </c>
      <c r="K44" s="38" t="s">
        <v>40</v>
      </c>
      <c r="L44" s="39">
        <v>8</v>
      </c>
      <c r="M44" s="42">
        <v>68.975269999999995</v>
      </c>
      <c r="N44" s="42">
        <v>9744.8070000000007</v>
      </c>
      <c r="O44" s="41">
        <v>7.0000000000000001E-3</v>
      </c>
    </row>
    <row r="45" spans="2:15" x14ac:dyDescent="0.2">
      <c r="B45" s="38" t="s">
        <v>13</v>
      </c>
      <c r="C45" s="39">
        <v>30</v>
      </c>
      <c r="D45" s="42">
        <v>34.46358</v>
      </c>
      <c r="E45" s="42">
        <v>10912.44</v>
      </c>
      <c r="F45" s="41">
        <v>3.0999999999999999E-3</v>
      </c>
      <c r="K45" s="38" t="s">
        <v>41</v>
      </c>
      <c r="L45" s="39">
        <v>16</v>
      </c>
      <c r="M45" s="42">
        <v>48.018180000000001</v>
      </c>
      <c r="N45" s="42">
        <v>8649.348</v>
      </c>
      <c r="O45" s="41">
        <v>5.4999999999999997E-3</v>
      </c>
    </row>
    <row r="46" spans="2:15" x14ac:dyDescent="0.2">
      <c r="B46" s="38" t="s">
        <v>13</v>
      </c>
      <c r="C46" s="39">
        <v>30</v>
      </c>
      <c r="D46" s="42">
        <v>34.612760000000002</v>
      </c>
      <c r="E46" s="42">
        <v>11023.42</v>
      </c>
      <c r="F46" s="41">
        <v>3.0999999999999999E-3</v>
      </c>
      <c r="K46" s="38" t="s">
        <v>41</v>
      </c>
      <c r="L46" s="39">
        <v>16</v>
      </c>
      <c r="M46" s="42">
        <v>47.675089999999997</v>
      </c>
      <c r="N46" s="42">
        <v>8590.6190000000006</v>
      </c>
      <c r="O46" s="41">
        <v>5.4999999999999997E-3</v>
      </c>
    </row>
    <row r="47" spans="2:15" x14ac:dyDescent="0.2">
      <c r="B47" s="38" t="s">
        <v>14</v>
      </c>
      <c r="C47" s="39">
        <v>60</v>
      </c>
      <c r="D47" s="42">
        <v>51.448950000000004</v>
      </c>
      <c r="E47" s="42">
        <v>10328.120000000001</v>
      </c>
      <c r="F47" s="41">
        <v>5.0000000000000001E-3</v>
      </c>
      <c r="K47" s="38" t="s">
        <v>42</v>
      </c>
      <c r="L47" s="39">
        <v>30</v>
      </c>
      <c r="M47" s="42">
        <v>38.36656</v>
      </c>
      <c r="N47" s="42">
        <v>9265.5560000000005</v>
      </c>
      <c r="O47" s="41">
        <v>4.1000000000000003E-3</v>
      </c>
    </row>
    <row r="48" spans="2:15" x14ac:dyDescent="0.2">
      <c r="B48" s="38" t="s">
        <v>14</v>
      </c>
      <c r="C48" s="39">
        <v>60</v>
      </c>
      <c r="D48" s="42">
        <v>51.898220000000002</v>
      </c>
      <c r="E48" s="42">
        <v>10358.02</v>
      </c>
      <c r="F48" s="41">
        <v>5.0000000000000001E-3</v>
      </c>
      <c r="K48" s="38" t="s">
        <v>42</v>
      </c>
      <c r="L48" s="39">
        <v>30</v>
      </c>
      <c r="M48" s="42">
        <v>38.545409999999997</v>
      </c>
      <c r="N48" s="42">
        <v>9272.1080000000002</v>
      </c>
      <c r="O48" s="41">
        <v>4.1000000000000003E-3</v>
      </c>
    </row>
    <row r="49" spans="1:35" x14ac:dyDescent="0.2">
      <c r="B49" s="38" t="s">
        <v>15</v>
      </c>
      <c r="C49" s="39">
        <v>120</v>
      </c>
      <c r="D49" s="42">
        <v>25.175409999999999</v>
      </c>
      <c r="E49" s="42">
        <v>11359.63</v>
      </c>
      <c r="F49" s="41">
        <v>2.2000000000000001E-3</v>
      </c>
      <c r="K49" s="38" t="s">
        <v>43</v>
      </c>
      <c r="L49" s="39">
        <v>60</v>
      </c>
      <c r="M49" s="42">
        <v>26.233070000000001</v>
      </c>
      <c r="N49" s="42">
        <v>8922.3780000000006</v>
      </c>
      <c r="O49" s="41">
        <v>2.8999999999999998E-3</v>
      </c>
    </row>
    <row r="50" spans="1:35" x14ac:dyDescent="0.2">
      <c r="B50" s="38" t="s">
        <v>15</v>
      </c>
      <c r="C50" s="39">
        <v>120</v>
      </c>
      <c r="D50" s="42">
        <v>24.82696</v>
      </c>
      <c r="E50" s="42">
        <v>11249.26</v>
      </c>
      <c r="F50" s="41">
        <v>2.2000000000000001E-3</v>
      </c>
      <c r="K50" s="38" t="s">
        <v>43</v>
      </c>
      <c r="L50" s="39">
        <v>60</v>
      </c>
      <c r="M50" s="42">
        <v>26.304970000000001</v>
      </c>
      <c r="N50" s="42">
        <v>9058.8150000000005</v>
      </c>
      <c r="O50" s="41">
        <v>2.8999999999999998E-3</v>
      </c>
    </row>
    <row r="51" spans="1:35" x14ac:dyDescent="0.2">
      <c r="B51" s="38" t="s">
        <v>16</v>
      </c>
      <c r="C51" s="39">
        <v>220</v>
      </c>
      <c r="D51" s="42">
        <v>19.202480000000001</v>
      </c>
      <c r="E51" s="42">
        <v>10684.02</v>
      </c>
      <c r="F51" s="41">
        <v>1.8E-3</v>
      </c>
      <c r="K51" s="38" t="s">
        <v>44</v>
      </c>
      <c r="L51" s="39">
        <v>120</v>
      </c>
      <c r="M51" s="42">
        <v>17.642050000000001</v>
      </c>
      <c r="N51" s="42">
        <v>7986.1210000000001</v>
      </c>
      <c r="O51" s="41">
        <v>2.2000000000000001E-3</v>
      </c>
    </row>
    <row r="52" spans="1:35" x14ac:dyDescent="0.2">
      <c r="B52" s="38" t="s">
        <v>16</v>
      </c>
      <c r="C52" s="39">
        <v>220</v>
      </c>
      <c r="D52" s="42">
        <v>18.92989</v>
      </c>
      <c r="E52" s="42">
        <v>10571.28</v>
      </c>
      <c r="F52" s="41">
        <v>1.8E-3</v>
      </c>
      <c r="K52" s="38" t="s">
        <v>44</v>
      </c>
      <c r="L52" s="39">
        <v>120</v>
      </c>
      <c r="M52" s="42">
        <v>17.524640000000002</v>
      </c>
      <c r="N52" s="42">
        <v>7909.7179999999998</v>
      </c>
      <c r="O52" s="41">
        <v>2.2000000000000001E-3</v>
      </c>
    </row>
    <row r="53" spans="1:35" x14ac:dyDescent="0.2">
      <c r="K53" s="38" t="s">
        <v>45</v>
      </c>
      <c r="L53" s="39">
        <v>240</v>
      </c>
      <c r="M53" s="42">
        <v>19.74729</v>
      </c>
      <c r="N53" s="42">
        <v>9094.2960000000003</v>
      </c>
      <c r="O53" s="41">
        <v>2.2000000000000001E-3</v>
      </c>
    </row>
    <row r="54" spans="1:35" x14ac:dyDescent="0.2">
      <c r="K54" s="38" t="s">
        <v>45</v>
      </c>
      <c r="L54" s="39">
        <v>240</v>
      </c>
      <c r="M54" s="42">
        <v>19.753820000000001</v>
      </c>
      <c r="N54" s="42">
        <v>9056.9490000000005</v>
      </c>
      <c r="O54" s="41">
        <v>2.2000000000000001E-3</v>
      </c>
    </row>
    <row r="55" spans="1:35" x14ac:dyDescent="0.2">
      <c r="K55" s="38" t="s">
        <v>46</v>
      </c>
      <c r="L55" s="39">
        <v>480</v>
      </c>
      <c r="M55" s="42">
        <v>614.16750000000002</v>
      </c>
      <c r="N55" s="42">
        <v>7999.1949999999997</v>
      </c>
      <c r="O55" s="41">
        <v>1.8E-3</v>
      </c>
    </row>
    <row r="56" spans="1:35" x14ac:dyDescent="0.2">
      <c r="K56" s="38" t="s">
        <v>46</v>
      </c>
      <c r="L56" s="39">
        <v>480</v>
      </c>
      <c r="M56" s="42">
        <v>612.13030000000003</v>
      </c>
      <c r="N56" s="42">
        <v>8024.9470000000001</v>
      </c>
      <c r="O56" s="41">
        <v>1.8E-3</v>
      </c>
    </row>
    <row r="57" spans="1:35" x14ac:dyDescent="0.2">
      <c r="L57" s="39"/>
      <c r="M57" s="42"/>
      <c r="N57" s="42"/>
      <c r="O57" s="41"/>
    </row>
    <row r="58" spans="1:35" x14ac:dyDescent="0.2">
      <c r="L58" s="39"/>
      <c r="O58" s="41"/>
    </row>
    <row r="59" spans="1:35" x14ac:dyDescent="0.2">
      <c r="A59" s="38" t="s">
        <v>59</v>
      </c>
      <c r="J59" s="38" t="s">
        <v>59</v>
      </c>
      <c r="S59" s="38" t="s">
        <v>59</v>
      </c>
      <c r="AB59" s="38" t="s">
        <v>59</v>
      </c>
    </row>
    <row r="60" spans="1:35" x14ac:dyDescent="0.2">
      <c r="B60" s="39" t="s">
        <v>0</v>
      </c>
      <c r="C60" s="39" t="s">
        <v>1</v>
      </c>
      <c r="D60" s="39" t="s">
        <v>47</v>
      </c>
      <c r="E60" s="39" t="s">
        <v>48</v>
      </c>
      <c r="F60" s="39" t="s">
        <v>49</v>
      </c>
      <c r="G60" s="39" t="s">
        <v>5</v>
      </c>
      <c r="H60" s="39" t="s">
        <v>50</v>
      </c>
      <c r="K60" s="39" t="s">
        <v>0</v>
      </c>
      <c r="L60" s="39" t="s">
        <v>1</v>
      </c>
      <c r="M60" s="39" t="s">
        <v>47</v>
      </c>
      <c r="N60" s="39" t="s">
        <v>48</v>
      </c>
      <c r="O60" s="39" t="s">
        <v>49</v>
      </c>
      <c r="P60" s="39" t="s">
        <v>5</v>
      </c>
      <c r="Q60" s="39" t="s">
        <v>50</v>
      </c>
      <c r="T60" s="39" t="s">
        <v>0</v>
      </c>
      <c r="U60" s="39" t="s">
        <v>1</v>
      </c>
      <c r="V60" s="39" t="s">
        <v>47</v>
      </c>
      <c r="W60" s="39" t="s">
        <v>48</v>
      </c>
      <c r="X60" s="39" t="s">
        <v>49</v>
      </c>
      <c r="Y60" s="39" t="s">
        <v>5</v>
      </c>
      <c r="Z60" s="39" t="s">
        <v>50</v>
      </c>
      <c r="AC60" s="39" t="s">
        <v>0</v>
      </c>
      <c r="AD60" s="39" t="s">
        <v>1</v>
      </c>
      <c r="AE60" s="39" t="s">
        <v>47</v>
      </c>
      <c r="AF60" s="39" t="s">
        <v>48</v>
      </c>
      <c r="AG60" s="39" t="s">
        <v>49</v>
      </c>
      <c r="AH60" s="39" t="s">
        <v>5</v>
      </c>
      <c r="AI60" s="39" t="s">
        <v>50</v>
      </c>
    </row>
    <row r="61" spans="1:35" x14ac:dyDescent="0.2">
      <c r="B61" s="38" t="s">
        <v>51</v>
      </c>
      <c r="C61" s="39">
        <v>0</v>
      </c>
      <c r="D61" s="42">
        <v>18.15146</v>
      </c>
      <c r="E61" s="42">
        <v>1492.204</v>
      </c>
      <c r="F61" s="41">
        <v>1.2E-2</v>
      </c>
      <c r="G61" s="42">
        <v>15875.29</v>
      </c>
      <c r="H61" s="41">
        <v>9.5100000000000004E-2</v>
      </c>
      <c r="K61" s="38" t="s">
        <v>7</v>
      </c>
      <c r="L61" s="39">
        <v>0</v>
      </c>
      <c r="M61" s="42">
        <v>12.369210000000001</v>
      </c>
      <c r="N61" s="42">
        <v>1286.3399999999999</v>
      </c>
      <c r="O61" s="41">
        <v>9.4999999999999998E-3</v>
      </c>
      <c r="P61" s="42">
        <v>14423.35</v>
      </c>
      <c r="Q61" s="41">
        <v>0.09</v>
      </c>
      <c r="T61" s="38" t="s">
        <v>7</v>
      </c>
      <c r="U61" s="39">
        <v>0</v>
      </c>
      <c r="V61" s="42">
        <v>20.96472</v>
      </c>
      <c r="W61" s="42">
        <v>1216.954</v>
      </c>
      <c r="X61" s="41">
        <v>1.6899999999999998E-2</v>
      </c>
      <c r="Y61" s="42">
        <v>14731.08</v>
      </c>
      <c r="Z61" s="41">
        <v>8.4000000000000005E-2</v>
      </c>
      <c r="AC61" s="38" t="s">
        <v>51</v>
      </c>
      <c r="AD61" s="39">
        <v>0</v>
      </c>
      <c r="AE61" s="42">
        <v>20.279309999999999</v>
      </c>
      <c r="AF61" s="42">
        <v>1639.6420000000001</v>
      </c>
      <c r="AG61" s="41">
        <v>1.2200000000000001E-2</v>
      </c>
      <c r="AH61" s="42">
        <v>15146.08</v>
      </c>
      <c r="AI61" s="41">
        <v>0.1096</v>
      </c>
    </row>
    <row r="62" spans="1:35" x14ac:dyDescent="0.2">
      <c r="B62" s="38" t="s">
        <v>51</v>
      </c>
      <c r="C62" s="39">
        <v>0</v>
      </c>
      <c r="D62" s="42">
        <v>18.25731</v>
      </c>
      <c r="E62" s="42">
        <v>1666.627</v>
      </c>
      <c r="F62" s="41">
        <v>1.0800000000000001E-2</v>
      </c>
      <c r="G62" s="42">
        <v>15855.03</v>
      </c>
      <c r="H62" s="41">
        <v>0.10630000000000001</v>
      </c>
      <c r="K62" s="38" t="s">
        <v>7</v>
      </c>
      <c r="L62" s="39">
        <v>0</v>
      </c>
      <c r="M62" s="42">
        <v>12.484780000000001</v>
      </c>
      <c r="N62" s="42">
        <v>1313.403</v>
      </c>
      <c r="O62" s="41">
        <v>9.4000000000000004E-3</v>
      </c>
      <c r="P62" s="42">
        <v>14596.59</v>
      </c>
      <c r="Q62" s="41">
        <v>9.0800000000000006E-2</v>
      </c>
      <c r="T62" s="38" t="s">
        <v>7</v>
      </c>
      <c r="U62" s="39">
        <v>0</v>
      </c>
      <c r="V62" s="42">
        <v>20.079329999999999</v>
      </c>
      <c r="W62" s="42">
        <v>1177.52</v>
      </c>
      <c r="X62" s="41">
        <v>1.6799999999999999E-2</v>
      </c>
      <c r="Y62" s="42">
        <v>14181.42</v>
      </c>
      <c r="Z62" s="41">
        <v>8.4400000000000003E-2</v>
      </c>
      <c r="AC62" s="38" t="s">
        <v>51</v>
      </c>
      <c r="AD62" s="39">
        <v>0</v>
      </c>
      <c r="AE62" s="42">
        <v>20.204409999999999</v>
      </c>
      <c r="AF62" s="42">
        <v>1617.7550000000001</v>
      </c>
      <c r="AG62" s="41">
        <v>1.23E-2</v>
      </c>
      <c r="AH62" s="42">
        <v>14539.44</v>
      </c>
      <c r="AI62" s="41">
        <v>0.11269999999999999</v>
      </c>
    </row>
    <row r="63" spans="1:35" x14ac:dyDescent="0.2">
      <c r="B63" s="38" t="s">
        <v>52</v>
      </c>
      <c r="C63" s="38">
        <v>15</v>
      </c>
      <c r="D63" s="42">
        <v>22.54186</v>
      </c>
      <c r="E63" s="42">
        <v>1409.8430000000001</v>
      </c>
      <c r="F63" s="41">
        <v>1.5699999999999999E-2</v>
      </c>
      <c r="G63" s="42">
        <v>12970.47</v>
      </c>
      <c r="H63" s="41">
        <v>0.1104</v>
      </c>
      <c r="K63" s="38" t="s">
        <v>8</v>
      </c>
      <c r="L63" s="39">
        <v>1</v>
      </c>
      <c r="M63" s="42">
        <v>13.44965</v>
      </c>
      <c r="N63" s="42">
        <v>1388.36</v>
      </c>
      <c r="O63" s="41">
        <v>9.5999999999999992E-3</v>
      </c>
      <c r="P63" s="42">
        <v>15155.54</v>
      </c>
      <c r="Q63" s="41">
        <v>9.2499999999999999E-2</v>
      </c>
      <c r="T63" s="38" t="s">
        <v>8</v>
      </c>
      <c r="U63" s="39">
        <v>1</v>
      </c>
      <c r="V63" s="42">
        <v>21.008050000000001</v>
      </c>
      <c r="W63" s="42">
        <v>1203.614</v>
      </c>
      <c r="X63" s="41">
        <v>1.72E-2</v>
      </c>
      <c r="Y63" s="42">
        <v>14131.3</v>
      </c>
      <c r="Z63" s="41">
        <v>8.6699999999999999E-2</v>
      </c>
      <c r="AC63" s="38" t="s">
        <v>52</v>
      </c>
      <c r="AD63" s="39">
        <v>1</v>
      </c>
      <c r="AE63" s="42">
        <v>20.791250000000002</v>
      </c>
      <c r="AF63" s="42">
        <v>1621.2739999999999</v>
      </c>
      <c r="AG63" s="41">
        <v>1.2699999999999999E-2</v>
      </c>
      <c r="AH63" s="42">
        <v>14508.51</v>
      </c>
      <c r="AI63" s="41">
        <v>0.1132</v>
      </c>
    </row>
    <row r="64" spans="1:35" x14ac:dyDescent="0.2">
      <c r="B64" s="38" t="s">
        <v>52</v>
      </c>
      <c r="C64" s="39">
        <v>15</v>
      </c>
      <c r="D64" s="42">
        <v>22.53885</v>
      </c>
      <c r="E64" s="42">
        <v>1388.857</v>
      </c>
      <c r="F64" s="41">
        <v>1.6E-2</v>
      </c>
      <c r="G64" s="42">
        <v>12781.19</v>
      </c>
      <c r="H64" s="41">
        <v>0.1104</v>
      </c>
      <c r="K64" s="38" t="s">
        <v>8</v>
      </c>
      <c r="L64" s="39">
        <v>1</v>
      </c>
      <c r="M64" s="42">
        <v>13.3469</v>
      </c>
      <c r="N64" s="42">
        <v>1389.4349999999999</v>
      </c>
      <c r="O64" s="41">
        <v>9.4999999999999998E-3</v>
      </c>
      <c r="P64" s="42">
        <v>15455.78</v>
      </c>
      <c r="Q64" s="41">
        <v>9.0800000000000006E-2</v>
      </c>
      <c r="T64" s="38" t="s">
        <v>8</v>
      </c>
      <c r="U64" s="39">
        <v>1</v>
      </c>
      <c r="V64" s="42">
        <v>20.71245</v>
      </c>
      <c r="W64" s="42">
        <v>1156.874</v>
      </c>
      <c r="X64" s="41">
        <v>1.7600000000000001E-2</v>
      </c>
      <c r="Y64" s="42">
        <v>13915.82</v>
      </c>
      <c r="Z64" s="41">
        <v>8.4599999999999995E-2</v>
      </c>
      <c r="AC64" s="38" t="s">
        <v>52</v>
      </c>
      <c r="AD64" s="39">
        <v>1</v>
      </c>
      <c r="AE64" s="42">
        <v>20.722860000000001</v>
      </c>
      <c r="AF64" s="42">
        <v>1604.789</v>
      </c>
      <c r="AG64" s="41">
        <v>1.2699999999999999E-2</v>
      </c>
      <c r="AH64" s="42">
        <v>14066.9</v>
      </c>
      <c r="AI64" s="41">
        <v>0.11559999999999999</v>
      </c>
    </row>
    <row r="65" spans="2:35" x14ac:dyDescent="0.2">
      <c r="B65" s="38" t="s">
        <v>53</v>
      </c>
      <c r="C65" s="39">
        <v>30</v>
      </c>
      <c r="D65" s="42">
        <v>37.171880000000002</v>
      </c>
      <c r="E65" s="42">
        <v>1970.4639999999999</v>
      </c>
      <c r="F65" s="41">
        <v>1.8499999999999999E-2</v>
      </c>
      <c r="G65" s="42">
        <v>19875.61</v>
      </c>
      <c r="H65" s="41">
        <v>0.10100000000000001</v>
      </c>
      <c r="K65" s="38" t="s">
        <v>9</v>
      </c>
      <c r="L65" s="39">
        <v>2</v>
      </c>
      <c r="M65" s="42">
        <v>15.551130000000001</v>
      </c>
      <c r="N65" s="42">
        <v>1337.35</v>
      </c>
      <c r="O65" s="41">
        <v>1.15E-2</v>
      </c>
      <c r="P65" s="42">
        <v>15188.39</v>
      </c>
      <c r="Q65" s="41">
        <v>8.9099999999999999E-2</v>
      </c>
      <c r="T65" s="38" t="s">
        <v>9</v>
      </c>
      <c r="U65" s="39">
        <v>2</v>
      </c>
      <c r="V65" s="42">
        <v>22.055029999999999</v>
      </c>
      <c r="W65" s="42">
        <v>1142.0540000000001</v>
      </c>
      <c r="X65" s="41">
        <v>1.89E-2</v>
      </c>
      <c r="Y65" s="42">
        <v>13383.12</v>
      </c>
      <c r="Z65" s="41">
        <v>8.6999999999999994E-2</v>
      </c>
      <c r="AC65" s="38" t="s">
        <v>53</v>
      </c>
      <c r="AD65" s="39">
        <v>2</v>
      </c>
      <c r="AE65" s="42">
        <v>22.187629999999999</v>
      </c>
      <c r="AF65" s="42">
        <v>1606.49</v>
      </c>
      <c r="AG65" s="41">
        <v>1.3599999999999999E-2</v>
      </c>
      <c r="AH65" s="42">
        <v>14003.89</v>
      </c>
      <c r="AI65" s="41">
        <v>0.1163</v>
      </c>
    </row>
    <row r="66" spans="2:35" x14ac:dyDescent="0.2">
      <c r="B66" s="38" t="s">
        <v>53</v>
      </c>
      <c r="C66" s="39">
        <v>30</v>
      </c>
      <c r="D66" s="42">
        <v>36.62923</v>
      </c>
      <c r="E66" s="42">
        <v>1928.3209999999999</v>
      </c>
      <c r="F66" s="41">
        <v>1.8599999999999998E-2</v>
      </c>
      <c r="G66" s="42">
        <v>19506.62</v>
      </c>
      <c r="H66" s="41">
        <v>0.1007</v>
      </c>
      <c r="K66" s="38" t="s">
        <v>9</v>
      </c>
      <c r="L66" s="39">
        <v>2</v>
      </c>
      <c r="M66" s="42">
        <v>15.45449</v>
      </c>
      <c r="N66" s="42">
        <v>1324.4449999999999</v>
      </c>
      <c r="O66" s="41">
        <v>1.15E-2</v>
      </c>
      <c r="P66" s="42">
        <v>14910.41</v>
      </c>
      <c r="Q66" s="41">
        <v>8.9899999999999994E-2</v>
      </c>
      <c r="T66" s="38" t="s">
        <v>9</v>
      </c>
      <c r="U66" s="39">
        <v>2</v>
      </c>
      <c r="V66" s="42">
        <v>21.840910000000001</v>
      </c>
      <c r="W66" s="42">
        <v>1108.0260000000001</v>
      </c>
      <c r="X66" s="41">
        <v>1.9300000000000001E-2</v>
      </c>
      <c r="Y66" s="42">
        <v>13151.31</v>
      </c>
      <c r="Z66" s="41">
        <v>8.5900000000000004E-2</v>
      </c>
      <c r="AC66" s="38" t="s">
        <v>53</v>
      </c>
      <c r="AD66" s="39">
        <v>2</v>
      </c>
      <c r="AE66" s="42">
        <v>22.10895</v>
      </c>
      <c r="AF66" s="42">
        <v>1587.68</v>
      </c>
      <c r="AG66" s="41">
        <v>1.37E-2</v>
      </c>
      <c r="AH66" s="42">
        <v>13792.97</v>
      </c>
      <c r="AI66" s="41">
        <v>0.1167</v>
      </c>
    </row>
    <row r="67" spans="2:35" x14ac:dyDescent="0.2">
      <c r="B67" s="38" t="s">
        <v>54</v>
      </c>
      <c r="C67" s="39">
        <v>60</v>
      </c>
      <c r="D67" s="42">
        <v>46.496749999999999</v>
      </c>
      <c r="E67" s="42">
        <v>1649.905</v>
      </c>
      <c r="F67" s="41">
        <v>2.7400000000000001E-2</v>
      </c>
      <c r="G67" s="42">
        <v>17844.45</v>
      </c>
      <c r="H67" s="41">
        <v>9.5100000000000004E-2</v>
      </c>
      <c r="K67" s="38" t="s">
        <v>10</v>
      </c>
      <c r="L67" s="39">
        <v>4</v>
      </c>
      <c r="M67" s="42">
        <v>20.910900000000002</v>
      </c>
      <c r="N67" s="42">
        <v>1399.5630000000001</v>
      </c>
      <c r="O67" s="41">
        <v>1.47E-2</v>
      </c>
      <c r="P67" s="42">
        <v>15728.23</v>
      </c>
      <c r="Q67" s="41">
        <v>9.0300000000000005E-2</v>
      </c>
      <c r="T67" s="38" t="s">
        <v>10</v>
      </c>
      <c r="U67" s="39">
        <v>4</v>
      </c>
      <c r="V67" s="42">
        <v>24.98582</v>
      </c>
      <c r="W67" s="42">
        <v>1062.047</v>
      </c>
      <c r="X67" s="41">
        <v>2.3E-2</v>
      </c>
      <c r="Y67" s="42">
        <v>12652.32</v>
      </c>
      <c r="Z67" s="41">
        <v>8.5900000000000004E-2</v>
      </c>
      <c r="AC67" s="38" t="s">
        <v>54</v>
      </c>
      <c r="AD67" s="39">
        <v>4</v>
      </c>
      <c r="AE67" s="42">
        <v>25.012830000000001</v>
      </c>
      <c r="AF67" s="42">
        <v>1549.1420000000001</v>
      </c>
      <c r="AG67" s="41">
        <v>1.5900000000000001E-2</v>
      </c>
      <c r="AH67" s="42">
        <v>13712.72</v>
      </c>
      <c r="AI67" s="41">
        <v>0.1148</v>
      </c>
    </row>
    <row r="68" spans="2:35" x14ac:dyDescent="0.2">
      <c r="B68" s="38" t="s">
        <v>54</v>
      </c>
      <c r="C68" s="39">
        <v>60</v>
      </c>
      <c r="D68" s="42">
        <v>45.771239999999999</v>
      </c>
      <c r="E68" s="42">
        <v>1699.3979999999999</v>
      </c>
      <c r="F68" s="41">
        <v>2.6200000000000001E-2</v>
      </c>
      <c r="G68" s="42">
        <v>17495.95</v>
      </c>
      <c r="H68" s="41">
        <v>9.9699999999999997E-2</v>
      </c>
      <c r="K68" s="38" t="s">
        <v>10</v>
      </c>
      <c r="L68" s="39">
        <v>4</v>
      </c>
      <c r="M68" s="42">
        <v>21.07488</v>
      </c>
      <c r="N68" s="42">
        <v>1403.8889999999999</v>
      </c>
      <c r="O68" s="41">
        <v>1.4800000000000001E-2</v>
      </c>
      <c r="P68" s="42">
        <v>16214.23</v>
      </c>
      <c r="Q68" s="41">
        <v>8.7900000000000006E-2</v>
      </c>
      <c r="T68" s="38" t="s">
        <v>10</v>
      </c>
      <c r="U68" s="39">
        <v>4</v>
      </c>
      <c r="V68" s="42">
        <v>24.891839999999998</v>
      </c>
      <c r="W68" s="42">
        <v>1065.931</v>
      </c>
      <c r="X68" s="41">
        <v>2.2800000000000001E-2</v>
      </c>
      <c r="Y68" s="42">
        <v>12772.56</v>
      </c>
      <c r="Z68" s="41">
        <v>8.5400000000000004E-2</v>
      </c>
      <c r="AC68" s="38" t="s">
        <v>54</v>
      </c>
      <c r="AD68" s="39">
        <v>4</v>
      </c>
      <c r="AE68" s="42">
        <v>24.98376</v>
      </c>
      <c r="AF68" s="42">
        <v>1534.6310000000001</v>
      </c>
      <c r="AG68" s="41">
        <v>1.6E-2</v>
      </c>
      <c r="AH68" s="42">
        <v>13542.65</v>
      </c>
      <c r="AI68" s="41">
        <v>0.1152</v>
      </c>
    </row>
    <row r="69" spans="2:35" x14ac:dyDescent="0.2">
      <c r="B69" s="38" t="s">
        <v>55</v>
      </c>
      <c r="C69" s="39">
        <v>120</v>
      </c>
      <c r="D69" s="42">
        <v>48.37509</v>
      </c>
      <c r="E69" s="42">
        <v>1428.4259999999999</v>
      </c>
      <c r="F69" s="41">
        <v>3.2800000000000003E-2</v>
      </c>
      <c r="G69" s="42">
        <v>14792.51</v>
      </c>
      <c r="H69" s="41">
        <v>9.98E-2</v>
      </c>
      <c r="K69" s="38" t="s">
        <v>11</v>
      </c>
      <c r="L69" s="39">
        <v>8</v>
      </c>
      <c r="M69" s="42">
        <v>30.56231</v>
      </c>
      <c r="N69" s="42">
        <v>1411.9380000000001</v>
      </c>
      <c r="O69" s="41">
        <v>2.12E-2</v>
      </c>
      <c r="P69" s="42">
        <v>15661.5</v>
      </c>
      <c r="Q69" s="41">
        <v>9.2100000000000001E-2</v>
      </c>
      <c r="T69" s="38" t="s">
        <v>11</v>
      </c>
      <c r="U69" s="39">
        <v>8</v>
      </c>
      <c r="V69" s="42">
        <v>29.294889999999999</v>
      </c>
      <c r="W69" s="42">
        <v>971.03629999999998</v>
      </c>
      <c r="X69" s="41">
        <v>2.93E-2</v>
      </c>
      <c r="Y69" s="42">
        <v>11740.93</v>
      </c>
      <c r="Z69" s="41">
        <v>8.5199999999999998E-2</v>
      </c>
      <c r="AC69" s="38" t="s">
        <v>55</v>
      </c>
      <c r="AD69" s="39">
        <v>8</v>
      </c>
      <c r="AE69" s="42">
        <v>30.17221</v>
      </c>
      <c r="AF69" s="42">
        <v>1515.114</v>
      </c>
      <c r="AG69" s="41">
        <v>1.95E-2</v>
      </c>
      <c r="AH69" s="42">
        <v>13150.7</v>
      </c>
      <c r="AI69" s="41">
        <v>0.11749999999999999</v>
      </c>
    </row>
    <row r="70" spans="2:35" x14ac:dyDescent="0.2">
      <c r="B70" s="38" t="s">
        <v>55</v>
      </c>
      <c r="C70" s="39">
        <v>120</v>
      </c>
      <c r="D70" s="42">
        <v>47.497039999999998</v>
      </c>
      <c r="E70" s="42">
        <v>1320.9839999999999</v>
      </c>
      <c r="F70" s="41">
        <v>3.4700000000000002E-2</v>
      </c>
      <c r="G70" s="42">
        <v>14576.84</v>
      </c>
      <c r="H70" s="41">
        <v>9.3899999999999997E-2</v>
      </c>
      <c r="K70" s="38" t="s">
        <v>11</v>
      </c>
      <c r="L70" s="39">
        <v>8</v>
      </c>
      <c r="M70" s="42">
        <v>30.136099999999999</v>
      </c>
      <c r="N70" s="42">
        <v>1402.7529999999999</v>
      </c>
      <c r="O70" s="41">
        <v>2.1000000000000001E-2</v>
      </c>
      <c r="P70" s="42">
        <v>15619.16</v>
      </c>
      <c r="Q70" s="41">
        <v>9.1700000000000004E-2</v>
      </c>
      <c r="T70" s="38" t="s">
        <v>11</v>
      </c>
      <c r="U70" s="39">
        <v>8</v>
      </c>
      <c r="V70" s="42">
        <v>28.939109999999999</v>
      </c>
      <c r="W70" s="42">
        <v>958.42870000000005</v>
      </c>
      <c r="X70" s="41">
        <v>2.93E-2</v>
      </c>
      <c r="Y70" s="42">
        <v>11504.34</v>
      </c>
      <c r="Z70" s="41">
        <v>8.5800000000000001E-2</v>
      </c>
      <c r="AC70" s="38" t="s">
        <v>55</v>
      </c>
      <c r="AD70" s="39">
        <v>8</v>
      </c>
      <c r="AE70" s="42">
        <v>29.993770000000001</v>
      </c>
      <c r="AF70" s="42">
        <v>1511.595</v>
      </c>
      <c r="AG70" s="41">
        <v>1.95E-2</v>
      </c>
      <c r="AH70" s="42">
        <v>13055.52</v>
      </c>
      <c r="AI70" s="41">
        <v>0.1181</v>
      </c>
    </row>
    <row r="71" spans="2:35" x14ac:dyDescent="0.2">
      <c r="B71" s="38" t="s">
        <v>56</v>
      </c>
      <c r="C71" s="39">
        <v>240</v>
      </c>
      <c r="D71" s="42">
        <v>57.36195</v>
      </c>
      <c r="E71" s="42">
        <v>1308.797</v>
      </c>
      <c r="F71" s="41">
        <v>4.2000000000000003E-2</v>
      </c>
      <c r="G71" s="42">
        <v>14844.98</v>
      </c>
      <c r="H71" s="41">
        <v>9.1999999999999998E-2</v>
      </c>
      <c r="K71" s="38" t="s">
        <v>12</v>
      </c>
      <c r="L71" s="39">
        <v>16</v>
      </c>
      <c r="M71" s="42">
        <v>43.78942</v>
      </c>
      <c r="N71" s="42">
        <v>1395.6220000000001</v>
      </c>
      <c r="O71" s="41">
        <v>3.04E-2</v>
      </c>
      <c r="P71" s="42">
        <v>16090.7</v>
      </c>
      <c r="Q71" s="41">
        <v>8.9499999999999996E-2</v>
      </c>
      <c r="T71" s="38" t="s">
        <v>12</v>
      </c>
      <c r="U71" s="39">
        <v>16</v>
      </c>
      <c r="V71" s="42">
        <v>36.336599999999997</v>
      </c>
      <c r="W71" s="42">
        <v>979.35699999999997</v>
      </c>
      <c r="X71" s="41">
        <v>3.5799999999999998E-2</v>
      </c>
      <c r="Y71" s="42">
        <v>11520.19</v>
      </c>
      <c r="Z71" s="41">
        <v>8.8200000000000001E-2</v>
      </c>
      <c r="AC71" s="38" t="s">
        <v>56</v>
      </c>
      <c r="AD71" s="39">
        <v>16</v>
      </c>
      <c r="AE71" s="42">
        <v>36.8932</v>
      </c>
      <c r="AF71" s="42">
        <v>1496.567</v>
      </c>
      <c r="AG71" s="41">
        <v>2.41E-2</v>
      </c>
      <c r="AH71" s="42">
        <v>12898.74</v>
      </c>
      <c r="AI71" s="41">
        <v>0.11890000000000001</v>
      </c>
    </row>
    <row r="72" spans="2:35" x14ac:dyDescent="0.2">
      <c r="B72" s="38" t="s">
        <v>56</v>
      </c>
      <c r="C72" s="39">
        <v>240</v>
      </c>
      <c r="D72" s="42">
        <v>57.326630000000002</v>
      </c>
      <c r="E72" s="42">
        <v>1305.396</v>
      </c>
      <c r="F72" s="41">
        <v>4.2099999999999999E-2</v>
      </c>
      <c r="G72" s="42">
        <v>14568.74</v>
      </c>
      <c r="H72" s="41">
        <v>9.35E-2</v>
      </c>
      <c r="K72" s="38" t="s">
        <v>12</v>
      </c>
      <c r="L72" s="39">
        <v>16</v>
      </c>
      <c r="M72" s="42">
        <v>43.883670000000002</v>
      </c>
      <c r="N72" s="42">
        <v>1402.3389999999999</v>
      </c>
      <c r="O72" s="41">
        <v>3.0300000000000001E-2</v>
      </c>
      <c r="P72" s="42">
        <v>15832.27</v>
      </c>
      <c r="Q72" s="41">
        <v>9.1300000000000006E-2</v>
      </c>
      <c r="T72" s="38" t="s">
        <v>12</v>
      </c>
      <c r="U72" s="39">
        <v>16</v>
      </c>
      <c r="V72" s="42">
        <v>36.174079999999996</v>
      </c>
      <c r="W72" s="42">
        <v>977.43349999999998</v>
      </c>
      <c r="X72" s="41">
        <v>3.5700000000000003E-2</v>
      </c>
      <c r="Y72" s="42">
        <v>11478.22</v>
      </c>
      <c r="Z72" s="41">
        <v>8.8300000000000003E-2</v>
      </c>
      <c r="AC72" s="38" t="s">
        <v>56</v>
      </c>
      <c r="AD72" s="39">
        <v>16</v>
      </c>
      <c r="AE72" s="42">
        <v>36.765070000000001</v>
      </c>
      <c r="AF72" s="42">
        <v>1507.8</v>
      </c>
      <c r="AG72" s="41">
        <v>2.3800000000000002E-2</v>
      </c>
      <c r="AH72" s="42">
        <v>12842.48</v>
      </c>
      <c r="AI72" s="41">
        <v>0.1203</v>
      </c>
    </row>
    <row r="73" spans="2:35" x14ac:dyDescent="0.2">
      <c r="B73" s="38" t="s">
        <v>57</v>
      </c>
      <c r="C73" s="39">
        <v>480</v>
      </c>
      <c r="D73" s="42">
        <v>66.714070000000007</v>
      </c>
      <c r="E73" s="42">
        <v>1458.451</v>
      </c>
      <c r="F73" s="41">
        <v>4.3700000000000003E-2</v>
      </c>
      <c r="G73" s="42">
        <v>15749.33</v>
      </c>
      <c r="H73" s="41">
        <v>9.6799999999999997E-2</v>
      </c>
      <c r="K73" s="38" t="s">
        <v>13</v>
      </c>
      <c r="L73" s="39">
        <v>30</v>
      </c>
      <c r="M73" s="42">
        <v>54.208199999999998</v>
      </c>
      <c r="N73" s="42">
        <v>1492.6210000000001</v>
      </c>
      <c r="O73" s="41">
        <v>3.5000000000000003E-2</v>
      </c>
      <c r="P73" s="42">
        <v>17052.72</v>
      </c>
      <c r="Q73" s="41">
        <v>9.0700000000000003E-2</v>
      </c>
      <c r="T73" s="38" t="s">
        <v>13</v>
      </c>
      <c r="U73" s="39">
        <v>30</v>
      </c>
      <c r="V73" s="42">
        <v>46.811689999999999</v>
      </c>
      <c r="W73" s="42">
        <v>1062.201</v>
      </c>
      <c r="X73" s="41">
        <v>4.2200000000000001E-2</v>
      </c>
      <c r="Y73" s="42">
        <v>12310.1</v>
      </c>
      <c r="Z73" s="41">
        <v>9.01E-2</v>
      </c>
      <c r="AC73" s="38" t="s">
        <v>57</v>
      </c>
      <c r="AD73" s="39">
        <v>30</v>
      </c>
      <c r="AE73" s="42">
        <v>45.086239999999997</v>
      </c>
      <c r="AF73" s="42">
        <v>1580.8119999999999</v>
      </c>
      <c r="AG73" s="41">
        <v>2.7699999999999999E-2</v>
      </c>
      <c r="AH73" s="42">
        <v>13323.4</v>
      </c>
      <c r="AI73" s="41">
        <v>0.122</v>
      </c>
    </row>
    <row r="74" spans="2:35" x14ac:dyDescent="0.2">
      <c r="B74" s="38" t="s">
        <v>57</v>
      </c>
      <c r="C74" s="39">
        <v>480</v>
      </c>
      <c r="D74" s="42">
        <v>67.149659999999997</v>
      </c>
      <c r="E74" s="42">
        <v>1499.02</v>
      </c>
      <c r="F74" s="41">
        <v>4.2900000000000001E-2</v>
      </c>
      <c r="G74" s="42">
        <v>15677.64</v>
      </c>
      <c r="H74" s="41">
        <v>9.9900000000000003E-2</v>
      </c>
      <c r="K74" s="38" t="s">
        <v>13</v>
      </c>
      <c r="L74" s="39">
        <v>30</v>
      </c>
      <c r="M74" s="42">
        <v>54.24286</v>
      </c>
      <c r="N74" s="42">
        <v>1499.9590000000001</v>
      </c>
      <c r="O74" s="41">
        <v>3.49E-2</v>
      </c>
      <c r="P74" s="42">
        <v>16817.759999999998</v>
      </c>
      <c r="Q74" s="41">
        <v>9.2399999999999996E-2</v>
      </c>
      <c r="T74" s="38" t="s">
        <v>13</v>
      </c>
      <c r="U74" s="39">
        <v>30</v>
      </c>
      <c r="V74" s="42">
        <v>46.508600000000001</v>
      </c>
      <c r="W74" s="42">
        <v>1033.896</v>
      </c>
      <c r="X74" s="41">
        <v>4.2999999999999997E-2</v>
      </c>
      <c r="Y74" s="42">
        <v>12284.29</v>
      </c>
      <c r="Z74" s="41">
        <v>8.7999999999999995E-2</v>
      </c>
      <c r="AC74" s="38" t="s">
        <v>57</v>
      </c>
      <c r="AD74" s="39">
        <v>30</v>
      </c>
      <c r="AE74" s="42">
        <v>44.81738</v>
      </c>
      <c r="AF74" s="42">
        <v>1569.0450000000001</v>
      </c>
      <c r="AG74" s="41">
        <v>2.7799999999999998E-2</v>
      </c>
      <c r="AH74" s="42">
        <v>13155.47</v>
      </c>
      <c r="AI74" s="41">
        <v>0.1227</v>
      </c>
    </row>
    <row r="75" spans="2:35" x14ac:dyDescent="0.2">
      <c r="B75" s="38" t="s">
        <v>58</v>
      </c>
      <c r="C75" s="39">
        <v>1440</v>
      </c>
      <c r="D75" s="42">
        <v>56.271439999999998</v>
      </c>
      <c r="E75" s="42">
        <v>1305.723</v>
      </c>
      <c r="F75" s="41">
        <v>4.1300000000000003E-2</v>
      </c>
      <c r="G75" s="42">
        <v>12618.23</v>
      </c>
      <c r="H75" s="41">
        <v>0.1079</v>
      </c>
      <c r="K75" s="38" t="s">
        <v>14</v>
      </c>
      <c r="L75" s="39">
        <v>60</v>
      </c>
      <c r="M75" s="42">
        <v>77.989130000000003</v>
      </c>
      <c r="N75" s="42">
        <v>1188.3230000000001</v>
      </c>
      <c r="O75" s="41">
        <v>6.1600000000000002E-2</v>
      </c>
      <c r="P75" s="42">
        <v>13558.19</v>
      </c>
      <c r="Q75" s="41">
        <v>9.3399999999999997E-2</v>
      </c>
      <c r="T75" s="38" t="s">
        <v>14</v>
      </c>
      <c r="U75" s="39">
        <v>60</v>
      </c>
      <c r="V75" s="42">
        <v>59.181980000000003</v>
      </c>
      <c r="W75" s="42">
        <v>1121.6790000000001</v>
      </c>
      <c r="X75" s="41">
        <v>5.0099999999999999E-2</v>
      </c>
      <c r="Y75" s="42">
        <v>12958</v>
      </c>
      <c r="Z75" s="41">
        <v>9.11E-2</v>
      </c>
      <c r="AC75" s="38" t="s">
        <v>58</v>
      </c>
      <c r="AD75" s="39">
        <v>60</v>
      </c>
      <c r="AE75" s="42">
        <v>57.290840000000003</v>
      </c>
      <c r="AF75" s="42">
        <v>1717.42</v>
      </c>
      <c r="AG75" s="41">
        <v>3.2300000000000002E-2</v>
      </c>
      <c r="AH75" s="42">
        <v>14626.06</v>
      </c>
      <c r="AI75" s="41">
        <v>0.12130000000000001</v>
      </c>
    </row>
    <row r="76" spans="2:35" x14ac:dyDescent="0.2">
      <c r="B76" s="38" t="s">
        <v>58</v>
      </c>
      <c r="C76" s="39">
        <v>1440</v>
      </c>
      <c r="D76" s="42">
        <v>56.686039999999998</v>
      </c>
      <c r="E76" s="42">
        <v>1386.076</v>
      </c>
      <c r="F76" s="41">
        <v>3.9300000000000002E-2</v>
      </c>
      <c r="G76" s="42">
        <v>12674.17</v>
      </c>
      <c r="H76" s="41">
        <v>0.1138</v>
      </c>
      <c r="K76" s="38" t="s">
        <v>14</v>
      </c>
      <c r="L76" s="39">
        <v>60</v>
      </c>
      <c r="M76" s="42">
        <v>80.672479999999993</v>
      </c>
      <c r="N76" s="42">
        <v>1197.1389999999999</v>
      </c>
      <c r="O76" s="41">
        <v>6.3100000000000003E-2</v>
      </c>
      <c r="P76" s="42">
        <v>13741.96</v>
      </c>
      <c r="Q76" s="41">
        <v>9.2999999999999999E-2</v>
      </c>
      <c r="T76" s="38" t="s">
        <v>14</v>
      </c>
      <c r="U76" s="39">
        <v>60</v>
      </c>
      <c r="V76" s="42">
        <v>58.970489999999998</v>
      </c>
      <c r="W76" s="42">
        <v>1102.6110000000001</v>
      </c>
      <c r="X76" s="41">
        <v>5.0799999999999998E-2</v>
      </c>
      <c r="Y76" s="42">
        <v>12792.09</v>
      </c>
      <c r="Z76" s="41">
        <v>9.0800000000000006E-2</v>
      </c>
      <c r="AC76" s="38" t="s">
        <v>58</v>
      </c>
      <c r="AD76" s="39">
        <v>60</v>
      </c>
      <c r="AE76" s="42">
        <v>57.116190000000003</v>
      </c>
      <c r="AF76" s="42">
        <v>1678.413</v>
      </c>
      <c r="AG76" s="41">
        <v>3.2899999999999999E-2</v>
      </c>
      <c r="AH76" s="42">
        <v>14377.93</v>
      </c>
      <c r="AI76" s="41">
        <v>0.1207</v>
      </c>
    </row>
    <row r="77" spans="2:35" x14ac:dyDescent="0.2">
      <c r="K77" s="38" t="s">
        <v>15</v>
      </c>
      <c r="L77" s="39">
        <v>120</v>
      </c>
      <c r="M77" s="42">
        <v>96.7</v>
      </c>
      <c r="N77" s="42">
        <v>1189.2560000000001</v>
      </c>
      <c r="O77" s="41">
        <v>7.5200000000000003E-2</v>
      </c>
      <c r="P77" s="42">
        <v>13606.24</v>
      </c>
      <c r="Q77" s="41">
        <v>9.4500000000000001E-2</v>
      </c>
      <c r="T77" s="38" t="s">
        <v>15</v>
      </c>
      <c r="U77" s="39">
        <v>120</v>
      </c>
      <c r="V77" s="42">
        <v>62.401589999999999</v>
      </c>
      <c r="W77" s="42">
        <v>1013.365</v>
      </c>
      <c r="X77" s="41">
        <v>5.8000000000000003E-2</v>
      </c>
      <c r="Y77" s="42">
        <v>11680.07</v>
      </c>
      <c r="Z77" s="41">
        <v>9.2100000000000001E-2</v>
      </c>
      <c r="AC77" s="38" t="s">
        <v>60</v>
      </c>
      <c r="AD77" s="39">
        <v>120</v>
      </c>
      <c r="AE77" s="42">
        <v>85.803020000000004</v>
      </c>
      <c r="AF77" s="42">
        <v>1507.8520000000001</v>
      </c>
      <c r="AG77" s="41">
        <v>5.3800000000000001E-2</v>
      </c>
      <c r="AH77" s="42">
        <v>13267.21</v>
      </c>
      <c r="AI77" s="41">
        <v>0.1201</v>
      </c>
    </row>
    <row r="78" spans="2:35" x14ac:dyDescent="0.2">
      <c r="K78" s="38" t="s">
        <v>15</v>
      </c>
      <c r="L78" s="39">
        <v>120</v>
      </c>
      <c r="M78" s="42">
        <v>98.763019999999997</v>
      </c>
      <c r="N78" s="42">
        <v>1207.5139999999999</v>
      </c>
      <c r="O78" s="41">
        <v>7.5600000000000001E-2</v>
      </c>
      <c r="P78" s="42">
        <v>13968.49</v>
      </c>
      <c r="Q78" s="41">
        <v>9.35E-2</v>
      </c>
      <c r="T78" s="38" t="s">
        <v>15</v>
      </c>
      <c r="U78" s="39">
        <v>120</v>
      </c>
      <c r="V78" s="42">
        <v>63.397109999999998</v>
      </c>
      <c r="W78" s="42">
        <v>1017.252</v>
      </c>
      <c r="X78" s="41">
        <v>5.8700000000000002E-2</v>
      </c>
      <c r="Y78" s="42">
        <v>11816.04</v>
      </c>
      <c r="Z78" s="41">
        <v>9.1499999999999998E-2</v>
      </c>
      <c r="AC78" s="38" t="s">
        <v>60</v>
      </c>
      <c r="AD78" s="39">
        <v>120</v>
      </c>
      <c r="AE78" s="42">
        <v>76.587639999999993</v>
      </c>
      <c r="AF78" s="42">
        <v>1546.13</v>
      </c>
      <c r="AG78" s="41">
        <v>4.7199999999999999E-2</v>
      </c>
      <c r="AH78" s="42">
        <v>13017.62</v>
      </c>
      <c r="AI78" s="41">
        <v>0.12470000000000001</v>
      </c>
    </row>
    <row r="79" spans="2:35" x14ac:dyDescent="0.2">
      <c r="K79" s="38" t="s">
        <v>16</v>
      </c>
      <c r="L79" s="39">
        <v>240</v>
      </c>
      <c r="M79" s="42">
        <v>107.18770000000001</v>
      </c>
      <c r="N79" s="42">
        <v>1175.9290000000001</v>
      </c>
      <c r="O79" s="41">
        <v>8.3500000000000005E-2</v>
      </c>
      <c r="P79" s="42">
        <v>13926.45</v>
      </c>
      <c r="Q79" s="41">
        <v>9.2100000000000001E-2</v>
      </c>
      <c r="T79" s="38" t="s">
        <v>16</v>
      </c>
      <c r="U79" s="39">
        <v>240</v>
      </c>
      <c r="V79" s="42">
        <v>73.160989999999998</v>
      </c>
      <c r="W79" s="42">
        <v>1148.9780000000001</v>
      </c>
      <c r="X79" s="41">
        <v>5.9900000000000002E-2</v>
      </c>
      <c r="Y79" s="42">
        <v>13055.35</v>
      </c>
      <c r="Z79" s="41">
        <v>9.3600000000000003E-2</v>
      </c>
      <c r="AC79" s="38" t="s">
        <v>61</v>
      </c>
      <c r="AD79" s="39">
        <v>240</v>
      </c>
      <c r="AE79" s="42">
        <v>57.482950000000002</v>
      </c>
      <c r="AF79" s="42">
        <v>1431.7629999999999</v>
      </c>
      <c r="AG79" s="41">
        <v>3.8600000000000002E-2</v>
      </c>
      <c r="AH79" s="42">
        <v>11952.64</v>
      </c>
      <c r="AI79" s="41">
        <v>0.1246</v>
      </c>
    </row>
    <row r="80" spans="2:35" x14ac:dyDescent="0.2">
      <c r="K80" s="38" t="s">
        <v>16</v>
      </c>
      <c r="L80" s="39">
        <v>240</v>
      </c>
      <c r="M80" s="42">
        <v>106.794</v>
      </c>
      <c r="N80" s="42">
        <v>1174.154</v>
      </c>
      <c r="O80" s="41">
        <v>8.3400000000000002E-2</v>
      </c>
      <c r="P80" s="42">
        <v>13791.34</v>
      </c>
      <c r="Q80" s="41">
        <v>9.2899999999999996E-2</v>
      </c>
      <c r="T80" s="38" t="s">
        <v>16</v>
      </c>
      <c r="U80" s="39">
        <v>240</v>
      </c>
      <c r="V80" s="42">
        <v>72.229399999999998</v>
      </c>
      <c r="W80" s="42">
        <v>1139.606</v>
      </c>
      <c r="X80" s="41">
        <v>5.96E-2</v>
      </c>
      <c r="Y80" s="42">
        <v>12894.56</v>
      </c>
      <c r="Z80" s="41">
        <v>9.4E-2</v>
      </c>
      <c r="AC80" s="38" t="s">
        <v>61</v>
      </c>
      <c r="AD80" s="39">
        <v>240</v>
      </c>
      <c r="AE80" s="42">
        <v>57.409179999999999</v>
      </c>
      <c r="AF80" s="42">
        <v>1474.39</v>
      </c>
      <c r="AG80" s="41">
        <v>3.7499999999999999E-2</v>
      </c>
      <c r="AH80" s="42">
        <v>11906.78</v>
      </c>
      <c r="AI80" s="41">
        <v>0.12859999999999999</v>
      </c>
    </row>
    <row r="81" spans="1:35" x14ac:dyDescent="0.2">
      <c r="K81" s="38" t="s">
        <v>17</v>
      </c>
      <c r="L81" s="39">
        <v>660</v>
      </c>
      <c r="M81" s="42">
        <v>125.681</v>
      </c>
      <c r="N81" s="42">
        <v>1358.2470000000001</v>
      </c>
      <c r="O81" s="41">
        <v>8.4699999999999998E-2</v>
      </c>
      <c r="P81" s="42">
        <v>16243.35</v>
      </c>
      <c r="Q81" s="41">
        <v>9.1399999999999995E-2</v>
      </c>
      <c r="T81" s="38" t="s">
        <v>17</v>
      </c>
      <c r="U81" s="39">
        <v>480</v>
      </c>
      <c r="V81" s="42">
        <v>68.647490000000005</v>
      </c>
      <c r="W81" s="42">
        <v>1063.2280000000001</v>
      </c>
      <c r="X81" s="41">
        <v>6.0600000000000001E-2</v>
      </c>
      <c r="Y81" s="42">
        <v>12107.11</v>
      </c>
      <c r="Z81" s="41">
        <v>9.35E-2</v>
      </c>
      <c r="AC81" s="38" t="s">
        <v>62</v>
      </c>
      <c r="AD81" s="39">
        <v>480</v>
      </c>
      <c r="AE81" s="42">
        <v>65.103740000000002</v>
      </c>
      <c r="AF81" s="42">
        <v>1703.6030000000001</v>
      </c>
      <c r="AG81" s="41">
        <v>3.6799999999999999E-2</v>
      </c>
      <c r="AH81" s="42">
        <v>13891.49</v>
      </c>
      <c r="AI81" s="41">
        <v>0.1273</v>
      </c>
    </row>
    <row r="82" spans="1:35" x14ac:dyDescent="0.2">
      <c r="K82" s="38" t="s">
        <v>17</v>
      </c>
      <c r="L82" s="39">
        <v>660</v>
      </c>
      <c r="M82" s="42">
        <v>127.0335</v>
      </c>
      <c r="N82" s="42">
        <v>1348.7139999999999</v>
      </c>
      <c r="O82" s="41">
        <v>8.6099999999999996E-2</v>
      </c>
      <c r="P82" s="42">
        <v>16485.13</v>
      </c>
      <c r="Q82" s="41">
        <v>8.9499999999999996E-2</v>
      </c>
      <c r="T82" s="38" t="s">
        <v>17</v>
      </c>
      <c r="U82" s="39">
        <v>480</v>
      </c>
      <c r="V82" s="42">
        <v>68.821160000000006</v>
      </c>
      <c r="W82" s="42">
        <v>1053.4269999999999</v>
      </c>
      <c r="X82" s="41">
        <v>6.13E-2</v>
      </c>
      <c r="Y82" s="42">
        <v>12068.91</v>
      </c>
      <c r="Z82" s="41">
        <v>9.2999999999999999E-2</v>
      </c>
      <c r="AC82" s="38" t="s">
        <v>62</v>
      </c>
      <c r="AD82" s="39">
        <v>480</v>
      </c>
      <c r="AE82" s="42">
        <v>65.17671</v>
      </c>
      <c r="AF82" s="42">
        <v>1720.5519999999999</v>
      </c>
      <c r="AG82" s="41">
        <v>3.6499999999999998E-2</v>
      </c>
      <c r="AH82" s="42">
        <v>13877.99</v>
      </c>
      <c r="AI82" s="41">
        <v>0.12870000000000001</v>
      </c>
    </row>
    <row r="83" spans="1:35" x14ac:dyDescent="0.2">
      <c r="K83" s="38" t="s">
        <v>30</v>
      </c>
      <c r="L83" s="39">
        <v>1320</v>
      </c>
      <c r="M83" s="42">
        <v>102.5635</v>
      </c>
      <c r="N83" s="42">
        <v>1106.7829999999999</v>
      </c>
      <c r="O83" s="41">
        <v>8.48E-2</v>
      </c>
      <c r="P83" s="42">
        <v>12827.35</v>
      </c>
      <c r="Q83" s="41">
        <v>9.4299999999999995E-2</v>
      </c>
      <c r="T83" s="38" t="s">
        <v>30</v>
      </c>
      <c r="U83" s="39">
        <v>1380</v>
      </c>
      <c r="V83" s="42">
        <v>67.842010000000002</v>
      </c>
      <c r="W83" s="42">
        <v>1047.174</v>
      </c>
      <c r="X83" s="41">
        <v>6.08E-2</v>
      </c>
      <c r="Y83" s="42">
        <v>11803.78</v>
      </c>
      <c r="Z83" s="41">
        <v>9.4500000000000001E-2</v>
      </c>
      <c r="AC83" s="38" t="s">
        <v>63</v>
      </c>
      <c r="AD83" s="39">
        <v>1380</v>
      </c>
      <c r="AE83" s="42">
        <v>65.129900000000006</v>
      </c>
      <c r="AF83" s="42">
        <v>1734.203</v>
      </c>
      <c r="AG83" s="41">
        <v>3.6200000000000003E-2</v>
      </c>
      <c r="AH83" s="42">
        <v>14039.7</v>
      </c>
      <c r="AI83" s="41">
        <v>0.12820000000000001</v>
      </c>
    </row>
    <row r="84" spans="1:35" x14ac:dyDescent="0.2">
      <c r="K84" s="38" t="s">
        <v>30</v>
      </c>
      <c r="L84" s="39">
        <v>1320</v>
      </c>
      <c r="M84" s="42">
        <v>102.1238</v>
      </c>
      <c r="N84" s="42">
        <v>1102.7739999999999</v>
      </c>
      <c r="O84" s="41">
        <v>8.48E-2</v>
      </c>
      <c r="P84" s="42">
        <v>12746.86</v>
      </c>
      <c r="Q84" s="41">
        <v>9.4500000000000001E-2</v>
      </c>
      <c r="T84" s="38" t="s">
        <v>30</v>
      </c>
      <c r="U84" s="39">
        <v>1380</v>
      </c>
      <c r="V84" s="42">
        <v>67.505679999999998</v>
      </c>
      <c r="W84" s="42">
        <v>1040.72</v>
      </c>
      <c r="X84" s="41">
        <v>6.0900000000000003E-2</v>
      </c>
      <c r="Y84" s="42">
        <v>11523.86</v>
      </c>
      <c r="Z84" s="41">
        <v>9.6199999999999994E-2</v>
      </c>
      <c r="AC84" s="38" t="s">
        <v>63</v>
      </c>
      <c r="AD84" s="39">
        <v>1380</v>
      </c>
      <c r="AE84" s="42">
        <v>65.015240000000006</v>
      </c>
      <c r="AF84" s="42">
        <v>1738.6289999999999</v>
      </c>
      <c r="AG84" s="41">
        <v>3.5999999999999997E-2</v>
      </c>
      <c r="AH84" s="42">
        <v>13965.86</v>
      </c>
      <c r="AI84" s="41">
        <v>0.12909999999999999</v>
      </c>
    </row>
    <row r="89" spans="1:35" x14ac:dyDescent="0.2">
      <c r="A89" s="38" t="s">
        <v>68</v>
      </c>
    </row>
    <row r="90" spans="1:35" x14ac:dyDescent="0.2">
      <c r="B90" s="39" t="s">
        <v>0</v>
      </c>
      <c r="C90" s="43" t="s">
        <v>69</v>
      </c>
      <c r="D90" s="39" t="s">
        <v>64</v>
      </c>
      <c r="E90" s="39" t="s">
        <v>65</v>
      </c>
      <c r="F90" s="39" t="s">
        <v>66</v>
      </c>
      <c r="G90" s="39" t="s">
        <v>5</v>
      </c>
      <c r="H90" s="39" t="s">
        <v>67</v>
      </c>
    </row>
    <row r="91" spans="1:35" x14ac:dyDescent="0.2">
      <c r="B91" s="38" t="s">
        <v>7</v>
      </c>
      <c r="C91" s="44">
        <v>0</v>
      </c>
      <c r="D91" s="38">
        <v>1540.922</v>
      </c>
      <c r="E91" s="38">
        <v>7.8835150000000001</v>
      </c>
      <c r="F91" s="41">
        <v>0.99490000000000001</v>
      </c>
      <c r="G91" s="38">
        <v>17198.169999999998</v>
      </c>
      <c r="H91" s="41">
        <v>9.01E-2</v>
      </c>
    </row>
    <row r="92" spans="1:35" x14ac:dyDescent="0.2">
      <c r="B92" s="38" t="s">
        <v>7</v>
      </c>
      <c r="C92" s="38">
        <v>0</v>
      </c>
      <c r="D92" s="38">
        <v>1531.06</v>
      </c>
      <c r="E92" s="38">
        <v>8.1057400000000008</v>
      </c>
      <c r="F92" s="41">
        <v>0.99470000000000003</v>
      </c>
      <c r="G92" s="38">
        <v>16200.71</v>
      </c>
      <c r="H92" s="41">
        <v>9.5000000000000001E-2</v>
      </c>
    </row>
    <row r="93" spans="1:35" x14ac:dyDescent="0.2">
      <c r="B93" s="38" t="s">
        <v>8</v>
      </c>
      <c r="C93" s="39">
        <v>60</v>
      </c>
      <c r="D93" s="38">
        <v>1433.8520000000001</v>
      </c>
      <c r="E93" s="38">
        <v>8.3818760000000001</v>
      </c>
      <c r="F93" s="41">
        <v>0.99419999999999997</v>
      </c>
      <c r="G93" s="38">
        <v>15727.81</v>
      </c>
      <c r="H93" s="41">
        <v>9.1700000000000004E-2</v>
      </c>
    </row>
    <row r="94" spans="1:35" x14ac:dyDescent="0.2">
      <c r="B94" s="38" t="s">
        <v>8</v>
      </c>
      <c r="C94" s="38">
        <v>60</v>
      </c>
      <c r="D94" s="38">
        <v>1397.2560000000001</v>
      </c>
      <c r="E94" s="38">
        <v>7.4975189999999996</v>
      </c>
      <c r="F94" s="41">
        <v>0.99470000000000003</v>
      </c>
      <c r="G94" s="38">
        <v>15270.3</v>
      </c>
      <c r="H94" s="41">
        <v>9.1999999999999998E-2</v>
      </c>
    </row>
    <row r="95" spans="1:35" x14ac:dyDescent="0.2">
      <c r="B95" s="38" t="s">
        <v>9</v>
      </c>
      <c r="C95" s="39">
        <v>120</v>
      </c>
      <c r="D95" s="38">
        <v>1413.8530000000001</v>
      </c>
      <c r="E95" s="38">
        <v>8.2145109999999999</v>
      </c>
      <c r="F95" s="41">
        <v>0.99419999999999997</v>
      </c>
      <c r="G95" s="38">
        <v>15736.75</v>
      </c>
      <c r="H95" s="41">
        <v>9.0399999999999994E-2</v>
      </c>
    </row>
    <row r="96" spans="1:35" x14ac:dyDescent="0.2">
      <c r="B96" s="38" t="s">
        <v>9</v>
      </c>
      <c r="C96" s="38">
        <v>120</v>
      </c>
      <c r="D96" s="38">
        <v>1405.0150000000001</v>
      </c>
      <c r="E96" s="38">
        <v>8.0517400000000006</v>
      </c>
      <c r="F96" s="41">
        <v>0.99429999999999996</v>
      </c>
      <c r="G96" s="38">
        <v>15522.67</v>
      </c>
      <c r="H96" s="41">
        <v>9.0999999999999998E-2</v>
      </c>
    </row>
    <row r="97" spans="1:35" x14ac:dyDescent="0.2">
      <c r="B97" s="38" t="s">
        <v>10</v>
      </c>
      <c r="C97" s="39">
        <v>240</v>
      </c>
      <c r="D97" s="38">
        <v>1385.3330000000001</v>
      </c>
      <c r="E97" s="38">
        <v>8.1228490000000004</v>
      </c>
      <c r="F97" s="41">
        <v>0.99419999999999997</v>
      </c>
      <c r="G97" s="38">
        <v>14733.26</v>
      </c>
      <c r="H97" s="41">
        <v>9.4600000000000004E-2</v>
      </c>
    </row>
    <row r="98" spans="1:35" x14ac:dyDescent="0.2">
      <c r="B98" s="38" t="s">
        <v>10</v>
      </c>
      <c r="C98" s="38">
        <v>240</v>
      </c>
      <c r="D98" s="38">
        <v>1361.7</v>
      </c>
      <c r="E98" s="38">
        <v>7.0848149999999999</v>
      </c>
      <c r="F98" s="41">
        <v>0.99480000000000002</v>
      </c>
      <c r="G98" s="38">
        <v>14393.74</v>
      </c>
      <c r="H98" s="41">
        <v>9.5100000000000004E-2</v>
      </c>
    </row>
    <row r="99" spans="1:35" x14ac:dyDescent="0.2">
      <c r="B99" s="38" t="s">
        <v>11</v>
      </c>
      <c r="C99" s="39">
        <v>480</v>
      </c>
      <c r="D99" s="38">
        <v>1397.6469999999999</v>
      </c>
      <c r="E99" s="38">
        <v>7.1730640000000001</v>
      </c>
      <c r="F99" s="41">
        <v>0.99490000000000001</v>
      </c>
      <c r="G99" s="38">
        <v>14996.39</v>
      </c>
      <c r="H99" s="41">
        <v>9.3700000000000006E-2</v>
      </c>
    </row>
    <row r="100" spans="1:35" x14ac:dyDescent="0.2">
      <c r="B100" s="38" t="s">
        <v>11</v>
      </c>
      <c r="C100" s="38">
        <v>480</v>
      </c>
      <c r="D100" s="38">
        <v>1392.6020000000001</v>
      </c>
      <c r="E100" s="38">
        <v>7.1445540000000003</v>
      </c>
      <c r="F100" s="41">
        <v>0.99490000000000001</v>
      </c>
      <c r="G100" s="38">
        <v>14827.03</v>
      </c>
      <c r="H100" s="41">
        <v>9.4399999999999998E-2</v>
      </c>
    </row>
    <row r="101" spans="1:35" x14ac:dyDescent="0.2">
      <c r="B101" s="38" t="s">
        <v>12</v>
      </c>
      <c r="C101" s="39">
        <v>1440</v>
      </c>
      <c r="D101" s="38">
        <v>1279.394</v>
      </c>
      <c r="E101" s="38">
        <v>6.2476029999999998</v>
      </c>
      <c r="F101" s="41">
        <v>0.99509999999999998</v>
      </c>
      <c r="G101" s="38">
        <v>13271.38</v>
      </c>
      <c r="H101" s="41">
        <v>9.69E-2</v>
      </c>
    </row>
    <row r="102" spans="1:35" x14ac:dyDescent="0.2">
      <c r="B102" s="38" t="s">
        <v>12</v>
      </c>
      <c r="C102" s="38">
        <v>1440</v>
      </c>
      <c r="D102" s="38">
        <v>1279.326</v>
      </c>
      <c r="E102" s="38">
        <v>6.9050029999999998</v>
      </c>
      <c r="F102" s="41">
        <v>0.99460000000000004</v>
      </c>
      <c r="G102" s="38">
        <v>13148.5</v>
      </c>
      <c r="H102" s="41">
        <v>9.7799999999999998E-2</v>
      </c>
    </row>
    <row r="105" spans="1:35" x14ac:dyDescent="0.2">
      <c r="A105" s="38" t="s">
        <v>73</v>
      </c>
      <c r="I105" s="38" t="s">
        <v>73</v>
      </c>
      <c r="S105" s="38" t="s">
        <v>73</v>
      </c>
      <c r="AC105" s="38" t="s">
        <v>73</v>
      </c>
    </row>
    <row r="106" spans="1:35" x14ac:dyDescent="0.2">
      <c r="B106" s="39" t="s">
        <v>0</v>
      </c>
      <c r="C106" s="38" t="s">
        <v>75</v>
      </c>
      <c r="D106" s="39" t="s">
        <v>70</v>
      </c>
      <c r="E106" s="39" t="s">
        <v>71</v>
      </c>
      <c r="F106" s="39" t="s">
        <v>72</v>
      </c>
      <c r="J106" s="39" t="s">
        <v>0</v>
      </c>
      <c r="K106" s="38" t="s">
        <v>75</v>
      </c>
      <c r="L106" s="39" t="s">
        <v>70</v>
      </c>
      <c r="M106" s="39" t="s">
        <v>71</v>
      </c>
      <c r="N106" s="39" t="s">
        <v>72</v>
      </c>
      <c r="O106" s="39" t="s">
        <v>5</v>
      </c>
      <c r="P106" s="39" t="s">
        <v>76</v>
      </c>
      <c r="T106" s="39" t="s">
        <v>0</v>
      </c>
      <c r="U106" s="39" t="s">
        <v>1</v>
      </c>
      <c r="V106" s="39" t="s">
        <v>70</v>
      </c>
      <c r="W106" s="39" t="s">
        <v>71</v>
      </c>
      <c r="X106" s="39" t="s">
        <v>72</v>
      </c>
      <c r="Y106" s="39" t="s">
        <v>5</v>
      </c>
      <c r="Z106" s="39" t="s">
        <v>76</v>
      </c>
      <c r="AC106" s="39" t="s">
        <v>0</v>
      </c>
      <c r="AD106" s="39" t="s">
        <v>1</v>
      </c>
      <c r="AE106" s="39" t="s">
        <v>70</v>
      </c>
      <c r="AF106" s="39" t="s">
        <v>71</v>
      </c>
      <c r="AG106" s="39" t="s">
        <v>72</v>
      </c>
      <c r="AH106" s="39" t="s">
        <v>5</v>
      </c>
      <c r="AI106" s="39" t="s">
        <v>76</v>
      </c>
    </row>
    <row r="107" spans="1:35" x14ac:dyDescent="0.2">
      <c r="B107" s="38" t="s">
        <v>7</v>
      </c>
      <c r="C107" s="38">
        <v>0</v>
      </c>
      <c r="D107" s="42">
        <v>1127.3330000000001</v>
      </c>
      <c r="E107" s="42">
        <v>8.8102730000000005</v>
      </c>
      <c r="F107" s="41">
        <v>7.7999999999999996E-3</v>
      </c>
      <c r="J107" s="38" t="s">
        <v>77</v>
      </c>
      <c r="K107" s="38">
        <v>0</v>
      </c>
      <c r="L107" s="42">
        <v>1040.9100000000001</v>
      </c>
      <c r="M107" s="42">
        <v>15.250959999999999</v>
      </c>
      <c r="N107" s="41">
        <v>1.44E-2</v>
      </c>
      <c r="O107" s="42">
        <v>21368.58</v>
      </c>
      <c r="P107" s="41">
        <v>4.9399999999999999E-2</v>
      </c>
      <c r="T107" s="38" t="s">
        <v>84</v>
      </c>
      <c r="U107" s="39">
        <v>0</v>
      </c>
      <c r="V107" s="42">
        <v>1552.1079999999999</v>
      </c>
      <c r="W107" s="42">
        <v>12.686780000000001</v>
      </c>
      <c r="X107" s="41">
        <v>8.0999999999999996E-3</v>
      </c>
      <c r="Y107" s="42">
        <v>15478.69</v>
      </c>
      <c r="Z107" s="41">
        <v>0.1011</v>
      </c>
      <c r="AC107" s="38" t="s">
        <v>85</v>
      </c>
      <c r="AD107" s="39">
        <v>0</v>
      </c>
      <c r="AE107" s="42">
        <v>420.7851</v>
      </c>
      <c r="AF107" s="42">
        <v>7.4192929999999997</v>
      </c>
      <c r="AG107" s="41">
        <v>1.7299999999999999E-2</v>
      </c>
      <c r="AH107" s="42">
        <v>9948.6509999999998</v>
      </c>
      <c r="AI107" s="41">
        <v>4.2999999999999997E-2</v>
      </c>
    </row>
    <row r="108" spans="1:35" x14ac:dyDescent="0.2">
      <c r="B108" s="38" t="s">
        <v>7</v>
      </c>
      <c r="C108" s="38">
        <v>0</v>
      </c>
      <c r="D108" s="42">
        <v>1127.201</v>
      </c>
      <c r="E108" s="42">
        <v>8.7110690000000002</v>
      </c>
      <c r="F108" s="41">
        <v>7.7000000000000002E-3</v>
      </c>
      <c r="J108" s="38" t="s">
        <v>77</v>
      </c>
      <c r="K108" s="38">
        <v>0</v>
      </c>
      <c r="L108" s="42">
        <v>1019.4</v>
      </c>
      <c r="M108" s="42">
        <v>15.18647</v>
      </c>
      <c r="N108" s="41">
        <v>1.47E-2</v>
      </c>
      <c r="O108" s="42">
        <v>20509.7</v>
      </c>
      <c r="P108" s="41">
        <v>5.04E-2</v>
      </c>
      <c r="T108" s="38" t="s">
        <v>84</v>
      </c>
      <c r="U108" s="39">
        <v>0</v>
      </c>
      <c r="V108" s="42">
        <v>1547.7739999999999</v>
      </c>
      <c r="W108" s="42">
        <v>12.752420000000001</v>
      </c>
      <c r="X108" s="41">
        <v>8.2000000000000007E-3</v>
      </c>
      <c r="Y108" s="42">
        <v>15490.77</v>
      </c>
      <c r="Z108" s="41">
        <v>0.1007</v>
      </c>
      <c r="AC108" s="38" t="s">
        <v>85</v>
      </c>
      <c r="AD108" s="39">
        <v>0</v>
      </c>
      <c r="AE108" s="42">
        <v>420.18130000000002</v>
      </c>
      <c r="AF108" s="42">
        <v>7.4929829999999997</v>
      </c>
      <c r="AG108" s="41">
        <v>1.7500000000000002E-2</v>
      </c>
      <c r="AH108" s="42">
        <v>10109.59</v>
      </c>
      <c r="AI108" s="41">
        <v>4.2299999999999997E-2</v>
      </c>
    </row>
    <row r="109" spans="1:35" x14ac:dyDescent="0.2">
      <c r="B109" s="38" t="s">
        <v>8</v>
      </c>
      <c r="C109" s="38">
        <v>2</v>
      </c>
      <c r="D109" s="42">
        <v>1323.722</v>
      </c>
      <c r="E109" s="42">
        <v>10.455399999999999</v>
      </c>
      <c r="F109" s="41">
        <v>7.7999999999999996E-3</v>
      </c>
      <c r="J109" s="38" t="s">
        <v>78</v>
      </c>
      <c r="K109" s="38">
        <v>15</v>
      </c>
      <c r="L109" s="42">
        <v>873.68449999999996</v>
      </c>
      <c r="M109" s="42">
        <v>100.8728</v>
      </c>
      <c r="N109" s="41">
        <v>0.10349999999999999</v>
      </c>
      <c r="O109" s="42">
        <v>18518.45</v>
      </c>
      <c r="P109" s="41">
        <v>5.2600000000000001E-2</v>
      </c>
      <c r="T109" s="38" t="s">
        <v>85</v>
      </c>
      <c r="U109" s="39">
        <v>1</v>
      </c>
      <c r="V109" s="42">
        <v>1331.912</v>
      </c>
      <c r="W109" s="42">
        <v>12.737579999999999</v>
      </c>
      <c r="X109" s="41">
        <v>9.4999999999999998E-3</v>
      </c>
      <c r="Y109" s="42">
        <v>13199.62</v>
      </c>
      <c r="Z109" s="41">
        <v>0.1019</v>
      </c>
      <c r="AC109" s="38" t="s">
        <v>86</v>
      </c>
      <c r="AD109" s="39">
        <v>1</v>
      </c>
      <c r="AE109" s="42">
        <v>384.47129999999999</v>
      </c>
      <c r="AF109" s="42">
        <v>7.1123190000000003</v>
      </c>
      <c r="AG109" s="41">
        <v>1.8200000000000001E-2</v>
      </c>
      <c r="AH109" s="42">
        <v>9124.8469999999998</v>
      </c>
      <c r="AI109" s="41">
        <v>4.2900000000000001E-2</v>
      </c>
    </row>
    <row r="110" spans="1:35" x14ac:dyDescent="0.2">
      <c r="B110" s="38" t="s">
        <v>8</v>
      </c>
      <c r="C110" s="38">
        <v>2</v>
      </c>
      <c r="D110" s="42">
        <v>1302.49</v>
      </c>
      <c r="E110" s="42">
        <v>10.96114</v>
      </c>
      <c r="F110" s="41">
        <v>8.3000000000000001E-3</v>
      </c>
      <c r="J110" s="38" t="s">
        <v>78</v>
      </c>
      <c r="K110" s="38">
        <v>15</v>
      </c>
      <c r="L110" s="42">
        <v>863.39459999999997</v>
      </c>
      <c r="M110" s="42">
        <v>99.530439999999999</v>
      </c>
      <c r="N110" s="41">
        <v>0.10340000000000001</v>
      </c>
      <c r="O110" s="42">
        <v>18011.23</v>
      </c>
      <c r="P110" s="41">
        <v>5.3499999999999999E-2</v>
      </c>
      <c r="T110" s="38" t="s">
        <v>85</v>
      </c>
      <c r="U110" s="39">
        <v>1</v>
      </c>
      <c r="V110" s="42">
        <v>1314.393</v>
      </c>
      <c r="W110" s="42">
        <v>12.648680000000001</v>
      </c>
      <c r="X110" s="41">
        <v>9.4999999999999998E-3</v>
      </c>
      <c r="Y110" s="42">
        <v>12847.25</v>
      </c>
      <c r="Z110" s="41">
        <v>0.1033</v>
      </c>
      <c r="AC110" s="38" t="s">
        <v>86</v>
      </c>
      <c r="AD110" s="39">
        <v>1</v>
      </c>
      <c r="AE110" s="42">
        <v>382.6497</v>
      </c>
      <c r="AF110" s="42">
        <v>7.1769439999999998</v>
      </c>
      <c r="AG110" s="41">
        <v>1.84E-2</v>
      </c>
      <c r="AH110" s="42">
        <v>9164.2029999999995</v>
      </c>
      <c r="AI110" s="41">
        <v>4.2500000000000003E-2</v>
      </c>
    </row>
    <row r="111" spans="1:35" x14ac:dyDescent="0.2">
      <c r="B111" s="38" t="s">
        <v>9</v>
      </c>
      <c r="C111" s="38">
        <v>15</v>
      </c>
      <c r="D111" s="42">
        <v>1154.1569999999999</v>
      </c>
      <c r="E111" s="42">
        <v>65.127420000000001</v>
      </c>
      <c r="F111" s="41">
        <v>5.3400000000000003E-2</v>
      </c>
      <c r="J111" s="38" t="s">
        <v>79</v>
      </c>
      <c r="K111" s="38">
        <v>30</v>
      </c>
      <c r="L111" s="42">
        <v>877.71379999999999</v>
      </c>
      <c r="M111" s="42">
        <v>172.21559999999999</v>
      </c>
      <c r="N111" s="41">
        <v>0.16400000000000001</v>
      </c>
      <c r="O111" s="42">
        <v>19006.25</v>
      </c>
      <c r="P111" s="41">
        <v>5.5199999999999999E-2</v>
      </c>
      <c r="T111" s="38" t="s">
        <v>86</v>
      </c>
      <c r="U111" s="39">
        <v>2</v>
      </c>
      <c r="V111" s="42">
        <v>1442.492</v>
      </c>
      <c r="W111" s="42">
        <v>16.51699</v>
      </c>
      <c r="X111" s="41">
        <v>1.1299999999999999E-2</v>
      </c>
      <c r="Y111" s="42">
        <v>13958.25</v>
      </c>
      <c r="Z111" s="41">
        <v>0.1045</v>
      </c>
      <c r="AC111" s="38" t="s">
        <v>87</v>
      </c>
      <c r="AD111" s="39">
        <v>2</v>
      </c>
      <c r="AE111" s="42">
        <v>395.70030000000003</v>
      </c>
      <c r="AF111" s="42">
        <v>8.7645850000000003</v>
      </c>
      <c r="AG111" s="41">
        <v>2.1700000000000001E-2</v>
      </c>
      <c r="AH111" s="42">
        <v>9299.1200000000008</v>
      </c>
      <c r="AI111" s="41">
        <v>4.3499999999999997E-2</v>
      </c>
    </row>
    <row r="112" spans="1:35" x14ac:dyDescent="0.2">
      <c r="B112" s="38" t="s">
        <v>9</v>
      </c>
      <c r="C112" s="38">
        <v>15</v>
      </c>
      <c r="D112" s="42">
        <v>1145.7529999999999</v>
      </c>
      <c r="E112" s="42">
        <v>65.781199999999998</v>
      </c>
      <c r="F112" s="41">
        <v>5.4300000000000001E-2</v>
      </c>
      <c r="J112" s="38" t="s">
        <v>79</v>
      </c>
      <c r="K112" s="38">
        <v>30</v>
      </c>
      <c r="L112" s="42">
        <v>849.52459999999996</v>
      </c>
      <c r="M112" s="42">
        <v>163.749</v>
      </c>
      <c r="N112" s="41">
        <v>0.16159999999999999</v>
      </c>
      <c r="O112" s="42">
        <v>18431.14</v>
      </c>
      <c r="P112" s="41">
        <v>5.5E-2</v>
      </c>
      <c r="T112" s="38" t="s">
        <v>86</v>
      </c>
      <c r="U112" s="39">
        <v>2</v>
      </c>
      <c r="V112" s="42">
        <v>1473.354</v>
      </c>
      <c r="W112" s="42">
        <v>16.445080000000001</v>
      </c>
      <c r="X112" s="41">
        <v>1.0999999999999999E-2</v>
      </c>
      <c r="Y112" s="42">
        <v>14007.15</v>
      </c>
      <c r="Z112" s="41">
        <v>0.10639999999999999</v>
      </c>
      <c r="AC112" s="38" t="s">
        <v>87</v>
      </c>
      <c r="AD112" s="39">
        <v>2</v>
      </c>
      <c r="AE112" s="42">
        <v>387.78089999999997</v>
      </c>
      <c r="AF112" s="42">
        <v>8.9579439999999995</v>
      </c>
      <c r="AG112" s="41">
        <v>2.2599999999999999E-2</v>
      </c>
      <c r="AH112" s="42">
        <v>9257.027</v>
      </c>
      <c r="AI112" s="41">
        <v>4.2900000000000001E-2</v>
      </c>
    </row>
    <row r="113" spans="2:35" x14ac:dyDescent="0.2">
      <c r="B113" s="38" t="s">
        <v>10</v>
      </c>
      <c r="C113" s="38">
        <v>30</v>
      </c>
      <c r="D113" s="42">
        <v>1132.981</v>
      </c>
      <c r="E113" s="42">
        <v>121.69240000000001</v>
      </c>
      <c r="F113" s="41">
        <v>9.7000000000000003E-2</v>
      </c>
      <c r="J113" s="38" t="s">
        <v>80</v>
      </c>
      <c r="K113" s="38">
        <v>120</v>
      </c>
      <c r="L113" s="42"/>
      <c r="M113" s="42"/>
      <c r="N113" s="39"/>
      <c r="O113" s="42"/>
      <c r="P113" s="39"/>
      <c r="T113" s="38" t="s">
        <v>87</v>
      </c>
      <c r="U113" s="39">
        <v>4</v>
      </c>
      <c r="V113" s="42">
        <v>1471.5940000000001</v>
      </c>
      <c r="W113" s="42">
        <v>23.648520000000001</v>
      </c>
      <c r="X113" s="41">
        <v>1.5800000000000002E-2</v>
      </c>
      <c r="Y113" s="42">
        <v>13629.84</v>
      </c>
      <c r="Z113" s="41">
        <v>0.10970000000000001</v>
      </c>
      <c r="AC113" s="38" t="s">
        <v>88</v>
      </c>
      <c r="AD113" s="39">
        <v>4</v>
      </c>
      <c r="AE113" s="42">
        <v>528.33420000000001</v>
      </c>
      <c r="AF113" s="42">
        <v>17.409269999999999</v>
      </c>
      <c r="AG113" s="41">
        <v>3.1899999999999998E-2</v>
      </c>
      <c r="AH113" s="42">
        <v>12589.42</v>
      </c>
      <c r="AI113" s="41">
        <v>4.3299999999999998E-2</v>
      </c>
    </row>
    <row r="114" spans="2:35" x14ac:dyDescent="0.2">
      <c r="B114" s="38" t="s">
        <v>10</v>
      </c>
      <c r="C114" s="38">
        <v>30</v>
      </c>
      <c r="D114" s="42">
        <v>1128.1199999999999</v>
      </c>
      <c r="E114" s="42">
        <v>119.7814</v>
      </c>
      <c r="F114" s="41">
        <v>9.6000000000000002E-2</v>
      </c>
      <c r="J114" s="38" t="s">
        <v>80</v>
      </c>
      <c r="K114" s="38">
        <v>120</v>
      </c>
      <c r="L114" s="42"/>
      <c r="M114" s="42"/>
      <c r="N114" s="39"/>
      <c r="O114" s="42"/>
      <c r="P114" s="39"/>
      <c r="T114" s="38" t="s">
        <v>87</v>
      </c>
      <c r="U114" s="39">
        <v>4</v>
      </c>
      <c r="V114" s="42">
        <v>1505.633</v>
      </c>
      <c r="W114" s="42">
        <v>22.68862</v>
      </c>
      <c r="X114" s="41">
        <v>1.4800000000000001E-2</v>
      </c>
      <c r="Y114" s="42">
        <v>13799.16</v>
      </c>
      <c r="Z114" s="41">
        <v>0.1108</v>
      </c>
      <c r="AC114" s="38" t="s">
        <v>88</v>
      </c>
      <c r="AD114" s="39">
        <v>4</v>
      </c>
      <c r="AE114" s="42">
        <v>536.63570000000004</v>
      </c>
      <c r="AF114" s="42">
        <v>17.882439999999999</v>
      </c>
      <c r="AG114" s="41">
        <v>3.2199999999999999E-2</v>
      </c>
      <c r="AH114" s="42">
        <v>12656.43</v>
      </c>
      <c r="AI114" s="41">
        <v>4.3799999999999999E-2</v>
      </c>
    </row>
    <row r="115" spans="2:35" x14ac:dyDescent="0.2">
      <c r="B115" s="38" t="s">
        <v>11</v>
      </c>
      <c r="C115" s="38">
        <v>60</v>
      </c>
      <c r="D115" s="42">
        <v>933.84720000000004</v>
      </c>
      <c r="E115" s="42">
        <v>193.48820000000001</v>
      </c>
      <c r="F115" s="41">
        <v>0.1716</v>
      </c>
      <c r="J115" s="38" t="s">
        <v>81</v>
      </c>
      <c r="K115" s="38">
        <v>240</v>
      </c>
      <c r="L115" s="42">
        <v>717.00160000000005</v>
      </c>
      <c r="M115" s="42">
        <v>351.65100000000001</v>
      </c>
      <c r="N115" s="41">
        <v>0.3291</v>
      </c>
      <c r="O115" s="42">
        <v>17885.240000000002</v>
      </c>
      <c r="P115" s="41">
        <v>5.9799999999999999E-2</v>
      </c>
      <c r="T115" s="38" t="s">
        <v>88</v>
      </c>
      <c r="U115" s="39">
        <v>8</v>
      </c>
      <c r="V115" s="42">
        <v>1556.173</v>
      </c>
      <c r="W115" s="42">
        <v>40.628979999999999</v>
      </c>
      <c r="X115" s="41">
        <v>2.5399999999999999E-2</v>
      </c>
      <c r="Y115" s="42">
        <v>14318.08</v>
      </c>
      <c r="Z115" s="41">
        <v>0.1115</v>
      </c>
      <c r="AC115" s="38" t="s">
        <v>89</v>
      </c>
      <c r="AD115" s="39">
        <v>8</v>
      </c>
      <c r="AE115" s="42">
        <v>503.19740000000002</v>
      </c>
      <c r="AF115" s="42">
        <v>24.8932</v>
      </c>
      <c r="AG115" s="41">
        <v>4.7100000000000003E-2</v>
      </c>
      <c r="AH115" s="42">
        <v>12025.78</v>
      </c>
      <c r="AI115" s="41">
        <v>4.3900000000000002E-2</v>
      </c>
    </row>
    <row r="116" spans="2:35" x14ac:dyDescent="0.2">
      <c r="B116" s="38" t="s">
        <v>11</v>
      </c>
      <c r="C116" s="38">
        <v>60</v>
      </c>
      <c r="D116" s="42">
        <v>928.38819999999998</v>
      </c>
      <c r="E116" s="42">
        <v>193.48769999999999</v>
      </c>
      <c r="F116" s="41">
        <v>0.17249999999999999</v>
      </c>
      <c r="J116" s="38" t="s">
        <v>81</v>
      </c>
      <c r="K116" s="38">
        <v>240</v>
      </c>
      <c r="L116" s="42">
        <v>691.95</v>
      </c>
      <c r="M116" s="42">
        <v>335.75099999999998</v>
      </c>
      <c r="N116" s="41">
        <v>0.32669999999999999</v>
      </c>
      <c r="O116" s="42">
        <v>17541.63</v>
      </c>
      <c r="P116" s="41">
        <v>5.8599999999999999E-2</v>
      </c>
      <c r="T116" s="38" t="s">
        <v>88</v>
      </c>
      <c r="U116" s="39">
        <v>8</v>
      </c>
      <c r="V116" s="42">
        <v>1580.3610000000001</v>
      </c>
      <c r="W116" s="42">
        <v>41.75311</v>
      </c>
      <c r="X116" s="41">
        <v>2.5700000000000001E-2</v>
      </c>
      <c r="Y116" s="42">
        <v>14289.19</v>
      </c>
      <c r="Z116" s="41">
        <v>0.1135</v>
      </c>
      <c r="AC116" s="38" t="s">
        <v>89</v>
      </c>
      <c r="AD116" s="39">
        <v>8</v>
      </c>
      <c r="AE116" s="42">
        <v>506.87670000000003</v>
      </c>
      <c r="AF116" s="42">
        <v>24.22232</v>
      </c>
      <c r="AG116" s="41">
        <v>4.5600000000000002E-2</v>
      </c>
      <c r="AH116" s="42">
        <v>12094.49</v>
      </c>
      <c r="AI116" s="41">
        <v>4.3900000000000002E-2</v>
      </c>
    </row>
    <row r="117" spans="2:35" x14ac:dyDescent="0.2">
      <c r="B117" s="38" t="s">
        <v>12</v>
      </c>
      <c r="C117" s="38">
        <v>120</v>
      </c>
      <c r="D117" s="42">
        <v>864.16</v>
      </c>
      <c r="E117" s="42">
        <v>305.29469999999998</v>
      </c>
      <c r="F117" s="41">
        <v>0.2611</v>
      </c>
      <c r="J117" s="38" t="s">
        <v>82</v>
      </c>
      <c r="K117" s="38">
        <v>480</v>
      </c>
      <c r="L117" s="42">
        <v>676.06410000000005</v>
      </c>
      <c r="M117" s="42">
        <v>436.52589999999998</v>
      </c>
      <c r="N117" s="41">
        <v>0.39240000000000003</v>
      </c>
      <c r="O117" s="42">
        <v>18243.89</v>
      </c>
      <c r="P117" s="41">
        <v>6.0999999999999999E-2</v>
      </c>
      <c r="T117" s="38" t="s">
        <v>89</v>
      </c>
      <c r="U117" s="39">
        <v>16</v>
      </c>
      <c r="V117" s="42">
        <v>1580.4849999999999</v>
      </c>
      <c r="W117" s="42">
        <v>64.963700000000003</v>
      </c>
      <c r="X117" s="41">
        <v>3.95E-2</v>
      </c>
      <c r="Y117" s="42">
        <v>13896.5</v>
      </c>
      <c r="Z117" s="41">
        <v>0.11840000000000001</v>
      </c>
      <c r="AC117" s="38" t="s">
        <v>90</v>
      </c>
      <c r="AD117" s="39">
        <v>16</v>
      </c>
      <c r="AE117" s="42">
        <v>469.86110000000002</v>
      </c>
      <c r="AF117" s="42">
        <v>38.683489999999999</v>
      </c>
      <c r="AG117" s="41">
        <v>7.6100000000000001E-2</v>
      </c>
      <c r="AH117" s="42">
        <v>11282.53</v>
      </c>
      <c r="AI117" s="41">
        <v>4.5100000000000001E-2</v>
      </c>
    </row>
    <row r="118" spans="2:35" x14ac:dyDescent="0.2">
      <c r="B118" s="38" t="s">
        <v>12</v>
      </c>
      <c r="C118" s="38">
        <v>120</v>
      </c>
      <c r="D118" s="42">
        <v>872.14200000000005</v>
      </c>
      <c r="E118" s="42">
        <v>306.38929999999999</v>
      </c>
      <c r="F118" s="41">
        <v>0.26</v>
      </c>
      <c r="J118" s="38" t="s">
        <v>82</v>
      </c>
      <c r="K118" s="38">
        <v>480</v>
      </c>
      <c r="L118" s="42">
        <v>642.2115</v>
      </c>
      <c r="M118" s="42">
        <v>417.1807</v>
      </c>
      <c r="N118" s="41">
        <v>0.39379999999999998</v>
      </c>
      <c r="O118" s="42">
        <v>17701.22</v>
      </c>
      <c r="P118" s="41">
        <v>5.9799999999999999E-2</v>
      </c>
      <c r="T118" s="38" t="s">
        <v>89</v>
      </c>
      <c r="U118" s="39">
        <v>16</v>
      </c>
      <c r="V118" s="42">
        <v>1575.8019999999999</v>
      </c>
      <c r="W118" s="42">
        <v>65.808530000000005</v>
      </c>
      <c r="X118" s="41">
        <v>4.0099999999999997E-2</v>
      </c>
      <c r="Y118" s="42">
        <v>14063.38</v>
      </c>
      <c r="Z118" s="41">
        <v>0.1167</v>
      </c>
      <c r="AC118" s="38" t="s">
        <v>90</v>
      </c>
      <c r="AD118" s="39">
        <v>16</v>
      </c>
      <c r="AE118" s="42">
        <v>459.2251</v>
      </c>
      <c r="AF118" s="42">
        <v>36.699869999999997</v>
      </c>
      <c r="AG118" s="41">
        <v>7.3999999999999996E-2</v>
      </c>
      <c r="AH118" s="42">
        <v>11144.32</v>
      </c>
      <c r="AI118" s="41">
        <v>4.4499999999999998E-2</v>
      </c>
    </row>
    <row r="119" spans="2:35" x14ac:dyDescent="0.2">
      <c r="B119" s="38" t="s">
        <v>13</v>
      </c>
      <c r="C119" s="38">
        <v>240</v>
      </c>
      <c r="D119" s="42">
        <v>700.9991</v>
      </c>
      <c r="E119" s="42">
        <v>474.26100000000002</v>
      </c>
      <c r="F119" s="41">
        <v>0.40350000000000003</v>
      </c>
      <c r="J119" s="38" t="s">
        <v>83</v>
      </c>
      <c r="K119" s="38">
        <v>1440</v>
      </c>
      <c r="L119" s="42">
        <v>459.5016</v>
      </c>
      <c r="M119" s="42">
        <v>403.04660000000001</v>
      </c>
      <c r="N119" s="41">
        <v>0.46729999999999999</v>
      </c>
      <c r="O119" s="42">
        <v>13764.79</v>
      </c>
      <c r="P119" s="41">
        <v>6.2700000000000006E-2</v>
      </c>
      <c r="T119" s="38" t="s">
        <v>90</v>
      </c>
      <c r="U119" s="39">
        <v>30</v>
      </c>
      <c r="V119" s="42">
        <v>1486.049</v>
      </c>
      <c r="W119" s="42">
        <v>106.77460000000001</v>
      </c>
      <c r="X119" s="41">
        <v>6.7000000000000004E-2</v>
      </c>
      <c r="Y119" s="42">
        <v>13566</v>
      </c>
      <c r="Z119" s="41">
        <v>0.1174</v>
      </c>
      <c r="AC119" s="38" t="s">
        <v>91</v>
      </c>
      <c r="AD119" s="39">
        <v>30</v>
      </c>
      <c r="AE119" s="42">
        <v>421.166</v>
      </c>
      <c r="AF119" s="42">
        <v>55.646320000000003</v>
      </c>
      <c r="AG119" s="41">
        <v>0.1167</v>
      </c>
      <c r="AH119" s="42">
        <v>10430.94</v>
      </c>
      <c r="AI119" s="41">
        <v>4.5699999999999998E-2</v>
      </c>
    </row>
    <row r="120" spans="2:35" x14ac:dyDescent="0.2">
      <c r="B120" s="38" t="s">
        <v>13</v>
      </c>
      <c r="C120" s="38">
        <v>240</v>
      </c>
      <c r="D120" s="42">
        <v>686.74540000000002</v>
      </c>
      <c r="E120" s="42">
        <v>467.6669</v>
      </c>
      <c r="F120" s="41">
        <v>0.40510000000000002</v>
      </c>
      <c r="J120" s="38" t="s">
        <v>83</v>
      </c>
      <c r="K120" s="38">
        <v>1440</v>
      </c>
      <c r="L120" s="42">
        <v>449.74189999999999</v>
      </c>
      <c r="M120" s="42">
        <v>395.81869999999998</v>
      </c>
      <c r="N120" s="41">
        <v>0.46810000000000002</v>
      </c>
      <c r="O120" s="42">
        <v>13588.65</v>
      </c>
      <c r="P120" s="41">
        <v>6.2199999999999998E-2</v>
      </c>
      <c r="T120" s="38" t="s">
        <v>90</v>
      </c>
      <c r="U120" s="39">
        <v>30</v>
      </c>
      <c r="V120" s="42">
        <v>1480.883</v>
      </c>
      <c r="W120" s="42">
        <v>108.2407</v>
      </c>
      <c r="X120" s="41">
        <v>6.8099999999999994E-2</v>
      </c>
      <c r="Y120" s="42">
        <v>13503.03</v>
      </c>
      <c r="Z120" s="41">
        <v>0.1177</v>
      </c>
      <c r="AC120" s="38" t="s">
        <v>91</v>
      </c>
      <c r="AD120" s="39">
        <v>30</v>
      </c>
      <c r="AE120" s="42">
        <v>418.19209999999998</v>
      </c>
      <c r="AF120" s="42">
        <v>55.360300000000002</v>
      </c>
      <c r="AG120" s="41">
        <v>0.1169</v>
      </c>
      <c r="AH120" s="42">
        <v>10342.99</v>
      </c>
      <c r="AI120" s="41">
        <v>4.58E-2</v>
      </c>
    </row>
    <row r="121" spans="2:35" x14ac:dyDescent="0.2">
      <c r="B121" s="38" t="s">
        <v>14</v>
      </c>
      <c r="C121" s="38">
        <v>480</v>
      </c>
      <c r="D121" s="42">
        <v>624.94029999999998</v>
      </c>
      <c r="E121" s="42">
        <v>602.66819999999996</v>
      </c>
      <c r="F121" s="41">
        <v>0.4909</v>
      </c>
      <c r="T121" s="38" t="s">
        <v>91</v>
      </c>
      <c r="U121" s="39">
        <v>60</v>
      </c>
      <c r="V121" s="42">
        <v>1426.819</v>
      </c>
      <c r="W121" s="42">
        <v>168.2004</v>
      </c>
      <c r="X121" s="41">
        <v>0.1055</v>
      </c>
      <c r="Y121" s="42">
        <v>12695.21</v>
      </c>
      <c r="Z121" s="41">
        <v>0.12559999999999999</v>
      </c>
      <c r="AC121" s="38" t="s">
        <v>92</v>
      </c>
      <c r="AD121" s="39">
        <v>60</v>
      </c>
      <c r="AE121" s="42">
        <v>525.4153</v>
      </c>
      <c r="AF121" s="42">
        <v>122.55880000000001</v>
      </c>
      <c r="AG121" s="41">
        <v>0.18909999999999999</v>
      </c>
      <c r="AH121" s="42">
        <v>13856.87</v>
      </c>
      <c r="AI121" s="41">
        <v>4.6800000000000001E-2</v>
      </c>
    </row>
    <row r="122" spans="2:35" x14ac:dyDescent="0.2">
      <c r="B122" s="38" t="s">
        <v>14</v>
      </c>
      <c r="C122" s="38">
        <v>480</v>
      </c>
      <c r="D122" s="42">
        <v>621.50630000000001</v>
      </c>
      <c r="E122" s="42">
        <v>596.18700000000001</v>
      </c>
      <c r="F122" s="41">
        <v>0.48959999999999998</v>
      </c>
      <c r="T122" s="38" t="s">
        <v>91</v>
      </c>
      <c r="U122" s="39">
        <v>60</v>
      </c>
      <c r="V122" s="42">
        <v>1413.72</v>
      </c>
      <c r="W122" s="42">
        <v>166.67570000000001</v>
      </c>
      <c r="X122" s="41">
        <v>0.1055</v>
      </c>
      <c r="Y122" s="42">
        <v>12619.7</v>
      </c>
      <c r="Z122" s="41">
        <v>0.12520000000000001</v>
      </c>
      <c r="AC122" s="38" t="s">
        <v>92</v>
      </c>
      <c r="AD122" s="39">
        <v>60</v>
      </c>
      <c r="AE122" s="42">
        <v>523.67909999999995</v>
      </c>
      <c r="AF122" s="42">
        <v>121.3879</v>
      </c>
      <c r="AG122" s="41">
        <v>0.18820000000000001</v>
      </c>
      <c r="AH122" s="42">
        <v>13807.63</v>
      </c>
      <c r="AI122" s="41">
        <v>4.6699999999999998E-2</v>
      </c>
    </row>
    <row r="123" spans="2:35" x14ac:dyDescent="0.2">
      <c r="B123" s="38" t="s">
        <v>15</v>
      </c>
      <c r="C123" s="38">
        <v>1440</v>
      </c>
      <c r="D123" s="42">
        <v>448.05849999999998</v>
      </c>
      <c r="E123" s="42">
        <v>597.34140000000002</v>
      </c>
      <c r="F123" s="41">
        <v>0.57140000000000002</v>
      </c>
      <c r="T123" s="38" t="s">
        <v>92</v>
      </c>
      <c r="U123" s="39">
        <v>120</v>
      </c>
      <c r="V123" s="42">
        <v>1472.587</v>
      </c>
      <c r="W123" s="42">
        <v>309.22980000000001</v>
      </c>
      <c r="X123" s="41">
        <v>0.17349999999999999</v>
      </c>
      <c r="Y123" s="42">
        <v>14977.33</v>
      </c>
      <c r="Z123" s="41">
        <v>0.11899999999999999</v>
      </c>
      <c r="AC123" s="38" t="s">
        <v>93</v>
      </c>
      <c r="AD123" s="39">
        <v>120</v>
      </c>
      <c r="AE123" s="42">
        <v>524.60159999999996</v>
      </c>
      <c r="AF123" s="42">
        <v>215.4607</v>
      </c>
      <c r="AG123" s="41">
        <v>0.29110000000000003</v>
      </c>
      <c r="AH123" s="42">
        <v>14468.27</v>
      </c>
      <c r="AI123" s="41">
        <v>5.1200000000000002E-2</v>
      </c>
    </row>
    <row r="124" spans="2:35" x14ac:dyDescent="0.2">
      <c r="B124" s="38" t="s">
        <v>15</v>
      </c>
      <c r="C124" s="38">
        <v>1440</v>
      </c>
      <c r="D124" s="42">
        <v>452.83839999999998</v>
      </c>
      <c r="E124" s="42">
        <v>603.35519999999997</v>
      </c>
      <c r="F124" s="41">
        <v>0.57130000000000003</v>
      </c>
      <c r="T124" s="38" t="s">
        <v>92</v>
      </c>
      <c r="U124" s="39">
        <v>120</v>
      </c>
      <c r="V124" s="42">
        <v>1407.5909999999999</v>
      </c>
      <c r="W124" s="42">
        <v>309.21899999999999</v>
      </c>
      <c r="X124" s="41">
        <v>0.18010000000000001</v>
      </c>
      <c r="Y124" s="42">
        <v>14911.86</v>
      </c>
      <c r="Z124" s="41">
        <v>0.11509999999999999</v>
      </c>
      <c r="AC124" s="38" t="s">
        <v>93</v>
      </c>
      <c r="AD124" s="39">
        <v>120</v>
      </c>
      <c r="AE124" s="42">
        <v>521.07529999999997</v>
      </c>
      <c r="AF124" s="42">
        <v>217.5018</v>
      </c>
      <c r="AG124" s="41">
        <v>0.29449999999999998</v>
      </c>
      <c r="AH124" s="42">
        <v>14392.71</v>
      </c>
      <c r="AI124" s="41">
        <v>5.1299999999999998E-2</v>
      </c>
    </row>
    <row r="125" spans="2:35" x14ac:dyDescent="0.2">
      <c r="C125" s="38" t="s">
        <v>74</v>
      </c>
      <c r="T125" s="38" t="s">
        <v>93</v>
      </c>
      <c r="U125" s="39">
        <v>240</v>
      </c>
      <c r="V125" s="42">
        <v>1355.6010000000001</v>
      </c>
      <c r="W125" s="42">
        <v>472.85180000000003</v>
      </c>
      <c r="X125" s="41">
        <v>0.2586</v>
      </c>
      <c r="Y125" s="42">
        <v>16167.11</v>
      </c>
      <c r="Z125" s="41">
        <v>0.11310000000000001</v>
      </c>
      <c r="AC125" s="38" t="s">
        <v>94</v>
      </c>
      <c r="AD125" s="39">
        <v>240</v>
      </c>
      <c r="AE125" s="42">
        <v>372.13760000000002</v>
      </c>
      <c r="AF125" s="42">
        <v>255.30119999999999</v>
      </c>
      <c r="AG125" s="41">
        <v>0.40689999999999998</v>
      </c>
      <c r="AH125" s="42">
        <v>11421.6</v>
      </c>
      <c r="AI125" s="41">
        <v>5.4899999999999997E-2</v>
      </c>
    </row>
    <row r="126" spans="2:35" x14ac:dyDescent="0.2">
      <c r="T126" s="38" t="s">
        <v>93</v>
      </c>
      <c r="U126" s="39">
        <v>240</v>
      </c>
      <c r="V126" s="42">
        <v>1348.673</v>
      </c>
      <c r="W126" s="42">
        <v>474.77890000000002</v>
      </c>
      <c r="X126" s="41">
        <v>0.26040000000000002</v>
      </c>
      <c r="Y126" s="42">
        <v>16337.75</v>
      </c>
      <c r="Z126" s="41">
        <v>0.1116</v>
      </c>
      <c r="AC126" s="38" t="s">
        <v>94</v>
      </c>
      <c r="AD126" s="39">
        <v>240</v>
      </c>
      <c r="AE126" s="42">
        <v>374.58819999999997</v>
      </c>
      <c r="AF126" s="42">
        <v>256.6454</v>
      </c>
      <c r="AG126" s="41">
        <v>0.40660000000000002</v>
      </c>
      <c r="AH126" s="42">
        <v>11484.8</v>
      </c>
      <c r="AI126" s="41">
        <v>5.5E-2</v>
      </c>
    </row>
    <row r="127" spans="2:35" x14ac:dyDescent="0.2">
      <c r="T127" s="38" t="s">
        <v>94</v>
      </c>
      <c r="U127" s="39">
        <v>510</v>
      </c>
      <c r="V127" s="42">
        <v>1077.3530000000001</v>
      </c>
      <c r="W127" s="42">
        <v>500.12299999999999</v>
      </c>
      <c r="X127" s="41">
        <v>0.317</v>
      </c>
      <c r="Y127" s="42">
        <v>13803.23</v>
      </c>
      <c r="Z127" s="41">
        <v>0.1143</v>
      </c>
      <c r="AC127" s="38" t="s">
        <v>95</v>
      </c>
      <c r="AD127" s="39">
        <v>510</v>
      </c>
      <c r="AE127" s="42">
        <v>508.2808</v>
      </c>
      <c r="AF127" s="42">
        <v>444.54599999999999</v>
      </c>
      <c r="AG127" s="41">
        <v>0.46660000000000001</v>
      </c>
      <c r="AH127" s="42">
        <v>16809.47</v>
      </c>
      <c r="AI127" s="41">
        <v>5.67E-2</v>
      </c>
    </row>
    <row r="128" spans="2:35" x14ac:dyDescent="0.2">
      <c r="T128" s="38" t="s">
        <v>94</v>
      </c>
      <c r="U128" s="39">
        <v>510</v>
      </c>
      <c r="V128" s="42">
        <v>1082.2629999999999</v>
      </c>
      <c r="W128" s="42">
        <v>500.52499999999998</v>
      </c>
      <c r="X128" s="41">
        <v>0.31619999999999998</v>
      </c>
      <c r="Y128" s="42">
        <v>13722.06</v>
      </c>
      <c r="Z128" s="41">
        <v>0.1153</v>
      </c>
      <c r="AC128" s="38" t="s">
        <v>95</v>
      </c>
      <c r="AD128" s="39">
        <v>510</v>
      </c>
      <c r="AE128" s="42">
        <v>509.3612</v>
      </c>
      <c r="AF128" s="42">
        <v>442.9975</v>
      </c>
      <c r="AG128" s="41">
        <v>0.4652</v>
      </c>
      <c r="AH128" s="42">
        <v>16771.560000000001</v>
      </c>
      <c r="AI128" s="41">
        <v>5.6800000000000003E-2</v>
      </c>
    </row>
    <row r="129" spans="1:35" x14ac:dyDescent="0.2">
      <c r="T129" s="38" t="s">
        <v>95</v>
      </c>
      <c r="U129" s="39">
        <v>1240</v>
      </c>
      <c r="V129" s="42">
        <v>1167.232</v>
      </c>
      <c r="W129" s="42">
        <v>615.94370000000004</v>
      </c>
      <c r="X129" s="41">
        <v>0.34539999999999998</v>
      </c>
      <c r="Y129" s="42">
        <v>15224.2</v>
      </c>
      <c r="Z129" s="41">
        <v>0.1171</v>
      </c>
      <c r="AC129" s="38" t="s">
        <v>96</v>
      </c>
      <c r="AD129" s="39">
        <v>1200</v>
      </c>
      <c r="AE129" s="42">
        <v>522.85829999999999</v>
      </c>
      <c r="AF129" s="42">
        <v>466.6857</v>
      </c>
      <c r="AG129" s="41">
        <v>0.47160000000000002</v>
      </c>
      <c r="AH129" s="42">
        <v>17526.599999999999</v>
      </c>
      <c r="AI129" s="41">
        <v>5.6500000000000002E-2</v>
      </c>
    </row>
    <row r="130" spans="1:35" x14ac:dyDescent="0.2">
      <c r="A130" s="38" t="s">
        <v>107</v>
      </c>
      <c r="T130" s="38" t="s">
        <v>95</v>
      </c>
      <c r="U130" s="39">
        <v>1240</v>
      </c>
      <c r="V130" s="42">
        <v>1138.8409999999999</v>
      </c>
      <c r="W130" s="42">
        <v>619.37400000000002</v>
      </c>
      <c r="X130" s="41">
        <v>0.3523</v>
      </c>
      <c r="Y130" s="42">
        <v>15299</v>
      </c>
      <c r="Z130" s="41">
        <v>0.1149</v>
      </c>
      <c r="AC130" s="38" t="s">
        <v>96</v>
      </c>
      <c r="AD130" s="39">
        <v>1200</v>
      </c>
      <c r="AE130" s="42">
        <v>528.11440000000005</v>
      </c>
      <c r="AF130" s="42">
        <v>476.99680000000001</v>
      </c>
      <c r="AG130" s="41">
        <v>0.47460000000000002</v>
      </c>
      <c r="AH130" s="42">
        <v>17517.400000000001</v>
      </c>
      <c r="AI130" s="41">
        <v>5.74E-2</v>
      </c>
    </row>
    <row r="131" spans="1:35" ht="32" customHeight="1" x14ac:dyDescent="0.2">
      <c r="B131" s="45" t="s">
        <v>97</v>
      </c>
      <c r="C131" s="45" t="s">
        <v>139</v>
      </c>
      <c r="D131" s="45" t="s">
        <v>98</v>
      </c>
      <c r="E131" s="45" t="s">
        <v>5</v>
      </c>
      <c r="F131" s="45" t="s">
        <v>99</v>
      </c>
      <c r="H131" s="43" t="s">
        <v>100</v>
      </c>
      <c r="I131" s="43" t="s">
        <v>108</v>
      </c>
      <c r="J131" s="43" t="s">
        <v>109</v>
      </c>
    </row>
    <row r="132" spans="1:35" x14ac:dyDescent="0.2">
      <c r="B132" s="45">
        <v>0</v>
      </c>
      <c r="C132" s="45">
        <v>3.5999999999999997E-2</v>
      </c>
      <c r="D132" s="45">
        <v>0.39700000000000002</v>
      </c>
      <c r="E132" s="45">
        <v>0.50700000000000001</v>
      </c>
      <c r="F132" s="45">
        <v>1</v>
      </c>
      <c r="H132" s="46" t="s">
        <v>101</v>
      </c>
      <c r="I132" s="47">
        <v>1</v>
      </c>
      <c r="J132" s="48">
        <v>0</v>
      </c>
    </row>
    <row r="133" spans="1:35" x14ac:dyDescent="0.2">
      <c r="B133" s="45">
        <v>1</v>
      </c>
      <c r="C133" s="45">
        <v>3.5999999999999997E-2</v>
      </c>
      <c r="D133" s="45">
        <v>0.39900000000000002</v>
      </c>
      <c r="E133" s="45">
        <v>0.51</v>
      </c>
      <c r="F133" s="45">
        <v>1</v>
      </c>
      <c r="H133" s="46" t="s">
        <v>102</v>
      </c>
      <c r="I133" s="47">
        <v>1</v>
      </c>
      <c r="J133" s="48">
        <v>0</v>
      </c>
    </row>
    <row r="134" spans="1:35" x14ac:dyDescent="0.2">
      <c r="B134" s="45">
        <v>2</v>
      </c>
      <c r="C134" s="45">
        <v>3.5999999999999997E-2</v>
      </c>
      <c r="D134" s="45">
        <v>0.39800000000000002</v>
      </c>
      <c r="E134" s="45">
        <v>0.50900000000000001</v>
      </c>
      <c r="F134" s="45">
        <v>1</v>
      </c>
      <c r="H134" s="46" t="s">
        <v>103</v>
      </c>
      <c r="I134" s="47">
        <v>1</v>
      </c>
      <c r="J134" s="48">
        <v>0</v>
      </c>
    </row>
    <row r="135" spans="1:35" x14ac:dyDescent="0.2">
      <c r="B135" s="45">
        <v>4</v>
      </c>
      <c r="C135" s="45">
        <v>3.5999999999999997E-2</v>
      </c>
      <c r="D135" s="45">
        <v>0.39700000000000002</v>
      </c>
      <c r="E135" s="45">
        <v>0.50800000000000001</v>
      </c>
      <c r="F135" s="45">
        <v>1</v>
      </c>
      <c r="H135" s="46" t="s">
        <v>104</v>
      </c>
      <c r="I135" s="47">
        <v>1</v>
      </c>
      <c r="J135" s="48">
        <v>0</v>
      </c>
    </row>
    <row r="136" spans="1:35" x14ac:dyDescent="0.2">
      <c r="B136" s="45">
        <v>8</v>
      </c>
      <c r="C136" s="45">
        <v>3.5000000000000003E-2</v>
      </c>
      <c r="D136" s="45">
        <v>0.39700000000000002</v>
      </c>
      <c r="E136" s="45">
        <v>0.50700000000000001</v>
      </c>
      <c r="F136" s="45">
        <v>1</v>
      </c>
      <c r="H136" s="46" t="s">
        <v>105</v>
      </c>
      <c r="I136" s="49">
        <v>0.97219999999999995</v>
      </c>
      <c r="J136" s="49">
        <v>2.7799999999999998E-2</v>
      </c>
    </row>
    <row r="137" spans="1:35" x14ac:dyDescent="0.2">
      <c r="B137" s="45">
        <v>20</v>
      </c>
      <c r="C137" s="45">
        <v>3.5999999999999997E-2</v>
      </c>
      <c r="D137" s="45">
        <v>0.39800000000000002</v>
      </c>
      <c r="E137" s="45">
        <v>0.50900000000000001</v>
      </c>
      <c r="F137" s="45">
        <v>1</v>
      </c>
      <c r="H137" s="46" t="s">
        <v>106</v>
      </c>
      <c r="I137" s="47">
        <v>1</v>
      </c>
      <c r="J137" s="48">
        <v>0</v>
      </c>
    </row>
    <row r="140" spans="1:35" x14ac:dyDescent="0.2">
      <c r="A140" s="50" t="s">
        <v>269</v>
      </c>
    </row>
    <row r="141" spans="1:35" x14ac:dyDescent="0.2">
      <c r="A141" s="60" t="s">
        <v>278</v>
      </c>
      <c r="B141" s="60"/>
      <c r="C141" s="60"/>
      <c r="D141" s="60"/>
      <c r="E141" s="60"/>
      <c r="F141" s="60"/>
      <c r="G141" s="60"/>
      <c r="H141" s="60"/>
      <c r="I141" s="60"/>
      <c r="J141" s="60"/>
      <c r="K141" s="60"/>
      <c r="L141" s="60"/>
      <c r="M141" s="60"/>
    </row>
    <row r="142" spans="1:35" x14ac:dyDescent="0.2">
      <c r="A142" s="60"/>
      <c r="B142" s="60"/>
      <c r="C142" s="60"/>
      <c r="D142" s="60"/>
      <c r="E142" s="60"/>
      <c r="F142" s="60"/>
      <c r="G142" s="60"/>
      <c r="H142" s="60"/>
      <c r="I142" s="60"/>
      <c r="J142" s="60"/>
      <c r="K142" s="60"/>
      <c r="L142" s="60"/>
      <c r="M142" s="60"/>
    </row>
    <row r="143" spans="1:35" x14ac:dyDescent="0.2">
      <c r="A143" s="60"/>
      <c r="B143" s="60"/>
      <c r="C143" s="60"/>
      <c r="D143" s="60"/>
      <c r="E143" s="60"/>
      <c r="F143" s="60"/>
      <c r="G143" s="60"/>
      <c r="H143" s="60"/>
      <c r="I143" s="60"/>
      <c r="J143" s="60"/>
      <c r="K143" s="60"/>
      <c r="L143" s="60"/>
      <c r="M143" s="60"/>
    </row>
    <row r="144" spans="1:35" x14ac:dyDescent="0.2">
      <c r="A144" s="60"/>
      <c r="B144" s="60"/>
      <c r="C144" s="60"/>
      <c r="D144" s="60"/>
      <c r="E144" s="60"/>
      <c r="F144" s="60"/>
      <c r="G144" s="60"/>
      <c r="H144" s="60"/>
      <c r="I144" s="60"/>
      <c r="J144" s="60"/>
      <c r="K144" s="60"/>
      <c r="L144" s="60"/>
      <c r="M144" s="60"/>
    </row>
  </sheetData>
  <mergeCells count="1">
    <mergeCell ref="A141:M144"/>
  </mergeCells>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Supplemental Figure 2A</vt:lpstr>
      <vt:lpstr>Supplemental Figure 2B</vt:lpstr>
      <vt:lpstr>Supplemental Figure 3A</vt:lpstr>
      <vt:lpstr>Supplemental Figure 3C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2021-03-29T13:23:02Z</dcterms:created>
  <dcterms:modified xsi:type="dcterms:W3CDTF">2021-05-06T14:44:31Z</dcterms:modified>
</cp:coreProperties>
</file>