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wase\Dropbox (University of Michigan)\Documents\Manuscripts\LSD1 enhancer\Genome_Research_Revision_2\Supplementary_Materials\"/>
    </mc:Choice>
  </mc:AlternateContent>
  <bookViews>
    <workbookView xWindow="0" yWindow="0" windowWidth="15530" windowHeight="70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D4" i="1"/>
  <c r="C5" i="1"/>
  <c r="D5" i="1"/>
  <c r="C6" i="1"/>
  <c r="D6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</calcChain>
</file>

<file path=xl/sharedStrings.xml><?xml version="1.0" encoding="utf-8"?>
<sst xmlns="http://schemas.openxmlformats.org/spreadsheetml/2006/main" count="50" uniqueCount="50">
  <si>
    <t>a. Sox2, Pou5f1 and Nanog, they account for                     9,562 enhancers.</t>
  </si>
  <si>
    <t>b. Sox2, Pou5f1 and Nanog + CTCF                              = 12,413</t>
  </si>
  <si>
    <t>c. Sox2, Pou5f1 and Nanog + ESRs + NR5a2               = 12,646</t>
  </si>
  <si>
    <t>d. Sox2, Pou5f1 and Nanog + CTCF + ESRs + NR5a2 = 13,851</t>
  </si>
  <si>
    <t>#0</t>
  </si>
  <si>
    <t>CTCFL_MOUSE.H11MO.0.A      </t>
  </si>
  <si>
    <t> #1</t>
  </si>
  <si>
    <t>CTCF_MOUSE.H11MO.0.A       </t>
  </si>
  <si>
    <t> #2</t>
  </si>
  <si>
    <t>ESR1_MOUSE.H11MO.1.A       </t>
  </si>
  <si>
    <t> #3</t>
  </si>
  <si>
    <t>ESR2_MOUSE.H11MO.0.A       </t>
  </si>
  <si>
    <t> #4</t>
  </si>
  <si>
    <t>FOXA1_MOUSE.H11MO.0.A      </t>
  </si>
  <si>
    <t> #5</t>
  </si>
  <si>
    <t>FOXA2_MOUSE.H11MO.0.A      </t>
  </si>
  <si>
    <t> #6</t>
  </si>
  <si>
    <t>FOXD1_MOUSE.H11MO.0.D      </t>
  </si>
  <si>
    <t> #7</t>
  </si>
  <si>
    <t>FOXD3_MOUSE.H11MO.0.C      </t>
  </si>
  <si>
    <t> #8</t>
  </si>
  <si>
    <t>GATA2_MOUSE.H11MO.0.A      </t>
  </si>
  <si>
    <t> #9</t>
  </si>
  <si>
    <t>HMGA2_MOUSE.H11MO.0.D      </t>
  </si>
  <si>
    <t> #10</t>
  </si>
  <si>
    <t>HNF4A_MOUSE.H11MO.0.A     </t>
  </si>
  <si>
    <t> #11</t>
  </si>
  <si>
    <t>KLF4_MOUSE.H11MO.0.A      </t>
  </si>
  <si>
    <t> #12</t>
  </si>
  <si>
    <t>NANOG_MOUSE.H11MO.0.A     </t>
  </si>
  <si>
    <t> #13</t>
  </si>
  <si>
    <t>NANOG_MOUSE.H11MO.1.A     </t>
  </si>
  <si>
    <t> #14</t>
  </si>
  <si>
    <t>NR5A2_MOUSE.H11MO.0.A     </t>
  </si>
  <si>
    <t> #15</t>
  </si>
  <si>
    <t>PO5F1_MOUSE.H11MO.0.A     </t>
  </si>
  <si>
    <t> #16</t>
  </si>
  <si>
    <t>PO5F1_MOUSE.H11MO.1.A     </t>
  </si>
  <si>
    <t> #17</t>
  </si>
  <si>
    <t>REST_MOUSE.H11MO.0.A      </t>
  </si>
  <si>
    <t> #18</t>
  </si>
  <si>
    <t>SOX2_MOUSE.H11MO.0.A      </t>
  </si>
  <si>
    <t> #19</t>
  </si>
  <si>
    <t>SOX2_MOUSE.H11MO.1.A      </t>
  </si>
  <si>
    <t>Supplemental_Table_S3</t>
  </si>
  <si>
    <t xml:space="preserve">Find Individual Motif Occurrences (FIMO) analysis of 
13,937 KDM1A-bound enhancers.
</t>
  </si>
  <si>
    <t>Total Motif Hits</t>
  </si>
  <si>
    <t>Unique Motif Hits</t>
  </si>
  <si>
    <t>These seven TFs can account for almost all the KDM1A-bound enhancers.</t>
  </si>
  <si>
    <t>Motifs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</si>
</sst>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</font>
    <font>
      <sz val="12"/>
      <color theme="1"/>
      <name val="Arial"/>
      <family val="2"/>
    </font>
    <font>
      <sz val="11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ont="1"/>
    <xf numFmtId="0" fontId="1" fillId="0" borderId="0" xfId="0" applyFont="1" applyAlignment="1">
      <alignment vertical="center"/>
    </xf>
    <xf numFmtId="0" fontId="0" fillId="2" borderId="0" xfId="0" applyFont="1" applyFill="1"/>
    <xf numFmtId="0" fontId="0" fillId="2" borderId="0" xfId="0" applyNumberFormat="1" applyFont="1" applyFill="1" applyAlignment="1"/>
    <xf numFmtId="0" fontId="0" fillId="3" borderId="1" xfId="0" applyNumberFormat="1" applyFont="1" applyFill="1" applyBorder="1" applyAlignment="1"/>
    <xf numFmtId="0" fontId="2" fillId="0" borderId="0" xfId="0" applyFont="1"/>
    <xf numFmtId="0" fontId="3" fillId="0" borderId="0" xfId="0" applyFont="1" applyAlignment="1">
      <alignment vertical="center"/>
    </xf>
    <xf numFmtId="0" fontId="1" fillId="4" borderId="0" xfId="0" applyFont="1" applyFill="1" applyAlignment="1">
      <alignment vertical="center"/>
    </xf>
    <xf numFmtId="0" fontId="0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tabSelected="1" topLeftCell="A9" workbookViewId="0">
      <selection activeCell="G23" sqref="G23"/>
    </sheetView>
  </sheetViews>
  <sheetFormatPr defaultRowHeight="14" x14ac:dyDescent="0.3"/>
  <cols>
    <col min="1" max="1" width="8.6640625" style="1"/>
    <col min="2" max="2" width="32.25" style="1" customWidth="1"/>
    <col min="3" max="3" width="13.33203125" style="1" customWidth="1"/>
    <col min="4" max="4" width="13.9140625" style="1" customWidth="1"/>
    <col min="5" max="16384" width="8.6640625" style="1"/>
  </cols>
  <sheetData>
    <row r="1" spans="1:4" s="3" customFormat="1" x14ac:dyDescent="0.3">
      <c r="A1" s="3" t="s">
        <v>44</v>
      </c>
    </row>
    <row r="2" spans="1:4" s="4" customFormat="1" x14ac:dyDescent="0.3">
      <c r="A2" s="4" t="s">
        <v>45</v>
      </c>
    </row>
    <row r="3" spans="1:4" s="5" customFormat="1" x14ac:dyDescent="0.3">
      <c r="B3" s="5" t="s">
        <v>49</v>
      </c>
      <c r="C3" s="5" t="s">
        <v>46</v>
      </c>
      <c r="D3" s="5" t="s">
        <v>47</v>
      </c>
    </row>
    <row r="4" spans="1:4" x14ac:dyDescent="0.3">
      <c r="A4" s="6" t="s">
        <v>4</v>
      </c>
      <c r="B4" s="1" t="s">
        <v>5</v>
      </c>
      <c r="C4" s="1">
        <f>10153</f>
        <v>10153</v>
      </c>
      <c r="D4" s="1">
        <f>6597</f>
        <v>6597</v>
      </c>
    </row>
    <row r="5" spans="1:4" x14ac:dyDescent="0.3">
      <c r="A5" s="7" t="s">
        <v>6</v>
      </c>
      <c r="B5" s="1" t="s">
        <v>7</v>
      </c>
      <c r="C5" s="1">
        <f>9344</f>
        <v>9344</v>
      </c>
      <c r="D5" s="1">
        <f>6376</f>
        <v>6376</v>
      </c>
    </row>
    <row r="6" spans="1:4" x14ac:dyDescent="0.3">
      <c r="A6" s="7" t="s">
        <v>8</v>
      </c>
      <c r="B6" s="1" t="s">
        <v>9</v>
      </c>
      <c r="C6" s="1">
        <f>5789</f>
        <v>5789</v>
      </c>
      <c r="D6" s="1">
        <f>4663</f>
        <v>4663</v>
      </c>
    </row>
    <row r="7" spans="1:4" x14ac:dyDescent="0.3">
      <c r="A7" s="7" t="s">
        <v>10</v>
      </c>
      <c r="B7" s="1" t="s">
        <v>11</v>
      </c>
      <c r="C7" s="1">
        <f>7048</f>
        <v>7048</v>
      </c>
      <c r="D7" s="1">
        <f>5388</f>
        <v>5388</v>
      </c>
    </row>
    <row r="8" spans="1:4" x14ac:dyDescent="0.3">
      <c r="A8" s="7" t="s">
        <v>12</v>
      </c>
      <c r="B8" s="1" t="s">
        <v>13</v>
      </c>
      <c r="C8" s="1">
        <f>1510</f>
        <v>1510</v>
      </c>
      <c r="D8" s="1">
        <f>1420</f>
        <v>1420</v>
      </c>
    </row>
    <row r="9" spans="1:4" x14ac:dyDescent="0.3">
      <c r="A9" s="7" t="s">
        <v>14</v>
      </c>
      <c r="B9" s="1" t="s">
        <v>15</v>
      </c>
      <c r="C9" s="1">
        <f>1749</f>
        <v>1749</v>
      </c>
      <c r="D9" s="1">
        <f>1624</f>
        <v>1624</v>
      </c>
    </row>
    <row r="10" spans="1:4" x14ac:dyDescent="0.3">
      <c r="A10" s="7" t="s">
        <v>16</v>
      </c>
      <c r="B10" s="1" t="s">
        <v>17</v>
      </c>
      <c r="C10" s="1">
        <f>1435</f>
        <v>1435</v>
      </c>
      <c r="D10" s="1">
        <f>1367</f>
        <v>1367</v>
      </c>
    </row>
    <row r="11" spans="1:4" x14ac:dyDescent="0.3">
      <c r="A11" s="7" t="s">
        <v>18</v>
      </c>
      <c r="B11" s="1" t="s">
        <v>19</v>
      </c>
      <c r="C11" s="1">
        <f>4523</f>
        <v>4523</v>
      </c>
      <c r="D11" s="1">
        <f>3809</f>
        <v>3809</v>
      </c>
    </row>
    <row r="12" spans="1:4" x14ac:dyDescent="0.3">
      <c r="A12" s="7" t="s">
        <v>20</v>
      </c>
      <c r="B12" s="1" t="s">
        <v>21</v>
      </c>
      <c r="C12" s="1">
        <f>1738</f>
        <v>1738</v>
      </c>
      <c r="D12" s="1">
        <f>1620</f>
        <v>1620</v>
      </c>
    </row>
    <row r="13" spans="1:4" x14ac:dyDescent="0.3">
      <c r="A13" s="7" t="s">
        <v>22</v>
      </c>
      <c r="B13" s="1" t="s">
        <v>23</v>
      </c>
      <c r="C13" s="1">
        <f>363</f>
        <v>363</v>
      </c>
      <c r="D13" s="1">
        <f>332</f>
        <v>332</v>
      </c>
    </row>
    <row r="14" spans="1:4" x14ac:dyDescent="0.3">
      <c r="A14" s="7" t="s">
        <v>24</v>
      </c>
      <c r="B14" s="1" t="s">
        <v>25</v>
      </c>
      <c r="C14" s="1">
        <f>4485</f>
        <v>4485</v>
      </c>
      <c r="D14" s="1">
        <f>3772</f>
        <v>3772</v>
      </c>
    </row>
    <row r="15" spans="1:4" x14ac:dyDescent="0.3">
      <c r="A15" s="7" t="s">
        <v>26</v>
      </c>
      <c r="B15" s="1" t="s">
        <v>27</v>
      </c>
      <c r="C15" s="1">
        <f>29391</f>
        <v>29391</v>
      </c>
      <c r="D15" s="1">
        <f>10418</f>
        <v>10418</v>
      </c>
    </row>
    <row r="16" spans="1:4" x14ac:dyDescent="0.3">
      <c r="A16" s="7" t="s">
        <v>28</v>
      </c>
      <c r="B16" s="1" t="s">
        <v>29</v>
      </c>
      <c r="C16" s="1">
        <f>5472</f>
        <v>5472</v>
      </c>
      <c r="D16" s="1">
        <f>4468</f>
        <v>4468</v>
      </c>
    </row>
    <row r="17" spans="1:4" x14ac:dyDescent="0.3">
      <c r="A17" s="7" t="s">
        <v>30</v>
      </c>
      <c r="B17" s="1" t="s">
        <v>31</v>
      </c>
      <c r="C17" s="1">
        <f>2459</f>
        <v>2459</v>
      </c>
      <c r="D17" s="1">
        <f>2235</f>
        <v>2235</v>
      </c>
    </row>
    <row r="18" spans="1:4" x14ac:dyDescent="0.3">
      <c r="A18" s="7" t="s">
        <v>32</v>
      </c>
      <c r="B18" s="1" t="s">
        <v>33</v>
      </c>
      <c r="C18" s="1">
        <f>6784</f>
        <v>6784</v>
      </c>
      <c r="D18" s="1">
        <f>5280</f>
        <v>5280</v>
      </c>
    </row>
    <row r="19" spans="1:4" x14ac:dyDescent="0.3">
      <c r="A19" s="7" t="s">
        <v>34</v>
      </c>
      <c r="B19" s="1" t="s">
        <v>35</v>
      </c>
      <c r="C19" s="1">
        <f>4752</f>
        <v>4752</v>
      </c>
      <c r="D19" s="1">
        <f>3990</f>
        <v>3990</v>
      </c>
    </row>
    <row r="20" spans="1:4" x14ac:dyDescent="0.3">
      <c r="A20" s="7" t="s">
        <v>36</v>
      </c>
      <c r="B20" s="1" t="s">
        <v>37</v>
      </c>
      <c r="C20" s="1">
        <f>2583</f>
        <v>2583</v>
      </c>
      <c r="D20" s="1">
        <f>2260</f>
        <v>2260</v>
      </c>
    </row>
    <row r="21" spans="1:4" x14ac:dyDescent="0.3">
      <c r="A21" s="7" t="s">
        <v>38</v>
      </c>
      <c r="B21" s="1" t="s">
        <v>39</v>
      </c>
      <c r="C21" s="1">
        <f>5417</f>
        <v>5417</v>
      </c>
      <c r="D21" s="1">
        <f>4298</f>
        <v>4298</v>
      </c>
    </row>
    <row r="22" spans="1:4" x14ac:dyDescent="0.3">
      <c r="A22" s="7" t="s">
        <v>40</v>
      </c>
      <c r="B22" s="1" t="s">
        <v>41</v>
      </c>
      <c r="C22" s="1">
        <f>4974</f>
        <v>4974</v>
      </c>
      <c r="D22" s="1">
        <f>4177</f>
        <v>4177</v>
      </c>
    </row>
    <row r="23" spans="1:4" x14ac:dyDescent="0.3">
      <c r="A23" s="7" t="s">
        <v>42</v>
      </c>
      <c r="B23" s="1" t="s">
        <v>43</v>
      </c>
      <c r="C23" s="1">
        <f>6745</f>
        <v>6745</v>
      </c>
      <c r="D23" s="1">
        <f>4993</f>
        <v>4993</v>
      </c>
    </row>
    <row r="24" spans="1:4" ht="15.5" x14ac:dyDescent="0.3">
      <c r="A24" s="2"/>
    </row>
    <row r="25" spans="1:4" ht="15.5" customHeight="1" x14ac:dyDescent="0.3">
      <c r="A25" s="8" t="s">
        <v>0</v>
      </c>
      <c r="B25" s="9"/>
      <c r="C25" s="9"/>
      <c r="D25" s="9"/>
    </row>
    <row r="26" spans="1:4" ht="15.5" customHeight="1" x14ac:dyDescent="0.3">
      <c r="A26" s="8" t="s">
        <v>1</v>
      </c>
      <c r="B26" s="9"/>
      <c r="C26" s="9"/>
      <c r="D26" s="9"/>
    </row>
    <row r="27" spans="1:4" ht="15.5" customHeight="1" x14ac:dyDescent="0.3">
      <c r="A27" s="8" t="s">
        <v>2</v>
      </c>
      <c r="B27" s="9"/>
      <c r="C27" s="9"/>
      <c r="D27" s="9"/>
    </row>
    <row r="28" spans="1:4" ht="15.5" customHeight="1" x14ac:dyDescent="0.3">
      <c r="A28" s="8" t="s">
        <v>3</v>
      </c>
      <c r="B28" s="9"/>
      <c r="C28" s="9"/>
      <c r="D28" s="9"/>
    </row>
    <row r="29" spans="1:4" ht="15.5" customHeight="1" x14ac:dyDescent="0.3">
      <c r="A29" s="8" t="s">
        <v>48</v>
      </c>
      <c r="B29" s="9"/>
      <c r="C29" s="9"/>
      <c r="D29" s="9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Michigan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Iwase, Shigeki</dc:creator>
  <cp:lastModifiedBy>Iwase, Shigeki</cp:lastModifiedBy>
  <dcterms:created xsi:type="dcterms:W3CDTF">2020-09-15T13:40:38Z</dcterms:created>
  <dcterms:modified xsi:type="dcterms:W3CDTF">2020-09-15T20:07:31Z</dcterms:modified>
</cp:coreProperties>
</file>