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B1D192B1-04A1-A54F-8475-F7705B87C812}" xr6:coauthVersionLast="36" xr6:coauthVersionMax="36" xr10:uidLastSave="{00000000-0000-0000-0000-000000000000}"/>
  <bookViews>
    <workbookView xWindow="2420" yWindow="3220" windowWidth="20500" windowHeight="7760" xr2:uid="{00000000-000D-0000-FFFF-FFFF00000000}"/>
  </bookViews>
  <sheets>
    <sheet name="Panel B" sheetId="3" r:id="rId1"/>
    <sheet name="Panel C" sheetId="2" r:id="rId2"/>
    <sheet name="Panel D" sheetId="1" r:id="rId3"/>
    <sheet name="Panel E" sheetId="4" r:id="rId4"/>
    <sheet name="Panel F-G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2" l="1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F10" i="2"/>
  <c r="F11" i="2"/>
  <c r="F12" i="2"/>
  <c r="F13" i="2"/>
  <c r="F14" i="2"/>
  <c r="F15" i="2"/>
  <c r="F9" i="2"/>
  <c r="E10" i="2"/>
  <c r="E11" i="2"/>
  <c r="E12" i="2"/>
  <c r="T12" i="2" s="1"/>
  <c r="E13" i="2"/>
  <c r="S13" i="2" s="1"/>
  <c r="E14" i="2"/>
  <c r="E15" i="2"/>
  <c r="E9" i="2"/>
  <c r="T9" i="2" s="1"/>
  <c r="B9" i="2"/>
  <c r="B10" i="2" s="1"/>
  <c r="B11" i="2" s="1"/>
  <c r="B12" i="2" s="1"/>
  <c r="B13" i="2" s="1"/>
  <c r="B14" i="2" s="1"/>
  <c r="B15" i="2" s="1"/>
  <c r="S15" i="2" l="1"/>
  <c r="S11" i="2"/>
  <c r="T14" i="2"/>
  <c r="T10" i="2"/>
  <c r="S9" i="2"/>
  <c r="S14" i="2"/>
  <c r="S12" i="2"/>
  <c r="S10" i="2"/>
  <c r="T15" i="2"/>
  <c r="T13" i="2"/>
  <c r="T11" i="2"/>
  <c r="F12" i="3"/>
  <c r="F16" i="3"/>
  <c r="F20" i="3"/>
  <c r="F24" i="3"/>
  <c r="F8" i="3"/>
  <c r="E12" i="3"/>
  <c r="E16" i="3"/>
  <c r="E20" i="3"/>
  <c r="E24" i="3"/>
  <c r="E8" i="3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8" i="7"/>
  <c r="J13" i="4"/>
  <c r="I13" i="4"/>
  <c r="J12" i="4"/>
  <c r="I12" i="4"/>
  <c r="J11" i="4"/>
  <c r="I11" i="4"/>
  <c r="J10" i="4"/>
  <c r="I10" i="4"/>
  <c r="J9" i="4"/>
  <c r="I9" i="4"/>
  <c r="G8" i="7" l="1"/>
  <c r="G20" i="7"/>
  <c r="G16" i="7"/>
  <c r="G12" i="7"/>
  <c r="F12" i="7"/>
  <c r="F20" i="7"/>
  <c r="F8" i="7"/>
  <c r="F16" i="7"/>
  <c r="I13" i="1"/>
  <c r="H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<sst xmlns="http://schemas.openxmlformats.org/spreadsheetml/2006/main" count="101" uniqueCount="32">
  <si>
    <t>Average</t>
  </si>
  <si>
    <t>SD</t>
  </si>
  <si>
    <t>Replicate 1</t>
  </si>
  <si>
    <t>Replicate 2</t>
  </si>
  <si>
    <t>Replicate 3</t>
  </si>
  <si>
    <t>Replicate 4</t>
  </si>
  <si>
    <t>Replicate 5</t>
  </si>
  <si>
    <t>Cell Equivalents Loaded in the Reaction</t>
  </si>
  <si>
    <t>#</t>
  </si>
  <si>
    <t>Resting T cells</t>
  </si>
  <si>
    <t>Stimulated T cells</t>
  </si>
  <si>
    <t>Jurkat T cells</t>
  </si>
  <si>
    <t>Cell-Free Control</t>
  </si>
  <si>
    <t>Concentration (raw values)</t>
  </si>
  <si>
    <t>mtDNA copies per cell</t>
  </si>
  <si>
    <t>Molecules of D-Loop Amplicon Loaded in the Reaction</t>
  </si>
  <si>
    <t>Molecules of D-Loop Amplicon Detected by ddPCR</t>
  </si>
  <si>
    <t>1st Experiment</t>
  </si>
  <si>
    <t>2nd Experiment</t>
  </si>
  <si>
    <t>3rd Experiment</t>
  </si>
  <si>
    <t>Average of Averages</t>
  </si>
  <si>
    <t>4th Experiment</t>
  </si>
  <si>
    <t>Experiment 1</t>
  </si>
  <si>
    <t>Experiment 2</t>
  </si>
  <si>
    <t>mtDNA copies per Reaction Quantified by ddMDM</t>
  </si>
  <si>
    <t>mtDNA copies per Cell Quantified by ddMDM</t>
  </si>
  <si>
    <r>
      <t xml:space="preserve">Figure 1B: </t>
    </r>
    <r>
      <rPr>
        <sz val="15"/>
        <color theme="1"/>
        <rFont val="Calibri"/>
        <family val="2"/>
        <scheme val="minor"/>
      </rPr>
      <t xml:space="preserve">Absolute quantification of </t>
    </r>
    <r>
      <rPr>
        <i/>
        <sz val="15"/>
        <color theme="1"/>
        <rFont val="Calibri"/>
        <family val="2"/>
        <scheme val="minor"/>
      </rPr>
      <t>D-Loop</t>
    </r>
    <r>
      <rPr>
        <sz val="15"/>
        <color theme="1"/>
        <rFont val="Calibri"/>
        <family val="2"/>
        <scheme val="minor"/>
      </rPr>
      <t xml:space="preserve"> amplicons by ddPCR in a 10-fold dilution series.</t>
    </r>
  </si>
  <si>
    <r>
      <t xml:space="preserve">Figure 1C: </t>
    </r>
    <r>
      <rPr>
        <sz val="15"/>
        <color theme="1"/>
        <rFont val="Calibri"/>
        <family val="2"/>
        <scheme val="minor"/>
      </rPr>
      <t xml:space="preserve">Inter-assay variability of ddMDM. </t>
    </r>
  </si>
  <si>
    <r>
      <t xml:space="preserve">Figure 1D: </t>
    </r>
    <r>
      <rPr>
        <sz val="15"/>
        <color theme="1"/>
        <rFont val="Calibri"/>
        <family val="2"/>
        <scheme val="minor"/>
      </rPr>
      <t xml:space="preserve">Intra-assay variability of ddMDM. </t>
    </r>
  </si>
  <si>
    <r>
      <t xml:space="preserve">Figure 1E: </t>
    </r>
    <r>
      <rPr>
        <sz val="15"/>
        <color theme="1"/>
        <rFont val="Calibri"/>
        <family val="2"/>
        <scheme val="minor"/>
      </rPr>
      <t>Limit of detection below one cell equivalent by ddMDM.</t>
    </r>
  </si>
  <si>
    <r>
      <t xml:space="preserve">Figure 1F-G: </t>
    </r>
    <r>
      <rPr>
        <sz val="15"/>
        <color theme="1"/>
        <rFont val="Calibri"/>
        <family val="2"/>
        <scheme val="minor"/>
      </rPr>
      <t>mtDNA copies per cells quantified by ddMDM in resting and stimulated T cells, Jurkat T leukemia cells, and a cell-free (lysis buffer) control.</t>
    </r>
  </si>
  <si>
    <t>Supplemental Table S1: Underlying data for Figure 1B-G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</si>
</sst>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3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" fontId="0" fillId="0" borderId="19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" fontId="4" fillId="0" borderId="33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1" xfId="0" applyFont="1" applyBorder="1" applyAlignment="1">
      <alignment horizontal="left"/>
    </xf>
    <xf numFmtId="164" fontId="0" fillId="0" borderId="52" xfId="0" applyNumberForma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" fontId="0" fillId="0" borderId="35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1" fontId="0" fillId="0" borderId="14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"/>
  <sheetViews>
    <sheetView tabSelected="1" workbookViewId="0">
      <selection activeCell="B1" sqref="B1:F2"/>
    </sheetView>
  </sheetViews>
  <sheetFormatPr baseColWidth="10" defaultColWidth="8.83203125" defaultRowHeight="15" x14ac:dyDescent="0.2"/>
  <cols>
    <col min="1" max="1" width="3.83203125" customWidth="1"/>
    <col min="2" max="2" width="44.6640625" customWidth="1"/>
    <col min="3" max="3" width="12" customWidth="1"/>
    <col min="4" max="4" width="53.5" bestFit="1" customWidth="1"/>
  </cols>
  <sheetData>
    <row r="1" spans="2:9" x14ac:dyDescent="0.2">
      <c r="B1" s="67" t="s">
        <v>31</v>
      </c>
      <c r="C1" s="67"/>
      <c r="D1" s="67"/>
      <c r="E1" s="67"/>
      <c r="F1" s="67"/>
    </row>
    <row r="2" spans="2:9" x14ac:dyDescent="0.2">
      <c r="B2" s="68"/>
      <c r="C2" s="68"/>
      <c r="D2" s="68"/>
      <c r="E2" s="68"/>
      <c r="F2" s="68"/>
    </row>
    <row r="3" spans="2:9" x14ac:dyDescent="0.2">
      <c r="B3" s="67" t="s">
        <v>26</v>
      </c>
      <c r="C3" s="67"/>
      <c r="D3" s="67"/>
      <c r="E3" s="67"/>
      <c r="F3" s="67"/>
    </row>
    <row r="4" spans="2:9" ht="20" x14ac:dyDescent="0.25">
      <c r="B4" s="68"/>
      <c r="C4" s="68"/>
      <c r="D4" s="68"/>
      <c r="E4" s="68"/>
      <c r="F4" s="68"/>
    </row>
    <row r="5" spans="2:9" ht="16" thickBot="1" x14ac:dyDescent="0.25"/>
    <row r="6" spans="2:9" ht="21" customHeight="1" x14ac:dyDescent="0.2">
      <c r="B6" s="71" t="s">
        <v>15</v>
      </c>
      <c r="C6" s="72"/>
      <c r="D6" s="69" t="s">
        <v>16</v>
      </c>
      <c r="E6" s="75" t="s">
        <v>0</v>
      </c>
      <c r="F6" s="77" t="s">
        <v>1</v>
      </c>
    </row>
    <row r="7" spans="2:9" ht="21" customHeight="1" thickBot="1" x14ac:dyDescent="0.25">
      <c r="B7" s="73"/>
      <c r="C7" s="74"/>
      <c r="D7" s="70"/>
      <c r="E7" s="76"/>
      <c r="F7" s="78"/>
      <c r="I7" s="6"/>
    </row>
    <row r="8" spans="2:9" ht="21" customHeight="1" x14ac:dyDescent="0.2">
      <c r="B8" s="55">
        <v>100000</v>
      </c>
      <c r="C8" s="33" t="s">
        <v>2</v>
      </c>
      <c r="D8" s="34">
        <v>102000</v>
      </c>
      <c r="E8" s="58">
        <f>AVERAGE(D8:D11)</f>
        <v>101050</v>
      </c>
      <c r="F8" s="61">
        <f>STDEV(D8:D11)</f>
        <v>854.40037453175307</v>
      </c>
      <c r="H8" s="6"/>
      <c r="I8" s="6"/>
    </row>
    <row r="9" spans="2:9" ht="21" customHeight="1" x14ac:dyDescent="0.2">
      <c r="B9" s="56"/>
      <c r="C9" s="26" t="s">
        <v>3</v>
      </c>
      <c r="D9" s="35">
        <v>100000</v>
      </c>
      <c r="E9" s="59"/>
      <c r="F9" s="62"/>
      <c r="H9" s="6"/>
      <c r="I9" s="6"/>
    </row>
    <row r="10" spans="2:9" ht="21" customHeight="1" x14ac:dyDescent="0.2">
      <c r="B10" s="56"/>
      <c r="C10" s="26" t="s">
        <v>4</v>
      </c>
      <c r="D10" s="35">
        <v>101400</v>
      </c>
      <c r="E10" s="59"/>
      <c r="F10" s="62"/>
      <c r="H10" s="6"/>
      <c r="I10" s="6"/>
    </row>
    <row r="11" spans="2:9" ht="21" customHeight="1" thickBot="1" x14ac:dyDescent="0.25">
      <c r="B11" s="57"/>
      <c r="C11" s="32" t="s">
        <v>5</v>
      </c>
      <c r="D11" s="36">
        <v>100800</v>
      </c>
      <c r="E11" s="60"/>
      <c r="F11" s="63"/>
      <c r="H11" s="6"/>
      <c r="I11" s="6"/>
    </row>
    <row r="12" spans="2:9" ht="21" customHeight="1" x14ac:dyDescent="0.2">
      <c r="B12" s="55">
        <v>10000</v>
      </c>
      <c r="C12" s="33" t="s">
        <v>2</v>
      </c>
      <c r="D12" s="34">
        <v>11800</v>
      </c>
      <c r="E12" s="58">
        <f t="shared" ref="E12" si="0">AVERAGE(D12:D15)</f>
        <v>11235</v>
      </c>
      <c r="F12" s="61">
        <f t="shared" ref="F12" si="1">STDEV(D12:D15)</f>
        <v>467.15450691750084</v>
      </c>
      <c r="H12" s="6"/>
      <c r="I12" s="6"/>
    </row>
    <row r="13" spans="2:9" ht="21" customHeight="1" x14ac:dyDescent="0.2">
      <c r="B13" s="56"/>
      <c r="C13" s="26" t="s">
        <v>3</v>
      </c>
      <c r="D13" s="35">
        <v>10760</v>
      </c>
      <c r="E13" s="59"/>
      <c r="F13" s="62"/>
      <c r="H13" s="6"/>
      <c r="I13" s="6"/>
    </row>
    <row r="14" spans="2:9" ht="21" customHeight="1" x14ac:dyDescent="0.2">
      <c r="B14" s="56"/>
      <c r="C14" s="26" t="s">
        <v>4</v>
      </c>
      <c r="D14" s="35">
        <v>11420</v>
      </c>
      <c r="E14" s="59"/>
      <c r="F14" s="62"/>
      <c r="H14" s="6"/>
      <c r="I14" s="6"/>
    </row>
    <row r="15" spans="2:9" ht="21" customHeight="1" thickBot="1" x14ac:dyDescent="0.25">
      <c r="B15" s="57"/>
      <c r="C15" s="32" t="s">
        <v>5</v>
      </c>
      <c r="D15" s="36">
        <v>10960</v>
      </c>
      <c r="E15" s="60"/>
      <c r="F15" s="63"/>
      <c r="H15" s="6"/>
      <c r="I15" s="6"/>
    </row>
    <row r="16" spans="2:9" ht="21" customHeight="1" x14ac:dyDescent="0.2">
      <c r="B16" s="64">
        <v>1000</v>
      </c>
      <c r="C16" s="33" t="s">
        <v>2</v>
      </c>
      <c r="D16" s="34">
        <v>1238</v>
      </c>
      <c r="E16" s="58">
        <f t="shared" ref="E16" si="2">AVERAGE(D16:D19)</f>
        <v>1224</v>
      </c>
      <c r="F16" s="61">
        <f t="shared" ref="F16" si="3">STDEV(D16:D19)</f>
        <v>28.51899951494325</v>
      </c>
      <c r="H16" s="6"/>
      <c r="I16" s="6"/>
    </row>
    <row r="17" spans="2:9" ht="21" customHeight="1" x14ac:dyDescent="0.2">
      <c r="B17" s="65"/>
      <c r="C17" s="26" t="s">
        <v>3</v>
      </c>
      <c r="D17" s="35">
        <v>1220</v>
      </c>
      <c r="E17" s="59"/>
      <c r="F17" s="62"/>
      <c r="H17" s="6"/>
      <c r="I17" s="6"/>
    </row>
    <row r="18" spans="2:9" ht="21" customHeight="1" x14ac:dyDescent="0.2">
      <c r="B18" s="65"/>
      <c r="C18" s="26" t="s">
        <v>4</v>
      </c>
      <c r="D18" s="35">
        <v>1252</v>
      </c>
      <c r="E18" s="59"/>
      <c r="F18" s="62"/>
      <c r="H18" s="6"/>
      <c r="I18" s="6"/>
    </row>
    <row r="19" spans="2:9" ht="21" customHeight="1" thickBot="1" x14ac:dyDescent="0.25">
      <c r="B19" s="66"/>
      <c r="C19" s="32" t="s">
        <v>5</v>
      </c>
      <c r="D19" s="36">
        <v>1186</v>
      </c>
      <c r="E19" s="60"/>
      <c r="F19" s="63"/>
      <c r="H19" s="6"/>
      <c r="I19" s="6"/>
    </row>
    <row r="20" spans="2:9" ht="21" customHeight="1" x14ac:dyDescent="0.2">
      <c r="B20" s="55">
        <v>100</v>
      </c>
      <c r="C20" s="33" t="s">
        <v>2</v>
      </c>
      <c r="D20" s="34">
        <v>142</v>
      </c>
      <c r="E20" s="58">
        <f t="shared" ref="E20" si="4">AVERAGE(D20:D23)</f>
        <v>130</v>
      </c>
      <c r="F20" s="61">
        <f t="shared" ref="F20" si="5">STDEV(D20:D23)</f>
        <v>11.775681155103795</v>
      </c>
      <c r="H20" s="6"/>
      <c r="I20" s="6"/>
    </row>
    <row r="21" spans="2:9" ht="21" customHeight="1" x14ac:dyDescent="0.2">
      <c r="B21" s="56"/>
      <c r="C21" s="26" t="s">
        <v>3</v>
      </c>
      <c r="D21" s="35">
        <v>122</v>
      </c>
      <c r="E21" s="59"/>
      <c r="F21" s="62"/>
      <c r="H21" s="6"/>
      <c r="I21" s="6"/>
    </row>
    <row r="22" spans="2:9" ht="21" customHeight="1" x14ac:dyDescent="0.2">
      <c r="B22" s="56"/>
      <c r="C22" s="26" t="s">
        <v>4</v>
      </c>
      <c r="D22" s="35">
        <v>118</v>
      </c>
      <c r="E22" s="59"/>
      <c r="F22" s="62"/>
      <c r="H22" s="6"/>
      <c r="I22" s="6"/>
    </row>
    <row r="23" spans="2:9" ht="21" customHeight="1" thickBot="1" x14ac:dyDescent="0.25">
      <c r="B23" s="57"/>
      <c r="C23" s="32" t="s">
        <v>5</v>
      </c>
      <c r="D23" s="36">
        <v>138</v>
      </c>
      <c r="E23" s="60"/>
      <c r="F23" s="63"/>
      <c r="H23" s="6"/>
      <c r="I23" s="6"/>
    </row>
    <row r="24" spans="2:9" ht="21" customHeight="1" x14ac:dyDescent="0.2">
      <c r="B24" s="55">
        <v>10</v>
      </c>
      <c r="C24" s="33" t="s">
        <v>2</v>
      </c>
      <c r="D24" s="34">
        <v>18</v>
      </c>
      <c r="E24" s="58">
        <f t="shared" ref="E24" si="6">AVERAGE(D24:D27)</f>
        <v>18</v>
      </c>
      <c r="F24" s="61">
        <f t="shared" ref="F24" si="7">STDEV(D24:D27)</f>
        <v>8.1649658092772608</v>
      </c>
      <c r="H24" s="6"/>
      <c r="I24" s="6"/>
    </row>
    <row r="25" spans="2:9" ht="21" customHeight="1" x14ac:dyDescent="0.2">
      <c r="B25" s="56"/>
      <c r="C25" s="26" t="s">
        <v>3</v>
      </c>
      <c r="D25" s="35">
        <v>18</v>
      </c>
      <c r="E25" s="59"/>
      <c r="F25" s="62"/>
      <c r="H25" s="6"/>
      <c r="I25" s="6"/>
    </row>
    <row r="26" spans="2:9" ht="21" customHeight="1" x14ac:dyDescent="0.2">
      <c r="B26" s="56"/>
      <c r="C26" s="26" t="s">
        <v>4</v>
      </c>
      <c r="D26" s="35">
        <v>28</v>
      </c>
      <c r="E26" s="59"/>
      <c r="F26" s="62"/>
      <c r="H26" s="6"/>
      <c r="I26" s="6"/>
    </row>
    <row r="27" spans="2:9" ht="21" customHeight="1" thickBot="1" x14ac:dyDescent="0.25">
      <c r="B27" s="57"/>
      <c r="C27" s="32" t="s">
        <v>5</v>
      </c>
      <c r="D27" s="36">
        <v>8</v>
      </c>
      <c r="E27" s="60"/>
      <c r="F27" s="63"/>
      <c r="H27" s="6"/>
      <c r="I27" s="6"/>
    </row>
    <row r="28" spans="2:9" x14ac:dyDescent="0.2">
      <c r="B28" s="1"/>
      <c r="C28" s="1"/>
      <c r="D28" s="1"/>
      <c r="I28" s="6"/>
    </row>
    <row r="29" spans="2:9" ht="15" customHeight="1" x14ac:dyDescent="0.2">
      <c r="I29" s="6"/>
    </row>
    <row r="30" spans="2:9" ht="15" customHeight="1" x14ac:dyDescent="0.2">
      <c r="I30" s="6"/>
    </row>
    <row r="31" spans="2:9" ht="15" customHeight="1" x14ac:dyDescent="0.2"/>
    <row r="32" spans="2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</sheetData>
  <mergeCells count="21">
    <mergeCell ref="B1:F2"/>
    <mergeCell ref="D6:D7"/>
    <mergeCell ref="E16:E19"/>
    <mergeCell ref="F16:F19"/>
    <mergeCell ref="B20:B23"/>
    <mergeCell ref="E20:E23"/>
    <mergeCell ref="F20:F23"/>
    <mergeCell ref="B6:C7"/>
    <mergeCell ref="E6:E7"/>
    <mergeCell ref="F6:F7"/>
    <mergeCell ref="B3:F4"/>
    <mergeCell ref="B24:B27"/>
    <mergeCell ref="E24:E27"/>
    <mergeCell ref="F24:F27"/>
    <mergeCell ref="B8:B11"/>
    <mergeCell ref="E8:E11"/>
    <mergeCell ref="F8:F11"/>
    <mergeCell ref="B12:B15"/>
    <mergeCell ref="E12:E15"/>
    <mergeCell ref="F12:F15"/>
    <mergeCell ref="B16:B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45"/>
  <sheetViews>
    <sheetView workbookViewId="0">
      <selection activeCell="F27" sqref="F27"/>
    </sheetView>
  </sheetViews>
  <sheetFormatPr baseColWidth="10" defaultColWidth="8.83203125" defaultRowHeight="15" x14ac:dyDescent="0.2"/>
  <cols>
    <col min="1" max="1" width="3.83203125" customWidth="1"/>
    <col min="2" max="2" width="41" customWidth="1"/>
    <col min="3" max="4" width="11.1640625" customWidth="1"/>
    <col min="5" max="5" width="8.6640625" customWidth="1"/>
    <col min="6" max="6" width="8.5" customWidth="1"/>
    <col min="7" max="7" width="11.5" customWidth="1"/>
    <col min="8" max="8" width="11.33203125" customWidth="1"/>
    <col min="9" max="9" width="9.1640625" customWidth="1"/>
    <col min="10" max="10" width="8.83203125" customWidth="1"/>
    <col min="11" max="11" width="11" customWidth="1"/>
    <col min="12" max="12" width="11.83203125" customWidth="1"/>
    <col min="13" max="13" width="9.5" customWidth="1"/>
    <col min="14" max="14" width="8.6640625" customWidth="1"/>
    <col min="15" max="16" width="10.6640625" bestFit="1" customWidth="1"/>
    <col min="17" max="17" width="9.5" customWidth="1"/>
    <col min="18" max="18" width="8.5" customWidth="1"/>
    <col min="19" max="19" width="19.5" bestFit="1" customWidth="1"/>
    <col min="21" max="21" width="5.5" customWidth="1"/>
  </cols>
  <sheetData>
    <row r="1" spans="2:20" x14ac:dyDescent="0.2">
      <c r="B1" s="67" t="s">
        <v>27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2:20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5" spans="2:20" ht="16" thickBot="1" x14ac:dyDescent="0.25"/>
    <row r="6" spans="2:20" ht="21" customHeight="1" thickBot="1" x14ac:dyDescent="0.25">
      <c r="B6" s="79" t="s">
        <v>7</v>
      </c>
      <c r="C6" s="71" t="s">
        <v>24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72"/>
      <c r="S6" s="75" t="s">
        <v>20</v>
      </c>
      <c r="T6" s="77" t="s">
        <v>1</v>
      </c>
    </row>
    <row r="7" spans="2:20" ht="21" customHeight="1" x14ac:dyDescent="0.2">
      <c r="B7" s="82"/>
      <c r="C7" s="79" t="s">
        <v>17</v>
      </c>
      <c r="D7" s="80"/>
      <c r="E7" s="80"/>
      <c r="F7" s="81"/>
      <c r="G7" s="79" t="s">
        <v>18</v>
      </c>
      <c r="H7" s="80"/>
      <c r="I7" s="80"/>
      <c r="J7" s="81"/>
      <c r="K7" s="79" t="s">
        <v>19</v>
      </c>
      <c r="L7" s="80"/>
      <c r="M7" s="80"/>
      <c r="N7" s="81"/>
      <c r="O7" s="79" t="s">
        <v>21</v>
      </c>
      <c r="P7" s="80"/>
      <c r="Q7" s="80"/>
      <c r="R7" s="81"/>
      <c r="S7" s="84"/>
      <c r="T7" s="86"/>
    </row>
    <row r="8" spans="2:20" ht="21" customHeight="1" thickBot="1" x14ac:dyDescent="0.25">
      <c r="B8" s="83"/>
      <c r="C8" s="5" t="s">
        <v>2</v>
      </c>
      <c r="D8" s="2" t="s">
        <v>3</v>
      </c>
      <c r="E8" s="2" t="s">
        <v>0</v>
      </c>
      <c r="F8" s="4" t="s">
        <v>1</v>
      </c>
      <c r="G8" s="5" t="s">
        <v>2</v>
      </c>
      <c r="H8" s="2" t="s">
        <v>3</v>
      </c>
      <c r="I8" s="2" t="s">
        <v>0</v>
      </c>
      <c r="J8" s="4" t="s">
        <v>1</v>
      </c>
      <c r="K8" s="5" t="s">
        <v>2</v>
      </c>
      <c r="L8" s="2" t="s">
        <v>3</v>
      </c>
      <c r="M8" s="2" t="s">
        <v>0</v>
      </c>
      <c r="N8" s="4" t="s">
        <v>1</v>
      </c>
      <c r="O8" s="5" t="s">
        <v>2</v>
      </c>
      <c r="P8" s="2" t="s">
        <v>3</v>
      </c>
      <c r="Q8" s="2" t="s">
        <v>0</v>
      </c>
      <c r="R8" s="4" t="s">
        <v>1</v>
      </c>
      <c r="S8" s="85"/>
      <c r="T8" s="87"/>
    </row>
    <row r="9" spans="2:20" ht="21" customHeight="1" x14ac:dyDescent="0.2">
      <c r="B9" s="21">
        <f>10</f>
        <v>10</v>
      </c>
      <c r="C9" s="7">
        <v>3300</v>
      </c>
      <c r="D9" s="8">
        <v>3560</v>
      </c>
      <c r="E9" s="8">
        <f>AVERAGE(C9:D9)</f>
        <v>3430</v>
      </c>
      <c r="F9" s="40">
        <f>STDEV(C9:D9)</f>
        <v>183.84776310850236</v>
      </c>
      <c r="G9" s="7">
        <v>3200</v>
      </c>
      <c r="H9" s="8">
        <v>3060</v>
      </c>
      <c r="I9" s="8">
        <f>AVERAGE(G9:H9)</f>
        <v>3130</v>
      </c>
      <c r="J9" s="40">
        <f>STDEV(G9:H9)</f>
        <v>98.994949366116657</v>
      </c>
      <c r="K9" s="7">
        <v>3720</v>
      </c>
      <c r="L9" s="8">
        <v>3180</v>
      </c>
      <c r="M9" s="8">
        <f>AVERAGE(K9:L9)</f>
        <v>3450</v>
      </c>
      <c r="N9" s="40">
        <f>STDEV(K9:L9)</f>
        <v>381.83766184073568</v>
      </c>
      <c r="O9" s="7">
        <v>3220</v>
      </c>
      <c r="P9" s="8">
        <v>3500</v>
      </c>
      <c r="Q9" s="8">
        <f>AVERAGE(O9:P9)</f>
        <v>3360</v>
      </c>
      <c r="R9" s="40">
        <f>STDEV(O9:P9)</f>
        <v>197.98989873223331</v>
      </c>
      <c r="S9" s="44">
        <f>AVERAGE(E9,I9,M9,Q9)</f>
        <v>3342.5</v>
      </c>
      <c r="T9" s="14">
        <f>STDEV(E9,I9,M9,Q9)</f>
        <v>146.8275632615802</v>
      </c>
    </row>
    <row r="10" spans="2:20" ht="21" customHeight="1" x14ac:dyDescent="0.2">
      <c r="B10" s="22">
        <f t="shared" ref="B10:B15" si="0">B9/2</f>
        <v>5</v>
      </c>
      <c r="C10" s="9">
        <v>1820</v>
      </c>
      <c r="D10" s="10">
        <v>1516</v>
      </c>
      <c r="E10" s="37">
        <f t="shared" ref="E10:E15" si="1">AVERAGE(C10:D10)</f>
        <v>1668</v>
      </c>
      <c r="F10" s="41">
        <f t="shared" ref="F10:F15" si="2">STDEV(C10:D10)</f>
        <v>214.96046148071045</v>
      </c>
      <c r="G10" s="9">
        <v>1720</v>
      </c>
      <c r="H10" s="10">
        <v>1450</v>
      </c>
      <c r="I10" s="37">
        <f t="shared" ref="I10:I15" si="3">AVERAGE(G10:H10)</f>
        <v>1585</v>
      </c>
      <c r="J10" s="41">
        <f t="shared" ref="J10:J15" si="4">STDEV(G10:H10)</f>
        <v>190.91883092036784</v>
      </c>
      <c r="K10" s="9">
        <v>1620</v>
      </c>
      <c r="L10" s="10">
        <v>1740</v>
      </c>
      <c r="M10" s="37">
        <f t="shared" ref="M10:M15" si="5">AVERAGE(K10:L10)</f>
        <v>1680</v>
      </c>
      <c r="N10" s="41">
        <f t="shared" ref="N10:N15" si="6">STDEV(K10:L10)</f>
        <v>84.852813742385706</v>
      </c>
      <c r="O10" s="9">
        <v>1940</v>
      </c>
      <c r="P10" s="10">
        <v>1620</v>
      </c>
      <c r="Q10" s="37">
        <f t="shared" ref="Q10:Q15" si="7">AVERAGE(O10:P10)</f>
        <v>1780</v>
      </c>
      <c r="R10" s="41">
        <f t="shared" ref="R10:R15" si="8">STDEV(O10:P10)</f>
        <v>226.27416997969522</v>
      </c>
      <c r="S10" s="45">
        <f t="shared" ref="S10:S15" si="9">AVERAGE(E10,I10,M10,Q10)</f>
        <v>1678.25</v>
      </c>
      <c r="T10" s="16">
        <f t="shared" ref="T10:T15" si="10">STDEV(E10,I10,M10,Q10)</f>
        <v>79.909845033846324</v>
      </c>
    </row>
    <row r="11" spans="2:20" ht="21" customHeight="1" x14ac:dyDescent="0.2">
      <c r="B11" s="22">
        <f t="shared" si="0"/>
        <v>2.5</v>
      </c>
      <c r="C11" s="9">
        <v>838</v>
      </c>
      <c r="D11" s="10">
        <v>832</v>
      </c>
      <c r="E11" s="37">
        <f t="shared" si="1"/>
        <v>835</v>
      </c>
      <c r="F11" s="41">
        <f t="shared" si="2"/>
        <v>4.2426406871192848</v>
      </c>
      <c r="G11" s="9">
        <v>838</v>
      </c>
      <c r="H11" s="10">
        <v>820</v>
      </c>
      <c r="I11" s="37">
        <f t="shared" si="3"/>
        <v>829</v>
      </c>
      <c r="J11" s="41">
        <f t="shared" si="4"/>
        <v>12.727922061357855</v>
      </c>
      <c r="K11" s="9">
        <v>904</v>
      </c>
      <c r="L11" s="10">
        <v>712</v>
      </c>
      <c r="M11" s="37">
        <f t="shared" si="5"/>
        <v>808</v>
      </c>
      <c r="N11" s="41">
        <f t="shared" si="6"/>
        <v>135.76450198781711</v>
      </c>
      <c r="O11" s="9">
        <v>792</v>
      </c>
      <c r="P11" s="10">
        <v>884</v>
      </c>
      <c r="Q11" s="37">
        <f t="shared" si="7"/>
        <v>838</v>
      </c>
      <c r="R11" s="41">
        <f t="shared" si="8"/>
        <v>65.053823869162372</v>
      </c>
      <c r="S11" s="45">
        <f t="shared" si="9"/>
        <v>827.5</v>
      </c>
      <c r="T11" s="16">
        <f t="shared" si="10"/>
        <v>13.527749258468683</v>
      </c>
    </row>
    <row r="12" spans="2:20" ht="21" customHeight="1" x14ac:dyDescent="0.2">
      <c r="B12" s="22">
        <f t="shared" si="0"/>
        <v>1.25</v>
      </c>
      <c r="C12" s="9">
        <v>430</v>
      </c>
      <c r="D12" s="10">
        <v>428</v>
      </c>
      <c r="E12" s="37">
        <f t="shared" si="1"/>
        <v>429</v>
      </c>
      <c r="F12" s="41">
        <f t="shared" si="2"/>
        <v>1.4142135623730951</v>
      </c>
      <c r="G12" s="9">
        <v>384</v>
      </c>
      <c r="H12" s="10">
        <v>366</v>
      </c>
      <c r="I12" s="37">
        <f t="shared" si="3"/>
        <v>375</v>
      </c>
      <c r="J12" s="41">
        <f t="shared" si="4"/>
        <v>12.727922061357855</v>
      </c>
      <c r="K12" s="9">
        <v>442</v>
      </c>
      <c r="L12" s="10">
        <v>398</v>
      </c>
      <c r="M12" s="37">
        <f t="shared" si="5"/>
        <v>420</v>
      </c>
      <c r="N12" s="41">
        <f t="shared" si="6"/>
        <v>31.11269837220809</v>
      </c>
      <c r="O12" s="9">
        <v>408</v>
      </c>
      <c r="P12" s="10">
        <v>462</v>
      </c>
      <c r="Q12" s="37">
        <f t="shared" si="7"/>
        <v>435</v>
      </c>
      <c r="R12" s="41">
        <f t="shared" si="8"/>
        <v>38.183766184073569</v>
      </c>
      <c r="S12" s="45">
        <f t="shared" si="9"/>
        <v>414.75</v>
      </c>
      <c r="T12" s="16">
        <f t="shared" si="10"/>
        <v>27.207535720825582</v>
      </c>
    </row>
    <row r="13" spans="2:20" ht="21" customHeight="1" x14ac:dyDescent="0.2">
      <c r="B13" s="22">
        <f t="shared" si="0"/>
        <v>0.625</v>
      </c>
      <c r="C13" s="9">
        <v>198</v>
      </c>
      <c r="D13" s="10">
        <v>204</v>
      </c>
      <c r="E13" s="37">
        <f t="shared" si="1"/>
        <v>201</v>
      </c>
      <c r="F13" s="41">
        <f t="shared" si="2"/>
        <v>4.2426406871192848</v>
      </c>
      <c r="G13" s="9">
        <v>212</v>
      </c>
      <c r="H13" s="10">
        <v>204</v>
      </c>
      <c r="I13" s="37">
        <f t="shared" si="3"/>
        <v>208</v>
      </c>
      <c r="J13" s="41">
        <f t="shared" si="4"/>
        <v>5.6568542494923806</v>
      </c>
      <c r="K13" s="9">
        <v>174</v>
      </c>
      <c r="L13" s="10">
        <v>222</v>
      </c>
      <c r="M13" s="37">
        <f t="shared" si="5"/>
        <v>198</v>
      </c>
      <c r="N13" s="41">
        <f t="shared" si="6"/>
        <v>33.941125496954278</v>
      </c>
      <c r="O13" s="9">
        <v>194</v>
      </c>
      <c r="P13" s="10">
        <v>242</v>
      </c>
      <c r="Q13" s="37">
        <f t="shared" si="7"/>
        <v>218</v>
      </c>
      <c r="R13" s="41">
        <f t="shared" si="8"/>
        <v>33.941125496954278</v>
      </c>
      <c r="S13" s="45">
        <f t="shared" si="9"/>
        <v>206.25</v>
      </c>
      <c r="T13" s="16">
        <f t="shared" si="10"/>
        <v>8.8835053141576203</v>
      </c>
    </row>
    <row r="14" spans="2:20" ht="21" customHeight="1" x14ac:dyDescent="0.2">
      <c r="B14" s="22">
        <f t="shared" si="0"/>
        <v>0.3125</v>
      </c>
      <c r="C14" s="9">
        <v>74</v>
      </c>
      <c r="D14" s="10">
        <v>98</v>
      </c>
      <c r="E14" s="37">
        <f t="shared" si="1"/>
        <v>86</v>
      </c>
      <c r="F14" s="41">
        <f t="shared" si="2"/>
        <v>16.970562748477139</v>
      </c>
      <c r="G14" s="9">
        <v>108</v>
      </c>
      <c r="H14" s="10">
        <v>94</v>
      </c>
      <c r="I14" s="37">
        <f t="shared" si="3"/>
        <v>101</v>
      </c>
      <c r="J14" s="41">
        <f t="shared" si="4"/>
        <v>9.8994949366116654</v>
      </c>
      <c r="K14" s="9">
        <v>120</v>
      </c>
      <c r="L14" s="10">
        <v>96</v>
      </c>
      <c r="M14" s="37">
        <f t="shared" si="5"/>
        <v>108</v>
      </c>
      <c r="N14" s="41">
        <f t="shared" si="6"/>
        <v>16.970562748477139</v>
      </c>
      <c r="O14" s="9">
        <v>104</v>
      </c>
      <c r="P14" s="10">
        <v>112</v>
      </c>
      <c r="Q14" s="37">
        <f t="shared" si="7"/>
        <v>108</v>
      </c>
      <c r="R14" s="41">
        <f t="shared" si="8"/>
        <v>5.6568542494923806</v>
      </c>
      <c r="S14" s="45">
        <f t="shared" si="9"/>
        <v>100.75</v>
      </c>
      <c r="T14" s="16">
        <f t="shared" si="10"/>
        <v>10.372238588334406</v>
      </c>
    </row>
    <row r="15" spans="2:20" ht="21" customHeight="1" thickBot="1" x14ac:dyDescent="0.25">
      <c r="B15" s="23">
        <f t="shared" si="0"/>
        <v>0.15625</v>
      </c>
      <c r="C15" s="11">
        <v>56</v>
      </c>
      <c r="D15" s="12">
        <v>42</v>
      </c>
      <c r="E15" s="42">
        <f t="shared" si="1"/>
        <v>49</v>
      </c>
      <c r="F15" s="43">
        <f t="shared" si="2"/>
        <v>9.8994949366116654</v>
      </c>
      <c r="G15" s="11">
        <v>40</v>
      </c>
      <c r="H15" s="12">
        <v>36</v>
      </c>
      <c r="I15" s="42">
        <f t="shared" si="3"/>
        <v>38</v>
      </c>
      <c r="J15" s="43">
        <f t="shared" si="4"/>
        <v>2.8284271247461903</v>
      </c>
      <c r="K15" s="11">
        <v>68</v>
      </c>
      <c r="L15" s="12">
        <v>68</v>
      </c>
      <c r="M15" s="42">
        <f t="shared" si="5"/>
        <v>68</v>
      </c>
      <c r="N15" s="43">
        <f t="shared" si="6"/>
        <v>0</v>
      </c>
      <c r="O15" s="11">
        <v>76</v>
      </c>
      <c r="P15" s="12">
        <v>76</v>
      </c>
      <c r="Q15" s="42">
        <f t="shared" si="7"/>
        <v>76</v>
      </c>
      <c r="R15" s="43">
        <f t="shared" si="8"/>
        <v>0</v>
      </c>
      <c r="S15" s="46">
        <f t="shared" si="9"/>
        <v>57.75</v>
      </c>
      <c r="T15" s="18">
        <f t="shared" si="10"/>
        <v>17.366154822911529</v>
      </c>
    </row>
    <row r="16" spans="2:20" ht="15" customHeight="1" x14ac:dyDescent="0.2"/>
    <row r="17" spans="8:12" ht="15" customHeight="1" x14ac:dyDescent="0.2"/>
    <row r="18" spans="8:12" ht="15" customHeight="1" x14ac:dyDescent="0.2"/>
    <row r="19" spans="8:12" ht="15" customHeight="1" x14ac:dyDescent="0.2">
      <c r="H19" s="38"/>
      <c r="I19" s="38"/>
      <c r="J19" s="38"/>
      <c r="K19" s="38"/>
      <c r="L19" s="38"/>
    </row>
    <row r="20" spans="8:12" ht="15" customHeight="1" x14ac:dyDescent="0.2">
      <c r="H20" s="38"/>
      <c r="I20" s="38"/>
      <c r="J20" s="39"/>
      <c r="K20" s="39"/>
      <c r="L20" s="38"/>
    </row>
    <row r="21" spans="8:12" ht="15" customHeight="1" x14ac:dyDescent="0.2">
      <c r="H21" s="38"/>
      <c r="I21" s="38"/>
      <c r="J21" s="39"/>
      <c r="K21" s="39"/>
      <c r="L21" s="38"/>
    </row>
    <row r="22" spans="8:12" ht="15" customHeight="1" x14ac:dyDescent="0.2">
      <c r="H22" s="38"/>
      <c r="I22" s="38"/>
      <c r="J22" s="39"/>
      <c r="K22" s="39"/>
      <c r="L22" s="38"/>
    </row>
    <row r="23" spans="8:12" ht="15" customHeight="1" x14ac:dyDescent="0.2">
      <c r="H23" s="38"/>
      <c r="I23" s="38"/>
      <c r="J23" s="39"/>
      <c r="K23" s="39"/>
      <c r="L23" s="38"/>
    </row>
    <row r="24" spans="8:12" ht="15" customHeight="1" x14ac:dyDescent="0.2">
      <c r="H24" s="38"/>
      <c r="I24" s="38"/>
      <c r="J24" s="39"/>
      <c r="K24" s="39"/>
      <c r="L24" s="38"/>
    </row>
    <row r="25" spans="8:12" x14ac:dyDescent="0.2">
      <c r="H25" s="38"/>
      <c r="I25" s="38"/>
      <c r="J25" s="39"/>
      <c r="K25" s="39"/>
      <c r="L25" s="38"/>
    </row>
    <row r="26" spans="8:12" x14ac:dyDescent="0.2">
      <c r="H26" s="38"/>
      <c r="I26" s="38"/>
      <c r="J26" s="39"/>
      <c r="K26" s="39"/>
      <c r="L26" s="38"/>
    </row>
    <row r="27" spans="8:12" ht="15" customHeight="1" x14ac:dyDescent="0.2">
      <c r="H27" s="38"/>
      <c r="I27" s="38"/>
      <c r="J27" s="38"/>
      <c r="K27" s="38"/>
      <c r="L27" s="38"/>
    </row>
    <row r="28" spans="8:12" ht="15" customHeight="1" x14ac:dyDescent="0.2">
      <c r="H28" s="38"/>
      <c r="I28" s="38"/>
      <c r="J28" s="38"/>
      <c r="K28" s="38"/>
      <c r="L28" s="38"/>
    </row>
    <row r="29" spans="8:12" ht="15" customHeight="1" x14ac:dyDescent="0.2"/>
    <row r="30" spans="8:12" ht="15" customHeight="1" x14ac:dyDescent="0.2"/>
    <row r="31" spans="8:12" ht="15" customHeight="1" x14ac:dyDescent="0.2"/>
    <row r="32" spans="8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</sheetData>
  <mergeCells count="12">
    <mergeCell ref="B1:F2"/>
    <mergeCell ref="G1:K2"/>
    <mergeCell ref="L1:P2"/>
    <mergeCell ref="Q1:T2"/>
    <mergeCell ref="K7:N7"/>
    <mergeCell ref="O7:R7"/>
    <mergeCell ref="B6:B8"/>
    <mergeCell ref="S6:S8"/>
    <mergeCell ref="T6:T8"/>
    <mergeCell ref="C7:F7"/>
    <mergeCell ref="C6:R6"/>
    <mergeCell ref="G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6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3.83203125" customWidth="1"/>
    <col min="2" max="2" width="41.83203125" customWidth="1"/>
    <col min="3" max="7" width="10.6640625" bestFit="1" customWidth="1"/>
  </cols>
  <sheetData>
    <row r="1" spans="2:14" x14ac:dyDescent="0.2">
      <c r="B1" s="67" t="s">
        <v>28</v>
      </c>
      <c r="C1" s="67"/>
      <c r="D1" s="67"/>
      <c r="E1" s="67"/>
      <c r="F1" s="67"/>
      <c r="G1" s="67"/>
      <c r="H1" s="67"/>
      <c r="I1" s="67"/>
    </row>
    <row r="2" spans="2:14" x14ac:dyDescent="0.2">
      <c r="B2" s="68"/>
      <c r="C2" s="68"/>
      <c r="D2" s="68"/>
      <c r="E2" s="68"/>
      <c r="F2" s="68"/>
      <c r="G2" s="68"/>
      <c r="H2" s="68"/>
      <c r="I2" s="68"/>
    </row>
    <row r="5" spans="2:14" ht="16" thickBot="1" x14ac:dyDescent="0.25"/>
    <row r="6" spans="2:14" ht="21" customHeight="1" x14ac:dyDescent="0.2">
      <c r="B6" s="79" t="s">
        <v>7</v>
      </c>
      <c r="C6" s="89" t="s">
        <v>24</v>
      </c>
      <c r="D6" s="90"/>
      <c r="E6" s="90"/>
      <c r="F6" s="90"/>
      <c r="G6" s="91"/>
      <c r="H6" s="75" t="s">
        <v>0</v>
      </c>
      <c r="I6" s="77" t="s">
        <v>1</v>
      </c>
    </row>
    <row r="7" spans="2:14" ht="21" customHeight="1" thickBot="1" x14ac:dyDescent="0.25">
      <c r="B7" s="83"/>
      <c r="C7" s="5" t="s">
        <v>2</v>
      </c>
      <c r="D7" s="2" t="s">
        <v>3</v>
      </c>
      <c r="E7" s="2" t="s">
        <v>4</v>
      </c>
      <c r="F7" s="2" t="s">
        <v>5</v>
      </c>
      <c r="G7" s="4" t="s">
        <v>6</v>
      </c>
      <c r="H7" s="76"/>
      <c r="I7" s="78"/>
    </row>
    <row r="8" spans="2:14" ht="21" customHeight="1" x14ac:dyDescent="0.2">
      <c r="B8" s="21">
        <v>10</v>
      </c>
      <c r="C8" s="7">
        <v>3176</v>
      </c>
      <c r="D8" s="8">
        <v>2840</v>
      </c>
      <c r="E8" s="8">
        <v>3108</v>
      </c>
      <c r="F8" s="8">
        <v>2990</v>
      </c>
      <c r="G8" s="24">
        <v>3192</v>
      </c>
      <c r="H8" s="13">
        <f t="shared" ref="H8:H13" si="0">AVERAGE(C8:G8)</f>
        <v>3061.2</v>
      </c>
      <c r="I8" s="14">
        <f t="shared" ref="I8:I13" si="1">_xlfn.STDEV.S(C8:G8)</f>
        <v>147.03468978441788</v>
      </c>
      <c r="K8" s="6"/>
      <c r="L8" s="6"/>
    </row>
    <row r="9" spans="2:14" ht="21" customHeight="1" x14ac:dyDescent="0.2">
      <c r="B9" s="22">
        <v>5</v>
      </c>
      <c r="C9" s="9">
        <v>1488</v>
      </c>
      <c r="D9" s="10">
        <v>1442</v>
      </c>
      <c r="E9" s="10">
        <v>1452</v>
      </c>
      <c r="F9" s="10">
        <v>1452</v>
      </c>
      <c r="G9" s="19">
        <v>1396</v>
      </c>
      <c r="H9" s="15">
        <f t="shared" si="0"/>
        <v>1446</v>
      </c>
      <c r="I9" s="16">
        <f t="shared" si="1"/>
        <v>32.984845004941285</v>
      </c>
      <c r="K9" s="6"/>
      <c r="L9" s="6"/>
    </row>
    <row r="10" spans="2:14" ht="21" customHeight="1" x14ac:dyDescent="0.2">
      <c r="B10" s="22">
        <v>2.5</v>
      </c>
      <c r="C10" s="9">
        <v>672</v>
      </c>
      <c r="D10" s="10">
        <v>710</v>
      </c>
      <c r="E10" s="10">
        <v>692</v>
      </c>
      <c r="F10" s="10">
        <v>674</v>
      </c>
      <c r="G10" s="19">
        <v>672</v>
      </c>
      <c r="H10" s="15">
        <f t="shared" si="0"/>
        <v>684</v>
      </c>
      <c r="I10" s="16">
        <f t="shared" si="1"/>
        <v>16.792855623746664</v>
      </c>
      <c r="K10" s="6"/>
      <c r="L10" s="6"/>
    </row>
    <row r="11" spans="2:14" ht="21" customHeight="1" x14ac:dyDescent="0.2">
      <c r="B11" s="22">
        <v>1.25</v>
      </c>
      <c r="C11" s="9">
        <v>382</v>
      </c>
      <c r="D11" s="10">
        <v>314</v>
      </c>
      <c r="E11" s="10">
        <v>270</v>
      </c>
      <c r="F11" s="10">
        <v>306</v>
      </c>
      <c r="G11" s="19">
        <v>322</v>
      </c>
      <c r="H11" s="15">
        <f t="shared" si="0"/>
        <v>318.8</v>
      </c>
      <c r="I11" s="16">
        <f t="shared" si="1"/>
        <v>40.536403392506308</v>
      </c>
      <c r="K11" s="6"/>
      <c r="L11" s="6"/>
    </row>
    <row r="12" spans="2:14" ht="21" customHeight="1" x14ac:dyDescent="0.2">
      <c r="B12" s="22">
        <v>0.625</v>
      </c>
      <c r="C12" s="9">
        <v>170</v>
      </c>
      <c r="D12" s="10">
        <v>160</v>
      </c>
      <c r="E12" s="10">
        <v>114</v>
      </c>
      <c r="F12" s="10">
        <v>156</v>
      </c>
      <c r="G12" s="19">
        <v>180</v>
      </c>
      <c r="H12" s="15">
        <f t="shared" si="0"/>
        <v>156</v>
      </c>
      <c r="I12" s="16">
        <f t="shared" si="1"/>
        <v>25.258661880630179</v>
      </c>
      <c r="K12" s="6"/>
      <c r="L12" s="6"/>
    </row>
    <row r="13" spans="2:14" ht="21" customHeight="1" thickBot="1" x14ac:dyDescent="0.25">
      <c r="B13" s="23">
        <v>0.3125</v>
      </c>
      <c r="C13" s="11">
        <v>70</v>
      </c>
      <c r="D13" s="12">
        <v>58</v>
      </c>
      <c r="E13" s="12">
        <v>72</v>
      </c>
      <c r="F13" s="12">
        <v>84</v>
      </c>
      <c r="G13" s="20">
        <v>228</v>
      </c>
      <c r="H13" s="17">
        <f t="shared" si="0"/>
        <v>102.4</v>
      </c>
      <c r="I13" s="18">
        <f t="shared" si="1"/>
        <v>70.81525259433873</v>
      </c>
      <c r="K13" s="6"/>
      <c r="L13" s="6"/>
      <c r="M13" s="6"/>
      <c r="N13" s="6"/>
    </row>
    <row r="14" spans="2:14" x14ac:dyDescent="0.2">
      <c r="B14" s="1"/>
      <c r="C14" s="1"/>
      <c r="D14" s="1"/>
      <c r="E14" s="1"/>
      <c r="F14" s="1"/>
      <c r="G14" s="1"/>
    </row>
    <row r="15" spans="2:14" ht="15" customHeight="1" x14ac:dyDescent="0.2"/>
    <row r="16" spans="2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mergeCells count="6">
    <mergeCell ref="B1:F2"/>
    <mergeCell ref="G1:I2"/>
    <mergeCell ref="H6:H7"/>
    <mergeCell ref="I6:I7"/>
    <mergeCell ref="B6:B7"/>
    <mergeCell ref="C6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46"/>
  <sheetViews>
    <sheetView workbookViewId="0">
      <selection activeCell="D27" sqref="D27"/>
    </sheetView>
  </sheetViews>
  <sheetFormatPr baseColWidth="10" defaultColWidth="8.83203125" defaultRowHeight="15" x14ac:dyDescent="0.2"/>
  <cols>
    <col min="1" max="1" width="3.83203125" customWidth="1"/>
    <col min="2" max="2" width="41.83203125" customWidth="1"/>
    <col min="3" max="6" width="10.6640625" bestFit="1" customWidth="1"/>
    <col min="7" max="7" width="10.6640625" customWidth="1"/>
    <col min="8" max="8" width="10.6640625" bestFit="1" customWidth="1"/>
  </cols>
  <sheetData>
    <row r="1" spans="2:13" x14ac:dyDescent="0.2">
      <c r="B1" s="67" t="s">
        <v>29</v>
      </c>
      <c r="C1" s="67"/>
      <c r="D1" s="67"/>
      <c r="E1" s="67"/>
      <c r="F1" s="67"/>
      <c r="G1" s="67"/>
      <c r="H1" s="67"/>
      <c r="I1" s="67"/>
      <c r="J1" s="67"/>
    </row>
    <row r="2" spans="2:13" x14ac:dyDescent="0.2">
      <c r="B2" s="68"/>
      <c r="C2" s="68"/>
      <c r="D2" s="68"/>
      <c r="E2" s="68"/>
      <c r="F2" s="68"/>
      <c r="G2" s="68"/>
      <c r="H2" s="68"/>
      <c r="I2" s="68"/>
      <c r="J2" s="68"/>
    </row>
    <row r="5" spans="2:13" ht="16" thickBot="1" x14ac:dyDescent="0.25"/>
    <row r="6" spans="2:13" ht="21" customHeight="1" thickBot="1" x14ac:dyDescent="0.25">
      <c r="B6" s="79" t="s">
        <v>7</v>
      </c>
      <c r="C6" s="95" t="s">
        <v>24</v>
      </c>
      <c r="D6" s="96"/>
      <c r="E6" s="96"/>
      <c r="F6" s="96"/>
      <c r="G6" s="97"/>
      <c r="H6" s="98"/>
      <c r="I6" s="99" t="s">
        <v>0</v>
      </c>
      <c r="J6" s="102" t="s">
        <v>1</v>
      </c>
    </row>
    <row r="7" spans="2:13" ht="21" customHeight="1" x14ac:dyDescent="0.2">
      <c r="B7" s="82"/>
      <c r="C7" s="92" t="s">
        <v>22</v>
      </c>
      <c r="D7" s="93"/>
      <c r="E7" s="93"/>
      <c r="F7" s="92" t="s">
        <v>23</v>
      </c>
      <c r="G7" s="93"/>
      <c r="H7" s="94"/>
      <c r="I7" s="100"/>
      <c r="J7" s="103"/>
    </row>
    <row r="8" spans="2:13" ht="21" customHeight="1" thickBot="1" x14ac:dyDescent="0.25">
      <c r="B8" s="83"/>
      <c r="C8" s="5" t="s">
        <v>2</v>
      </c>
      <c r="D8" s="2" t="s">
        <v>3</v>
      </c>
      <c r="E8" s="47" t="s">
        <v>4</v>
      </c>
      <c r="F8" s="5" t="s">
        <v>2</v>
      </c>
      <c r="G8" s="2" t="s">
        <v>3</v>
      </c>
      <c r="H8" s="4" t="s">
        <v>4</v>
      </c>
      <c r="I8" s="101"/>
      <c r="J8" s="104"/>
    </row>
    <row r="9" spans="2:13" ht="21" customHeight="1" x14ac:dyDescent="0.2">
      <c r="B9" s="22">
        <v>10</v>
      </c>
      <c r="C9" s="9">
        <v>23970</v>
      </c>
      <c r="D9" s="10">
        <v>23900</v>
      </c>
      <c r="E9" s="48">
        <v>22950</v>
      </c>
      <c r="F9" s="9">
        <v>24600</v>
      </c>
      <c r="G9" s="10">
        <v>24850</v>
      </c>
      <c r="H9" s="19">
        <v>24850</v>
      </c>
      <c r="I9" s="13">
        <f>AVERAGE(C9:H9)</f>
        <v>24186.666666666668</v>
      </c>
      <c r="J9" s="14">
        <f>_xlfn.STDEV.S(C9:H9)</f>
        <v>736.11593289825396</v>
      </c>
      <c r="L9" s="6"/>
      <c r="M9" s="6"/>
    </row>
    <row r="10" spans="2:13" ht="21" customHeight="1" x14ac:dyDescent="0.2">
      <c r="B10" s="22">
        <v>1</v>
      </c>
      <c r="C10" s="9">
        <v>2380</v>
      </c>
      <c r="D10" s="10">
        <v>2310</v>
      </c>
      <c r="E10" s="48">
        <v>2380</v>
      </c>
      <c r="F10" s="9">
        <v>2350</v>
      </c>
      <c r="G10" s="10">
        <v>2400</v>
      </c>
      <c r="H10" s="19">
        <v>2380</v>
      </c>
      <c r="I10" s="15">
        <f t="shared" ref="I10:I13" si="0">AVERAGE(C10:H10)</f>
        <v>2366.6666666666665</v>
      </c>
      <c r="J10" s="16">
        <f t="shared" ref="J10:J13" si="1">_xlfn.STDEV.S(C10:H10)</f>
        <v>32.041639575194445</v>
      </c>
      <c r="L10" s="6"/>
      <c r="M10" s="6"/>
    </row>
    <row r="11" spans="2:13" ht="21" customHeight="1" x14ac:dyDescent="0.2">
      <c r="B11" s="22">
        <v>0.1</v>
      </c>
      <c r="C11" s="9">
        <v>224</v>
      </c>
      <c r="D11" s="10">
        <v>224</v>
      </c>
      <c r="E11" s="48">
        <v>231</v>
      </c>
      <c r="F11" s="9">
        <v>226</v>
      </c>
      <c r="G11" s="10">
        <v>212</v>
      </c>
      <c r="H11" s="19">
        <v>248</v>
      </c>
      <c r="I11" s="15">
        <f t="shared" si="0"/>
        <v>227.5</v>
      </c>
      <c r="J11" s="16">
        <f t="shared" si="1"/>
        <v>11.827933040053955</v>
      </c>
      <c r="L11" s="6"/>
      <c r="M11" s="6"/>
    </row>
    <row r="12" spans="2:13" ht="21" customHeight="1" x14ac:dyDescent="0.2">
      <c r="B12" s="22">
        <v>0.01</v>
      </c>
      <c r="C12" s="9">
        <v>29</v>
      </c>
      <c r="D12" s="10">
        <v>22</v>
      </c>
      <c r="E12" s="48">
        <v>29</v>
      </c>
      <c r="F12" s="9">
        <v>44</v>
      </c>
      <c r="G12" s="10">
        <v>30</v>
      </c>
      <c r="H12" s="19">
        <v>17.2</v>
      </c>
      <c r="I12" s="15">
        <f t="shared" si="0"/>
        <v>28.533333333333331</v>
      </c>
      <c r="J12" s="16">
        <f t="shared" si="1"/>
        <v>9.0877206529837196</v>
      </c>
      <c r="L12" s="6"/>
      <c r="M12" s="6"/>
    </row>
    <row r="13" spans="2:13" ht="21" customHeight="1" thickBot="1" x14ac:dyDescent="0.25">
      <c r="B13" s="23">
        <v>1E-3</v>
      </c>
      <c r="C13" s="11">
        <v>13.4</v>
      </c>
      <c r="D13" s="12">
        <v>5.4</v>
      </c>
      <c r="E13" s="49">
        <v>9.6999999999999993</v>
      </c>
      <c r="F13" s="11">
        <v>8.8000000000000007</v>
      </c>
      <c r="G13" s="12">
        <v>5.6</v>
      </c>
      <c r="H13" s="20">
        <v>1.4</v>
      </c>
      <c r="I13" s="17">
        <f t="shared" si="0"/>
        <v>7.3833333333333329</v>
      </c>
      <c r="J13" s="18">
        <f t="shared" si="1"/>
        <v>4.159046365053733</v>
      </c>
      <c r="L13" s="6"/>
      <c r="M13" s="6"/>
    </row>
    <row r="14" spans="2:13" x14ac:dyDescent="0.2">
      <c r="B14" s="1"/>
      <c r="C14" s="1"/>
      <c r="D14" s="1"/>
      <c r="E14" s="1"/>
      <c r="F14" s="1"/>
      <c r="G14" s="1"/>
      <c r="H14" s="1"/>
    </row>
    <row r="15" spans="2:13" ht="15" customHeight="1" x14ac:dyDescent="0.2"/>
    <row r="16" spans="2:1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mergeCells count="8">
    <mergeCell ref="B1:F2"/>
    <mergeCell ref="G1:J2"/>
    <mergeCell ref="C7:E7"/>
    <mergeCell ref="F7:H7"/>
    <mergeCell ref="B6:B8"/>
    <mergeCell ref="C6:H6"/>
    <mergeCell ref="I6:I8"/>
    <mergeCell ref="J6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56"/>
  <sheetViews>
    <sheetView workbookViewId="0">
      <selection activeCell="L13" sqref="L13"/>
    </sheetView>
  </sheetViews>
  <sheetFormatPr baseColWidth="10" defaultColWidth="8.83203125" defaultRowHeight="15" x14ac:dyDescent="0.2"/>
  <cols>
    <col min="1" max="1" width="3.83203125" customWidth="1"/>
    <col min="2" max="2" width="17.33203125" customWidth="1"/>
    <col min="3" max="3" width="13" customWidth="1"/>
    <col min="4" max="4" width="25.6640625" customWidth="1"/>
    <col min="5" max="5" width="22.1640625" customWidth="1"/>
  </cols>
  <sheetData>
    <row r="1" spans="2:7" ht="21" customHeight="1" x14ac:dyDescent="0.2">
      <c r="B1" s="105" t="s">
        <v>30</v>
      </c>
      <c r="C1" s="105"/>
      <c r="D1" s="105"/>
      <c r="E1" s="105"/>
      <c r="F1" s="105"/>
      <c r="G1" s="105"/>
    </row>
    <row r="2" spans="2:7" ht="21" customHeight="1" x14ac:dyDescent="0.2">
      <c r="B2" s="106"/>
      <c r="C2" s="106"/>
      <c r="D2" s="106"/>
      <c r="E2" s="106"/>
      <c r="F2" s="106"/>
      <c r="G2" s="106"/>
    </row>
    <row r="5" spans="2:7" ht="16" thickBot="1" x14ac:dyDescent="0.25"/>
    <row r="6" spans="2:7" ht="21" customHeight="1" x14ac:dyDescent="0.2">
      <c r="B6" s="71" t="s">
        <v>8</v>
      </c>
      <c r="C6" s="72"/>
      <c r="D6" s="89" t="s">
        <v>25</v>
      </c>
      <c r="E6" s="91"/>
      <c r="F6" s="75" t="s">
        <v>0</v>
      </c>
      <c r="G6" s="77" t="s">
        <v>1</v>
      </c>
    </row>
    <row r="7" spans="2:7" ht="21" customHeight="1" thickBot="1" x14ac:dyDescent="0.25">
      <c r="B7" s="73"/>
      <c r="C7" s="74"/>
      <c r="D7" s="5" t="s">
        <v>13</v>
      </c>
      <c r="E7" s="3" t="s">
        <v>14</v>
      </c>
      <c r="F7" s="76"/>
      <c r="G7" s="78"/>
    </row>
    <row r="8" spans="2:7" ht="21" customHeight="1" x14ac:dyDescent="0.2">
      <c r="B8" s="55" t="s">
        <v>9</v>
      </c>
      <c r="C8" s="33" t="s">
        <v>2</v>
      </c>
      <c r="D8" s="27">
        <v>465</v>
      </c>
      <c r="E8" s="24">
        <f>(D8*20)/5</f>
        <v>1860</v>
      </c>
      <c r="F8" s="58">
        <f>AVERAGE(E8:E11)</f>
        <v>1846</v>
      </c>
      <c r="G8" s="61">
        <f>_xlfn.STDEV.S(E8:E11)</f>
        <v>65.1766829472013</v>
      </c>
    </row>
    <row r="9" spans="2:7" ht="21" customHeight="1" x14ac:dyDescent="0.2">
      <c r="B9" s="56"/>
      <c r="C9" s="26" t="s">
        <v>3</v>
      </c>
      <c r="D9" s="28">
        <v>440.5</v>
      </c>
      <c r="E9" s="19">
        <f t="shared" ref="E9:E23" si="0">(D9*20)/5</f>
        <v>1762</v>
      </c>
      <c r="F9" s="59"/>
      <c r="G9" s="62"/>
    </row>
    <row r="10" spans="2:7" ht="21" customHeight="1" x14ac:dyDescent="0.2">
      <c r="B10" s="56"/>
      <c r="C10" s="26" t="s">
        <v>4</v>
      </c>
      <c r="D10" s="28">
        <v>460.5</v>
      </c>
      <c r="E10" s="19">
        <f t="shared" si="0"/>
        <v>1842</v>
      </c>
      <c r="F10" s="59"/>
      <c r="G10" s="62"/>
    </row>
    <row r="11" spans="2:7" ht="21" customHeight="1" thickBot="1" x14ac:dyDescent="0.25">
      <c r="B11" s="57"/>
      <c r="C11" s="32" t="s">
        <v>5</v>
      </c>
      <c r="D11" s="30">
        <v>480</v>
      </c>
      <c r="E11" s="20">
        <f t="shared" si="0"/>
        <v>1920</v>
      </c>
      <c r="F11" s="108"/>
      <c r="G11" s="107"/>
    </row>
    <row r="12" spans="2:7" ht="21" customHeight="1" x14ac:dyDescent="0.2">
      <c r="B12" s="56" t="s">
        <v>10</v>
      </c>
      <c r="C12" s="25" t="s">
        <v>2</v>
      </c>
      <c r="D12" s="50">
        <v>1270</v>
      </c>
      <c r="E12" s="51">
        <f t="shared" si="0"/>
        <v>5080</v>
      </c>
      <c r="F12" s="58">
        <f>AVERAGE(E12:E15)</f>
        <v>4870</v>
      </c>
      <c r="G12" s="61">
        <f t="shared" ref="G12" si="1">_xlfn.STDEV.S(E12:E15)</f>
        <v>273.98296784046022</v>
      </c>
    </row>
    <row r="13" spans="2:7" ht="21" customHeight="1" x14ac:dyDescent="0.2">
      <c r="B13" s="56"/>
      <c r="C13" s="26" t="s">
        <v>3</v>
      </c>
      <c r="D13" s="28">
        <v>1220</v>
      </c>
      <c r="E13" s="19">
        <f t="shared" si="0"/>
        <v>4880</v>
      </c>
      <c r="F13" s="59"/>
      <c r="G13" s="62"/>
    </row>
    <row r="14" spans="2:7" ht="21" customHeight="1" x14ac:dyDescent="0.2">
      <c r="B14" s="56"/>
      <c r="C14" s="26" t="s">
        <v>4</v>
      </c>
      <c r="D14" s="28">
        <v>1120</v>
      </c>
      <c r="E14" s="19">
        <f t="shared" si="0"/>
        <v>4480</v>
      </c>
      <c r="F14" s="59"/>
      <c r="G14" s="62"/>
    </row>
    <row r="15" spans="2:7" ht="21" customHeight="1" thickBot="1" x14ac:dyDescent="0.25">
      <c r="B15" s="56"/>
      <c r="C15" s="52" t="s">
        <v>5</v>
      </c>
      <c r="D15" s="53">
        <v>1260</v>
      </c>
      <c r="E15" s="54">
        <f t="shared" si="0"/>
        <v>5040</v>
      </c>
      <c r="F15" s="108"/>
      <c r="G15" s="107"/>
    </row>
    <row r="16" spans="2:7" ht="21" customHeight="1" x14ac:dyDescent="0.2">
      <c r="B16" s="55" t="s">
        <v>11</v>
      </c>
      <c r="C16" s="33" t="s">
        <v>2</v>
      </c>
      <c r="D16" s="27">
        <v>4722.5</v>
      </c>
      <c r="E16" s="24">
        <f t="shared" si="0"/>
        <v>18890</v>
      </c>
      <c r="F16" s="58">
        <f>AVERAGE(E16:E19)</f>
        <v>19351.25</v>
      </c>
      <c r="G16" s="61">
        <f t="shared" ref="G16" si="2">_xlfn.STDEV.S(E16:E19)</f>
        <v>715.45294511006568</v>
      </c>
    </row>
    <row r="17" spans="2:7" ht="21" customHeight="1" x14ac:dyDescent="0.2">
      <c r="B17" s="56"/>
      <c r="C17" s="26" t="s">
        <v>3</v>
      </c>
      <c r="D17" s="28">
        <v>4672.5</v>
      </c>
      <c r="E17" s="19">
        <f t="shared" si="0"/>
        <v>18690</v>
      </c>
      <c r="F17" s="59"/>
      <c r="G17" s="62"/>
    </row>
    <row r="18" spans="2:7" ht="21" customHeight="1" x14ac:dyDescent="0.2">
      <c r="B18" s="56"/>
      <c r="C18" s="26" t="s">
        <v>4</v>
      </c>
      <c r="D18" s="28">
        <v>5067.5</v>
      </c>
      <c r="E18" s="19">
        <f t="shared" si="0"/>
        <v>20270</v>
      </c>
      <c r="F18" s="59"/>
      <c r="G18" s="62"/>
    </row>
    <row r="19" spans="2:7" ht="21" customHeight="1" thickBot="1" x14ac:dyDescent="0.25">
      <c r="B19" s="57"/>
      <c r="C19" s="32" t="s">
        <v>5</v>
      </c>
      <c r="D19" s="30">
        <v>4888.75</v>
      </c>
      <c r="E19" s="20">
        <f t="shared" si="0"/>
        <v>19555</v>
      </c>
      <c r="F19" s="108"/>
      <c r="G19" s="107"/>
    </row>
    <row r="20" spans="2:7" ht="21" customHeight="1" x14ac:dyDescent="0.2">
      <c r="B20" s="56" t="s">
        <v>12</v>
      </c>
      <c r="C20" s="25" t="s">
        <v>2</v>
      </c>
      <c r="D20" s="50">
        <v>1.25</v>
      </c>
      <c r="E20" s="51">
        <f t="shared" si="0"/>
        <v>5</v>
      </c>
      <c r="F20" s="58">
        <f>AVERAGE(E20:E23)</f>
        <v>6.7499999999999991</v>
      </c>
      <c r="G20" s="61">
        <f t="shared" ref="G20" si="3">_xlfn.STDEV.S(E20:E23)</f>
        <v>5.6270181564780257</v>
      </c>
    </row>
    <row r="21" spans="2:7" ht="21" customHeight="1" x14ac:dyDescent="0.2">
      <c r="B21" s="56"/>
      <c r="C21" s="26" t="s">
        <v>3</v>
      </c>
      <c r="D21" s="28">
        <v>2.0499999999999998</v>
      </c>
      <c r="E21" s="29">
        <f t="shared" si="0"/>
        <v>8.1999999999999993</v>
      </c>
      <c r="F21" s="59"/>
      <c r="G21" s="62"/>
    </row>
    <row r="22" spans="2:7" ht="21" customHeight="1" x14ac:dyDescent="0.2">
      <c r="B22" s="56"/>
      <c r="C22" s="26" t="s">
        <v>4</v>
      </c>
      <c r="D22" s="28">
        <v>3.4</v>
      </c>
      <c r="E22" s="29">
        <f t="shared" si="0"/>
        <v>13.6</v>
      </c>
      <c r="F22" s="59"/>
      <c r="G22" s="62"/>
    </row>
    <row r="23" spans="2:7" ht="21" customHeight="1" thickBot="1" x14ac:dyDescent="0.25">
      <c r="B23" s="57"/>
      <c r="C23" s="32" t="s">
        <v>5</v>
      </c>
      <c r="D23" s="30">
        <v>0.05</v>
      </c>
      <c r="E23" s="31">
        <f t="shared" si="0"/>
        <v>0.2</v>
      </c>
      <c r="F23" s="60"/>
      <c r="G23" s="63"/>
    </row>
    <row r="24" spans="2:7" x14ac:dyDescent="0.2">
      <c r="B24" s="1"/>
      <c r="C24" s="1"/>
      <c r="D24" s="1"/>
      <c r="E24" s="1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</sheetData>
  <mergeCells count="17">
    <mergeCell ref="F20:F23"/>
    <mergeCell ref="G20:G23"/>
    <mergeCell ref="B12:B15"/>
    <mergeCell ref="B16:B19"/>
    <mergeCell ref="B20:B23"/>
    <mergeCell ref="F16:F19"/>
    <mergeCell ref="F12:F15"/>
    <mergeCell ref="G12:G15"/>
    <mergeCell ref="F6:F7"/>
    <mergeCell ref="B1:G2"/>
    <mergeCell ref="G6:G7"/>
    <mergeCell ref="B8:B11"/>
    <mergeCell ref="G16:G19"/>
    <mergeCell ref="B6:C7"/>
    <mergeCell ref="F8:F11"/>
    <mergeCell ref="G8:G11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B</vt:lpstr>
      <vt:lpstr>Panel C</vt:lpstr>
      <vt:lpstr>Panel D</vt:lpstr>
      <vt:lpstr>Panel E</vt:lpstr>
      <vt:lpstr>Panel F-G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Microsoft Office User</cp:lastModifiedBy>
  <dcterms:created xsi:type="dcterms:W3CDTF">2018-09-19T20:41:48Z</dcterms:created>
  <dcterms:modified xsi:type="dcterms:W3CDTF">2019-09-20T17:05:50Z</dcterms:modified>
</cp:coreProperties>
</file>