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defaultThemeVersion="166925"/>
  <mc:AlternateContent xmlns:mc="http://schemas.openxmlformats.org/markup-compatibility/2006">
    <mc:Choice Requires="x15">
      <x15ac:absPath xmlns:x15ac="http://schemas.microsoft.com/office/spreadsheetml/2010/11/ac" url="/Users/brockpeters/Documents/Drafts/In Preparation/stLFR/Analysis paper/Genome Research/Resubmission/"/>
    </mc:Choice>
  </mc:AlternateContent>
  <xr:revisionPtr revIDLastSave="0" documentId="13_ncr:1_{2404515D-7164-114C-A246-A555EF63F784}" xr6:coauthVersionLast="43" xr6:coauthVersionMax="43" xr10:uidLastSave="{00000000-0000-0000-0000-000000000000}"/>
  <bookViews>
    <workbookView xWindow="38620" yWindow="460" windowWidth="38180" windowHeight="22500" activeTab="4" xr2:uid="{00000000-000D-0000-FFFF-FFFF00000000}"/>
  </bookViews>
  <sheets>
    <sheet name="Supp Table S1" sheetId="6" r:id="rId1"/>
    <sheet name="Supp Table S2" sheetId="7" r:id="rId2"/>
    <sheet name="Supp Table S3" sheetId="3" r:id="rId3"/>
    <sheet name="Supp Table S4" sheetId="5" r:id="rId4"/>
    <sheet name="Supp Table S5" sheetId="4"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5" l="1"/>
  <c r="I8" i="5"/>
  <c r="H8" i="5"/>
  <c r="G8" i="5"/>
  <c r="F8" i="5"/>
  <c r="E8" i="5"/>
  <c r="D8" i="5"/>
</calcChain>
</file>

<file path=xl/sharedStrings.xml><?xml version="1.0" encoding="utf-8"?>
<sst xmlns="http://schemas.openxmlformats.org/spreadsheetml/2006/main" count="405" uniqueCount="265">
  <si>
    <t>Total bases sequenced (Gb)</t>
  </si>
  <si>
    <t>stLFR-1</t>
  </si>
  <si>
    <t>stLFR-2</t>
  </si>
  <si>
    <t>stLFR-3</t>
  </si>
  <si>
    <t>stLFR-4</t>
  </si>
  <si>
    <t>Assembly</t>
  </si>
  <si>
    <t>Chromium</t>
  </si>
  <si>
    <t># contigs (&gt;= 0 bp)</t>
  </si>
  <si>
    <t># contigs (&gt;= 1000 bp)</t>
  </si>
  <si>
    <t># contigs (&gt;= 5000 bp)</t>
  </si>
  <si>
    <t># contigs (&gt;= 10000 bp)</t>
  </si>
  <si>
    <t># contigs (&gt;= 25000 bp)</t>
  </si>
  <si>
    <t># contigs (&gt;= 50000 bp)</t>
  </si>
  <si>
    <t>Total length (&gt;= 0 bp)</t>
  </si>
  <si>
    <t>Total length (&gt;= 1000 bp)</t>
  </si>
  <si>
    <t>Total length (&gt;= 5000 bp)</t>
  </si>
  <si>
    <t>Total length (&gt;= 10000 bp)</t>
  </si>
  <si>
    <t>Total length (&gt;= 25000 bp)</t>
  </si>
  <si>
    <t>Total length (&gt;= 50000 bp)</t>
  </si>
  <si>
    <t># contigs</t>
  </si>
  <si>
    <t>Largest contig</t>
  </si>
  <si>
    <t>Total length</t>
  </si>
  <si>
    <t>Reference length</t>
  </si>
  <si>
    <t>GC (%)</t>
  </si>
  <si>
    <t>Reference GC (%)</t>
  </si>
  <si>
    <t>N50</t>
  </si>
  <si>
    <t>NG50</t>
  </si>
  <si>
    <t>N75</t>
  </si>
  <si>
    <t>NG75</t>
  </si>
  <si>
    <t>L50</t>
  </si>
  <si>
    <t>LG50</t>
  </si>
  <si>
    <t>L75</t>
  </si>
  <si>
    <t>LG75</t>
  </si>
  <si>
    <t># misassemblies</t>
  </si>
  <si>
    <t># misassembled contigs</t>
  </si>
  <si>
    <t>Misassembled contigs length</t>
  </si>
  <si>
    <t># local misassemblies</t>
  </si>
  <si>
    <t># scaffold gap ext. mis.</t>
  </si>
  <si>
    <t># scaffold gap loc. mis.</t>
  </si>
  <si>
    <t># unaligned mis. contigs</t>
  </si>
  <si>
    <t># unaligned contigs</t>
  </si>
  <si>
    <t>29 + 468 part</t>
  </si>
  <si>
    <t>37 + 438 part</t>
  </si>
  <si>
    <t>23 + 327 part</t>
  </si>
  <si>
    <t>Unaligned length</t>
  </si>
  <si>
    <t>Genome fraction (%)</t>
  </si>
  <si>
    <t>Duplication ratio</t>
  </si>
  <si>
    <t># N's per 100 kbp</t>
  </si>
  <si>
    <t># mismatches per 100 kbp</t>
  </si>
  <si>
    <t># indels per 100 kbp</t>
  </si>
  <si>
    <t>Largest alignment</t>
  </si>
  <si>
    <t>Total aligned length</t>
  </si>
  <si>
    <t>NA50</t>
  </si>
  <si>
    <t>NGA50</t>
  </si>
  <si>
    <t>NA75</t>
  </si>
  <si>
    <t>NGA75</t>
  </si>
  <si>
    <t>LA50</t>
  </si>
  <si>
    <t>LGA50</t>
  </si>
  <si>
    <t>LA75</t>
  </si>
  <si>
    <t>LGA75</t>
  </si>
  <si>
    <t>Illumina Bead Haplotyping</t>
  </si>
  <si>
    <t>LongHap</t>
  </si>
  <si>
    <t>VCF generated from own library</t>
  </si>
  <si>
    <t>% SNPs Phased</t>
  </si>
  <si>
    <t>-</t>
  </si>
  <si>
    <t>Contig N50(Mb)</t>
  </si>
  <si>
    <t>Short switch</t>
  </si>
  <si>
    <t>Long switch</t>
  </si>
  <si>
    <t>GIAB VCF</t>
  </si>
  <si>
    <t>HapCut2</t>
  </si>
  <si>
    <r>
      <t>H-BOP</t>
    </r>
    <r>
      <rPr>
        <vertAlign val="superscript"/>
        <sz val="12"/>
        <color theme="1"/>
        <rFont val="Arial"/>
        <family val="2"/>
      </rPr>
      <t>1</t>
    </r>
  </si>
  <si>
    <r>
      <t>Reference VCF from Amini et al.</t>
    </r>
    <r>
      <rPr>
        <vertAlign val="superscript"/>
        <sz val="12"/>
        <color theme="1"/>
        <rFont val="Arial"/>
        <family val="2"/>
      </rPr>
      <t>2</t>
    </r>
  </si>
  <si>
    <t>Library statistics</t>
  </si>
  <si>
    <t>Input genomic DNA (ng)</t>
  </si>
  <si>
    <t>DNA source</t>
  </si>
  <si>
    <t>Average genomic fragment size (kb)</t>
  </si>
  <si>
    <t>Unique genome coverage</t>
  </si>
  <si>
    <t>Duplicate rate</t>
  </si>
  <si>
    <t>Read length</t>
  </si>
  <si>
    <t>Unique compartments</t>
  </si>
  <si>
    <t>Average fragments per compartment</t>
  </si>
  <si>
    <t>Average co-barcoded reads per fragment</t>
  </si>
  <si>
    <t>SNP</t>
  </si>
  <si>
    <t>No Filter</t>
  </si>
  <si>
    <t>TP calls</t>
  </si>
  <si>
    <t>FP calls</t>
  </si>
  <si>
    <t>FN calls</t>
  </si>
  <si>
    <t>Precision</t>
  </si>
  <si>
    <t>Sensitivity</t>
  </si>
  <si>
    <t>Filtered</t>
  </si>
  <si>
    <t>Indel</t>
  </si>
  <si>
    <t>10ng</t>
  </si>
  <si>
    <t>1ng</t>
  </si>
  <si>
    <t>GM12878</t>
  </si>
  <si>
    <t>GM24385</t>
  </si>
  <si>
    <t>GM24149</t>
  </si>
  <si>
    <t>GM24143</t>
  </si>
  <si>
    <t>GM24631</t>
  </si>
  <si>
    <t>37X</t>
  </si>
  <si>
    <t>44X</t>
  </si>
  <si>
    <t>43X</t>
  </si>
  <si>
    <t>42X</t>
  </si>
  <si>
    <t>PE100</t>
  </si>
  <si>
    <t>Long Hap</t>
  </si>
  <si>
    <t>59 + 1986 part</t>
  </si>
  <si>
    <t>Nanopore</t>
  </si>
  <si>
    <t>Barcode library</t>
  </si>
  <si>
    <t>Coverage per long DNA molecule</t>
  </si>
  <si>
    <t>Sub-fragment overlap</t>
  </si>
  <si>
    <t>stLFR</t>
  </si>
  <si>
    <t>LFR</t>
  </si>
  <si>
    <r>
      <t>3.6 × 10</t>
    </r>
    <r>
      <rPr>
        <vertAlign val="superscript"/>
        <sz val="12"/>
        <color theme="1"/>
        <rFont val="Arial"/>
        <family val="2"/>
      </rPr>
      <t>9</t>
    </r>
  </si>
  <si>
    <r>
      <t>4.7 × 10</t>
    </r>
    <r>
      <rPr>
        <vertAlign val="superscript"/>
        <sz val="12"/>
        <color theme="1"/>
        <rFont val="Arial"/>
        <family val="2"/>
      </rPr>
      <t>6</t>
    </r>
  </si>
  <si>
    <r>
      <t>1.5 × 10</t>
    </r>
    <r>
      <rPr>
        <vertAlign val="superscript"/>
        <sz val="12"/>
        <color rgb="FF000000"/>
        <rFont val="Arial"/>
        <family val="2"/>
      </rPr>
      <t>5</t>
    </r>
  </si>
  <si>
    <t>DNA input (ng)</t>
  </si>
  <si>
    <t>Clones created at transposon insertion step. Both top and bottom strands can be captured and there is a 9 base overlap between adjacent sub-fragments</t>
  </si>
  <si>
    <t>Average number of DNA molecules sharing a barcode</t>
  </si>
  <si>
    <t>up to ~0.2</t>
  </si>
  <si>
    <t>~0.01</t>
  </si>
  <si>
    <t>~1X</t>
  </si>
  <si>
    <t>Random priming creates overlapping fragments</t>
  </si>
  <si>
    <t>Compartmentalization</t>
  </si>
  <si>
    <t>~3 uM beads</t>
  </si>
  <si>
    <t>Oil water micro droplets</t>
  </si>
  <si>
    <t>384 well plate</t>
  </si>
  <si>
    <t>Requried equipment</t>
  </si>
  <si>
    <t>Standard molecular biology lab equipment</t>
  </si>
  <si>
    <t>Specialized emulsion generating instrument</t>
  </si>
  <si>
    <t>stLFR (1 ng)</t>
  </si>
  <si>
    <t>stLFR (10 ng)</t>
  </si>
  <si>
    <t>1</t>
  </si>
  <si>
    <t>10</t>
  </si>
  <si>
    <t>~1</t>
  </si>
  <si>
    <t>~8</t>
  </si>
  <si>
    <t>~100</t>
  </si>
  <si>
    <t>~3000</t>
  </si>
  <si>
    <t>~3</t>
  </si>
  <si>
    <t>~0.08</t>
  </si>
  <si>
    <t>Barcodes labelling fragments</t>
  </si>
  <si>
    <t>Barcodes added to sample</t>
  </si>
  <si>
    <r>
      <t>1.5 × 10</t>
    </r>
    <r>
      <rPr>
        <vertAlign val="superscript"/>
        <sz val="12"/>
        <color rgb="FF000000"/>
        <rFont val="Arial"/>
        <family val="2"/>
      </rPr>
      <t>6</t>
    </r>
  </si>
  <si>
    <t>Sub-fragment amplification</t>
  </si>
  <si>
    <t>Original DNA molecules are copied, fragmented, then barcoded, additional amplification is performed after barcoding</t>
  </si>
  <si>
    <t>Original DNA molecule barcoded and sub-fragmented, amplification occurs after barcoding</t>
  </si>
  <si>
    <t>A copy of original DNA is barcoded, then additional amplification is performed after barcoding</t>
  </si>
  <si>
    <t>Best performing method in each category</t>
  </si>
  <si>
    <t>stLFR/Illumina Bead Haplotyping/LFR</t>
  </si>
  <si>
    <t>10X Genomics/LFR</t>
  </si>
  <si>
    <t>stLFR/Illumina Bead Haplotyping</t>
  </si>
  <si>
    <t>CL100027091_L01</t>
  </si>
  <si>
    <t>Library</t>
  </si>
  <si>
    <t>LaneID</t>
  </si>
  <si>
    <t>CL100050451_L01</t>
  </si>
  <si>
    <t>CL100050451_L02</t>
  </si>
  <si>
    <t>CL100050450_L01</t>
  </si>
  <si>
    <t>CL100050450_L02</t>
  </si>
  <si>
    <t>CL100050407_L01</t>
  </si>
  <si>
    <t>CL100050407_L02</t>
  </si>
  <si>
    <t>CL200047468_L01</t>
  </si>
  <si>
    <t>CL200047468_L02</t>
  </si>
  <si>
    <t>CL200047469_L01</t>
  </si>
  <si>
    <t>CL200047469_L02</t>
  </si>
  <si>
    <t>CL100066605_L02</t>
  </si>
  <si>
    <t>CL100063487_L02</t>
  </si>
  <si>
    <t>CL100063145_L01</t>
  </si>
  <si>
    <t>CL100063145_L02</t>
  </si>
  <si>
    <t>CL100063143_L01</t>
  </si>
  <si>
    <t>CL100063143_L02</t>
  </si>
  <si>
    <t>CycleNumber</t>
  </si>
  <si>
    <t>ChipProductivity%</t>
  </si>
  <si>
    <t>ImageArea</t>
  </si>
  <si>
    <t>Q30%</t>
  </si>
  <si>
    <t>Lag1%</t>
  </si>
  <si>
    <t>Lag2%</t>
  </si>
  <si>
    <t>Runon1%</t>
  </si>
  <si>
    <t>Runon2%</t>
  </si>
  <si>
    <t>ESR%</t>
  </si>
  <si>
    <t>MaxOffsetX</t>
  </si>
  <si>
    <t>MaxOffsetY</t>
  </si>
  <si>
    <t>InitialOffsetX</t>
  </si>
  <si>
    <t>InitialOffsetY</t>
  </si>
  <si>
    <t>InitialSignal</t>
  </si>
  <si>
    <t>ForSignal(5_35)%</t>
  </si>
  <si>
    <t>95,94,102,97</t>
  </si>
  <si>
    <t>95,95,101,97</t>
  </si>
  <si>
    <t>92,96,101,94</t>
  </si>
  <si>
    <t>93,97,101,95</t>
  </si>
  <si>
    <t>96,99,101,98</t>
  </si>
  <si>
    <t>95,99,100,98</t>
  </si>
  <si>
    <t>93,97,98,97</t>
  </si>
  <si>
    <t>93,98,99,97</t>
  </si>
  <si>
    <t>89,93,95,93</t>
  </si>
  <si>
    <t>88,97,90,84</t>
  </si>
  <si>
    <t>148,103,98,100</t>
  </si>
  <si>
    <t>96,100,99,99</t>
  </si>
  <si>
    <t>94,97,97,98</t>
  </si>
  <si>
    <t>94,97,97,97</t>
  </si>
  <si>
    <t>RevSignal(5_35)%</t>
  </si>
  <si>
    <t>77,122,115,88</t>
  </si>
  <si>
    <t>79,121,114,89</t>
  </si>
  <si>
    <t>78,117,113,83</t>
  </si>
  <si>
    <t>78,121,114,85</t>
  </si>
  <si>
    <t>77,110,104,85</t>
  </si>
  <si>
    <t>77,112,105,85</t>
  </si>
  <si>
    <t>81,102,101,92</t>
  </si>
  <si>
    <t>79,102,101,92</t>
  </si>
  <si>
    <t>82,103,101,88</t>
  </si>
  <si>
    <t>83,104,102,88</t>
  </si>
  <si>
    <t>73,97,93,80</t>
  </si>
  <si>
    <t>77,107,101,85</t>
  </si>
  <si>
    <t>86,91,90,94</t>
  </si>
  <si>
    <t>97,101,99,104</t>
  </si>
  <si>
    <t>93,96,93,98</t>
  </si>
  <si>
    <t>94,95,93,99</t>
  </si>
  <si>
    <t>InitialFIT%</t>
  </si>
  <si>
    <t>ForFIT(5_35)%</t>
  </si>
  <si>
    <t>RevFIT(5_35)%</t>
  </si>
  <si>
    <t>ReadNum</t>
  </si>
  <si>
    <t>BaseNum</t>
  </si>
  <si>
    <t>N_Count%</t>
  </si>
  <si>
    <t>GC%</t>
  </si>
  <si>
    <t>Q10%</t>
  </si>
  <si>
    <t>Q20%</t>
  </si>
  <si>
    <t>EstErr%</t>
  </si>
  <si>
    <t>'up to ~0.2</t>
  </si>
  <si>
    <r>
      <rPr>
        <b/>
        <sz val="12"/>
        <color theme="1"/>
        <rFont val="Arial"/>
        <family val="2"/>
      </rPr>
      <t>Supplementary Table S1. Comparisons of stLFR to other co-barcoding technologies.</t>
    </r>
    <r>
      <rPr>
        <sz val="12"/>
        <color theme="1"/>
        <rFont val="Arial"/>
        <family val="2"/>
      </rPr>
      <t xml:space="preserve">  These numbers are based on roughly 30-60X total sequence coverage, higher sequencing coverage would, in most cases, change the "coverage per long DNA molecule".</t>
    </r>
  </si>
  <si>
    <r>
      <t>3 × 10</t>
    </r>
    <r>
      <rPr>
        <vertAlign val="superscript"/>
        <sz val="12"/>
        <color rgb="FF000000"/>
        <rFont val="Arial"/>
        <family val="2"/>
      </rPr>
      <t>6</t>
    </r>
  </si>
  <si>
    <r>
      <t>5.0 × 10</t>
    </r>
    <r>
      <rPr>
        <vertAlign val="superscript"/>
        <sz val="12"/>
        <color rgb="FF000000"/>
        <rFont val="Arial"/>
        <family val="2"/>
      </rPr>
      <t>7</t>
    </r>
  </si>
  <si>
    <r>
      <t>1.0 × 10</t>
    </r>
    <r>
      <rPr>
        <vertAlign val="superscript"/>
        <sz val="12"/>
        <color rgb="FF000000"/>
        <rFont val="Arial"/>
        <family val="2"/>
      </rPr>
      <t>7</t>
    </r>
  </si>
  <si>
    <r>
      <t>3.0 × 10</t>
    </r>
    <r>
      <rPr>
        <vertAlign val="superscript"/>
        <sz val="12"/>
        <color rgb="FF000000"/>
        <rFont val="Arial"/>
        <family val="2"/>
      </rPr>
      <t>7</t>
    </r>
  </si>
  <si>
    <t>RM8398</t>
  </si>
  <si>
    <t>BGISEQ-500 STD</t>
  </si>
  <si>
    <t>BGISEQ-500 PCR-free STD</t>
  </si>
  <si>
    <t>Supplemental Table S3. Statistics for filter training libraries.</t>
  </si>
  <si>
    <r>
      <rPr>
        <b/>
        <sz val="12"/>
        <color theme="1"/>
        <rFont val="Arial"/>
        <family val="2"/>
      </rPr>
      <t xml:space="preserve">Supplemental Table S4.  Phasing comparisons. </t>
    </r>
    <r>
      <rPr>
        <sz val="12"/>
        <color theme="1"/>
        <rFont val="Arial"/>
        <family val="2"/>
      </rPr>
      <t xml:space="preserve"> Performance metrics for various libraries are shown.  For comparison purposes data from a Chromium library processed with HapCut2 and data from the Illumina Bead Haplotyping paper are shown.  </t>
    </r>
    <r>
      <rPr>
        <vertAlign val="superscript"/>
        <sz val="12"/>
        <color theme="1"/>
        <rFont val="Arial"/>
        <family val="2"/>
      </rPr>
      <t>1</t>
    </r>
    <r>
      <rPr>
        <sz val="12"/>
        <color theme="1"/>
        <rFont val="Arial"/>
        <family val="2"/>
      </rPr>
      <t xml:space="preserve">H-BOP is the software package used in the Zhang </t>
    </r>
    <r>
      <rPr>
        <i/>
        <sz val="12"/>
        <color theme="1"/>
        <rFont val="Arial"/>
        <family val="2"/>
      </rPr>
      <t>et al.</t>
    </r>
    <r>
      <rPr>
        <sz val="12"/>
        <color theme="1"/>
        <rFont val="Arial"/>
        <family val="2"/>
      </rPr>
      <t xml:space="preserve"> manuscript. </t>
    </r>
    <r>
      <rPr>
        <vertAlign val="superscript"/>
        <sz val="12"/>
        <color theme="1"/>
        <rFont val="Arial"/>
        <family val="2"/>
      </rPr>
      <t>2</t>
    </r>
    <r>
      <rPr>
        <sz val="12"/>
        <color theme="1"/>
        <rFont val="Arial"/>
        <family val="2"/>
      </rPr>
      <t xml:space="preserve">The Zhang </t>
    </r>
    <r>
      <rPr>
        <i/>
        <sz val="12"/>
        <color theme="1"/>
        <rFont val="Arial"/>
        <family val="2"/>
      </rPr>
      <t>et al.</t>
    </r>
    <r>
      <rPr>
        <sz val="12"/>
        <color theme="1"/>
        <rFont val="Arial"/>
        <family val="2"/>
      </rPr>
      <t xml:space="preserve"> study used a VCF generated in a previous study by Amini </t>
    </r>
    <r>
      <rPr>
        <i/>
        <sz val="12"/>
        <color theme="1"/>
        <rFont val="Arial"/>
        <family val="2"/>
      </rPr>
      <t>et al.</t>
    </r>
  </si>
  <si>
    <t>LaneID: There is a certain chip ID for each BGISEQ-500 sequencing chip, started with ‘CL’ and followed by 9-digit number, for example CL200047469. Each chip has two lanes, named L01 and L02 respectively. For better description of sequencing lanes, chip ID and lane name were combined as LaneID, for example CL200047469_L01, means that this data from the lane1 of chip CL200047469.</t>
  </si>
  <si>
    <t>DNA source: This tells the sequencing machine which kind of species is now sequenced and for some species such as Homo sapiens, the sequencing machine could apply the right reference to do alignment automatically. And the default value of this metric is Null.</t>
  </si>
  <si>
    <t>CycleNumber: Total sequencing cycle number. One sequencing cycle equals to one base in sequencing read length.</t>
  </si>
  <si>
    <r>
      <t>ChipProductivity%: Flow cell chip productivity, ChipProductivity%= Effective FOVs (</t>
    </r>
    <r>
      <rPr>
        <u/>
        <sz val="12"/>
        <color theme="1"/>
        <rFont val="Arial"/>
        <family val="2"/>
      </rPr>
      <t>F</t>
    </r>
    <r>
      <rPr>
        <sz val="12"/>
        <color theme="1"/>
        <rFont val="Arial"/>
        <family val="2"/>
      </rPr>
      <t xml:space="preserve">ield </t>
    </r>
    <r>
      <rPr>
        <u/>
        <sz val="12"/>
        <color theme="1"/>
        <rFont val="Arial"/>
        <family val="2"/>
      </rPr>
      <t>O</t>
    </r>
    <r>
      <rPr>
        <sz val="12"/>
        <color theme="1"/>
        <rFont val="Arial"/>
        <family val="2"/>
      </rPr>
      <t xml:space="preserve">f </t>
    </r>
    <r>
      <rPr>
        <u/>
        <sz val="12"/>
        <color theme="1"/>
        <rFont val="Arial"/>
        <family val="2"/>
      </rPr>
      <t>V</t>
    </r>
    <r>
      <rPr>
        <sz val="12"/>
        <color theme="1"/>
        <rFont val="Arial"/>
        <family val="2"/>
      </rPr>
      <t>iew) * ESR (</t>
    </r>
    <r>
      <rPr>
        <u/>
        <sz val="12"/>
        <color theme="1"/>
        <rFont val="Arial"/>
        <family val="2"/>
      </rPr>
      <t>E</t>
    </r>
    <r>
      <rPr>
        <sz val="12"/>
        <color theme="1"/>
        <rFont val="Arial"/>
        <family val="2"/>
      </rPr>
      <t xml:space="preserve">ffective </t>
    </r>
    <r>
      <rPr>
        <u/>
        <sz val="12"/>
        <color theme="1"/>
        <rFont val="Arial"/>
        <family val="2"/>
      </rPr>
      <t>S</t>
    </r>
    <r>
      <rPr>
        <sz val="12"/>
        <color theme="1"/>
        <rFont val="Arial"/>
        <family val="2"/>
      </rPr>
      <t xml:space="preserve">pot </t>
    </r>
    <r>
      <rPr>
        <u/>
        <sz val="12"/>
        <color theme="1"/>
        <rFont val="Arial"/>
        <family val="2"/>
      </rPr>
      <t>R</t>
    </r>
    <r>
      <rPr>
        <sz val="12"/>
        <color theme="1"/>
        <rFont val="Arial"/>
        <family val="2"/>
      </rPr>
      <t>ate, see below)/Total FOVs (</t>
    </r>
    <r>
      <rPr>
        <u/>
        <sz val="12"/>
        <color theme="1"/>
        <rFont val="Arial"/>
        <family val="2"/>
      </rPr>
      <t>F</t>
    </r>
    <r>
      <rPr>
        <sz val="12"/>
        <color theme="1"/>
        <rFont val="Arial"/>
        <family val="2"/>
      </rPr>
      <t xml:space="preserve">ield </t>
    </r>
    <r>
      <rPr>
        <u/>
        <sz val="12"/>
        <color theme="1"/>
        <rFont val="Arial"/>
        <family val="2"/>
      </rPr>
      <t>O</t>
    </r>
    <r>
      <rPr>
        <sz val="12"/>
        <color theme="1"/>
        <rFont val="Arial"/>
        <family val="2"/>
      </rPr>
      <t xml:space="preserve">f </t>
    </r>
    <r>
      <rPr>
        <u/>
        <sz val="12"/>
        <color theme="1"/>
        <rFont val="Arial"/>
        <family val="2"/>
      </rPr>
      <t>V</t>
    </r>
    <r>
      <rPr>
        <sz val="12"/>
        <color theme="1"/>
        <rFont val="Arial"/>
        <family val="2"/>
      </rPr>
      <t>iew).</t>
    </r>
  </si>
  <si>
    <r>
      <t xml:space="preserve">ImageArea: Number of </t>
    </r>
    <r>
      <rPr>
        <u/>
        <sz val="12"/>
        <color theme="1"/>
        <rFont val="Arial"/>
        <family val="2"/>
      </rPr>
      <t>F</t>
    </r>
    <r>
      <rPr>
        <sz val="12"/>
        <color theme="1"/>
        <rFont val="Arial"/>
        <family val="2"/>
      </rPr>
      <t xml:space="preserve">ield </t>
    </r>
    <r>
      <rPr>
        <u/>
        <sz val="12"/>
        <color theme="1"/>
        <rFont val="Arial"/>
        <family val="2"/>
      </rPr>
      <t>O</t>
    </r>
    <r>
      <rPr>
        <sz val="12"/>
        <color theme="1"/>
        <rFont val="Arial"/>
        <family val="2"/>
      </rPr>
      <t xml:space="preserve">f </t>
    </r>
    <r>
      <rPr>
        <u/>
        <sz val="12"/>
        <color theme="1"/>
        <rFont val="Arial"/>
        <family val="2"/>
      </rPr>
      <t>V</t>
    </r>
    <r>
      <rPr>
        <sz val="12"/>
        <color theme="1"/>
        <rFont val="Arial"/>
        <family val="2"/>
      </rPr>
      <t>iew imaged in this specific sequencing run.</t>
    </r>
  </si>
  <si>
    <t>Q30%: The percentage of bases with an error rate below 0.001 (accuracy above 99.9%).</t>
  </si>
  <si>
    <t>Lag1%: During the sequencing reaction, theoretically the read DNA strands on a DNB extends by one base per cycle. Lag and Runon record the read strands being out of phase with the current cycle. Lag indicates one base short. Lag1% metric tells the percentage of Lag bases in Read 1.</t>
  </si>
  <si>
    <t>Lag2%: During the sequencing reaction, theoretically the read DNA strands on a DNB extends by one base per cycle. Lag and Runon record the read strands being out of phase with the current cycle. Lag indicates one base short. Lag2% metric tells the percentage of Lag bases in Read 2.</t>
  </si>
  <si>
    <t>Runon1%: During the sequencing reaction, theoretically the read DNA strands on a DNB extends by one base per cycle. Lag and Runon record the read strands being out of phase with the current cycle. Runon indicates one base ahead. Runon1% metric tells the percentage of Runon bases in Read 1.</t>
  </si>
  <si>
    <t>Runon2%: During the sequencing reaction, theoretically the read DNA strands on a DNB extends by one base per cycle. Lag and Runon record the read strands being out of phase with the current cycle. Runon indicates one base ahead. Runon1% metric tells the percentage of Runon bases in Read 2.</t>
  </si>
  <si>
    <r>
      <t>ESR%: Effective Spot Rate</t>
    </r>
    <r>
      <rPr>
        <sz val="12"/>
        <color theme="1"/>
        <rFont val="SimSun"/>
        <charset val="134"/>
      </rPr>
      <t>，</t>
    </r>
    <r>
      <rPr>
        <sz val="12"/>
        <color theme="1"/>
        <rFont val="Arial"/>
        <family val="2"/>
      </rPr>
      <t>the percentage of filtered Reads among the DNBs recognized by Basecalling. ESR = (Total Reads/theoretical maximum reads number of one sequencing lane) ×100%.</t>
    </r>
  </si>
  <si>
    <t>MaxOffsetX: The offset values in the X and Y directions of each cycle of each FOV with regards to the first cycle. For each cycle, the average of offsets of all FOVs represent the offset value of this cycle. MaxOffsetX metric tells the largest average offset of all FOVs in all sequencing cycles in X axis.</t>
  </si>
  <si>
    <t>MaxOffsetY: The offset values in the X and Y directions of each cycle of each FOV with regards to the first cycle. For each cycle, the average of offsets of all FOVs represent the offset value of this cycle. MaxOffsetY metric tells the largest average offset of all FOVs in all sequencing cycles in Y axis.</t>
  </si>
  <si>
    <t>InitialOffsetX: The average offset of all FOVs in A channel in the first cycle in the X directions with regards to the flow cell template design.</t>
  </si>
  <si>
    <t>InitialOffsetY: The average offset of all FOVs in A channel in the first cycle in the Y directions with regards to the flow cell template design.</t>
  </si>
  <si>
    <t>InitialSignal: The average signal intensity of the first sequencing cycle.</t>
  </si>
  <si>
    <t>ForSignal(5_35)%: ForSignal(5_35)% = average signal intensity of sequencing cycle 35 of Read1/ average signal intensity of sequencing cycle 5 of Read1*100%.</t>
  </si>
  <si>
    <t>RevSignal(5_35)%: RevSignal(5_35)% = average signal intensity of sequencing cycle 35 of Read2/ average signal intensity of sequencing cycle 5 of Read2*100%.</t>
  </si>
  <si>
    <t>InitialFIT%: FIT value represents the distribution of differences between signal and noise for each base. The FIT value is higher when the distribution of differences between signal to noise for each channel/color are more concentrated. IntialFIT% is the average FIT value of the first sequencing cycle.</t>
  </si>
  <si>
    <t>ForFIT(5_35)%: ForFIT(5_35)% = average FIT value of sequencing cycle 35 of Read1/ average FIT value of sequencing cycle 5 of Read1*100%.</t>
  </si>
  <si>
    <t>RevFIT(5_35)%: RevFIT(5_35)% = average FIT value of sequencing cycle 35 of Read2/ average FIT value of sequencing cycle 5 of Read2*100%.</t>
  </si>
  <si>
    <t>ReadNum: The number of DNBs recognized by the Basecall software.</t>
  </si>
  <si>
    <t>BaseNum: The number of bases recognized by the Basecall software.</t>
  </si>
  <si>
    <t>N_Count%: N_Count%=Total number of bases which cannot be recognized by the Basecall software/ The number of bases recognized by the Basecall software*100%,</t>
  </si>
  <si>
    <t>GC%: GC% = (Total count of G bases + Total count of C bases)/total base number in this sequencing lane*100%</t>
  </si>
  <si>
    <t>Q10%: The percentage of bases with an error rate below 0.1 (accuracy above 90%).</t>
  </si>
  <si>
    <t>Q20%: The percentage of bases with an error rate below 0.01 (accuracy above 99%).</t>
  </si>
  <si>
    <t>EstErr%: Estimated error rate, which means, for each cycle base, estimating the average error rate for each cycle based on the Phred score calculation formula and the current quality value.</t>
  </si>
  <si>
    <r>
      <t xml:space="preserve">Supplemental Table S2. Sequencing performance metrics from BGISEQ-500 instrument. </t>
    </r>
    <r>
      <rPr>
        <sz val="12"/>
        <color theme="1"/>
        <rFont val="Arial"/>
        <family val="2"/>
      </rPr>
      <t>A detailed description of each field can be found below.</t>
    </r>
  </si>
  <si>
    <r>
      <rPr>
        <b/>
        <sz val="12"/>
        <color theme="1"/>
        <rFont val="Arial"/>
        <family val="2"/>
      </rPr>
      <t xml:space="preserve">Supplemental Table S5.  QUAST analysis of </t>
    </r>
    <r>
      <rPr>
        <b/>
        <i/>
        <sz val="12"/>
        <color theme="1"/>
        <rFont val="Arial"/>
        <family val="2"/>
      </rPr>
      <t>de novo</t>
    </r>
    <r>
      <rPr>
        <b/>
        <sz val="12"/>
        <color theme="1"/>
        <rFont val="Arial"/>
        <family val="2"/>
      </rPr>
      <t xml:space="preserve"> assemblies.  </t>
    </r>
    <r>
      <rPr>
        <i/>
        <sz val="12"/>
        <color theme="1"/>
        <rFont val="Arial"/>
        <family val="2"/>
      </rPr>
      <t>de novo</t>
    </r>
    <r>
      <rPr>
        <sz val="12"/>
        <color theme="1"/>
        <rFont val="Arial"/>
        <family val="2"/>
      </rPr>
      <t xml:space="preserve"> assemblies from stLFR-1, stLFR-2, a Chromium library (Zheng </t>
    </r>
    <r>
      <rPr>
        <i/>
        <sz val="12"/>
        <color theme="1"/>
        <rFont val="Arial"/>
        <family val="2"/>
      </rPr>
      <t>et al.</t>
    </r>
    <r>
      <rPr>
        <sz val="12"/>
        <color theme="1"/>
        <rFont val="Arial"/>
        <family val="2"/>
      </rPr>
      <t xml:space="preserve">), and a nanopore library (Jain </t>
    </r>
    <r>
      <rPr>
        <i/>
        <sz val="12"/>
        <color theme="1"/>
        <rFont val="Arial"/>
        <family val="2"/>
      </rPr>
      <t>et al.</t>
    </r>
    <r>
      <rPr>
        <sz val="12"/>
        <color theme="1"/>
        <rFont val="Arial"/>
        <family val="2"/>
      </rPr>
      <t xml:space="preserve">) were evaluated using QUAST (Gurevich </t>
    </r>
    <r>
      <rPr>
        <i/>
        <sz val="12"/>
        <color theme="1"/>
        <rFont val="Arial"/>
        <family val="2"/>
      </rPr>
      <t>et al.</t>
    </r>
    <r>
      <rPr>
        <sz val="12"/>
        <color theme="1"/>
        <rFont val="Arial"/>
        <family val="2"/>
      </rPr>
      <t>).  Detailed descriptions of the output fields can be found within the QUAST manuscript.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</si>
</sst>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
    <numFmt numFmtId="166" formatCode="0.0"/>
    <numFmt numFmtId="167" formatCode="#,##0.0"/>
    <numFmt numFmtId="168" formatCode="0.00000"/>
    <numFmt numFmtId="169" formatCode="0.000"/>
    <numFmt numFmtId="170" formatCode="#,##0.000"/>
  </numFmts>
  <fonts count="17" x14ac:knownFonts="1">
    <font>
      <sz val="12"/>
      <color theme="1"/>
      <name val="Calibri"/>
      <family val="2"/>
      <scheme val="minor"/>
    </font>
    <font>
      <sz val="11"/>
      <color theme="1"/>
      <name val="Calibri"/>
      <family val="2"/>
      <scheme val="minor"/>
    </font>
    <font>
      <sz val="12"/>
      <color theme="1"/>
      <name val="Arial"/>
      <family val="2"/>
    </font>
    <font>
      <sz val="12"/>
      <name val="Arial"/>
      <family val="2"/>
    </font>
    <font>
      <b/>
      <sz val="12"/>
      <color theme="1"/>
      <name val="Arial"/>
      <family val="2"/>
    </font>
    <font>
      <sz val="12"/>
      <color rgb="FF000000"/>
      <name val="Arial"/>
      <family val="2"/>
    </font>
    <font>
      <vertAlign val="superscript"/>
      <sz val="12"/>
      <color theme="1"/>
      <name val="Arial"/>
      <family val="2"/>
    </font>
    <font>
      <i/>
      <sz val="12"/>
      <color theme="1"/>
      <name val="Arial"/>
      <family val="2"/>
    </font>
    <font>
      <sz val="12"/>
      <color theme="1"/>
      <name val="Calibri"/>
      <family val="2"/>
      <scheme val="minor"/>
    </font>
    <font>
      <b/>
      <sz val="12"/>
      <name val="Arial"/>
      <family val="2"/>
    </font>
    <font>
      <vertAlign val="superscript"/>
      <sz val="12"/>
      <color rgb="FF000000"/>
      <name val="Arial"/>
      <family val="2"/>
    </font>
    <font>
      <sz val="11"/>
      <color rgb="FFFF0000"/>
      <name val="Times New Roman"/>
      <family val="1"/>
    </font>
    <font>
      <sz val="11"/>
      <color theme="1"/>
      <name val="Times New Roman"/>
      <family val="1"/>
    </font>
    <font>
      <sz val="10.5"/>
      <color theme="1"/>
      <name val="Times New Roman"/>
      <family val="1"/>
    </font>
    <font>
      <u/>
      <sz val="12"/>
      <color theme="1"/>
      <name val="Arial"/>
      <family val="2"/>
    </font>
    <font>
      <sz val="12"/>
      <color theme="1"/>
      <name val="SimSun"/>
      <charset val="134"/>
    </font>
    <font>
      <b/>
      <i/>
      <sz val="12"/>
      <color theme="1"/>
      <name val="Arial"/>
      <family val="2"/>
    </font>
  </fonts>
  <fills count="2">
    <fill>
      <patternFill patternType="none"/>
    </fill>
    <fill>
      <patternFill patternType="gray125"/>
    </fill>
  </fills>
  <borders count="17">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9" fontId="8" fillId="0" borderId="0" applyFont="0" applyFill="0" applyBorder="0" applyAlignment="0" applyProtection="0"/>
  </cellStyleXfs>
  <cellXfs count="104">
    <xf numFmtId="0" fontId="0" fillId="0" borderId="0" xfId="0"/>
    <xf numFmtId="0" fontId="3" fillId="0" borderId="0" xfId="0" applyFont="1" applyFill="1" applyBorder="1" applyAlignment="1"/>
    <xf numFmtId="0" fontId="2" fillId="0" borderId="5" xfId="0" applyFont="1" applyBorder="1"/>
    <xf numFmtId="0" fontId="2" fillId="0" borderId="0" xfId="0" applyFont="1" applyBorder="1" applyAlignment="1">
      <alignment horizontal="center"/>
    </xf>
    <xf numFmtId="11" fontId="2" fillId="0" borderId="0" xfId="0" applyNumberFormat="1" applyFont="1" applyBorder="1" applyAlignment="1">
      <alignment horizontal="center"/>
    </xf>
    <xf numFmtId="0" fontId="2" fillId="0" borderId="6" xfId="0" applyFont="1" applyBorder="1"/>
    <xf numFmtId="0" fontId="2" fillId="0" borderId="1" xfId="0" applyFont="1" applyBorder="1" applyAlignment="1">
      <alignment horizontal="center"/>
    </xf>
    <xf numFmtId="0" fontId="2" fillId="0" borderId="2" xfId="0" applyFont="1" applyFill="1" applyBorder="1" applyAlignment="1">
      <alignment horizontal="center"/>
    </xf>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xf numFmtId="0" fontId="2" fillId="0" borderId="2" xfId="0" applyFont="1" applyFill="1" applyBorder="1"/>
    <xf numFmtId="0" fontId="2" fillId="0" borderId="0" xfId="0" applyFont="1" applyBorder="1"/>
    <xf numFmtId="164" fontId="5" fillId="0" borderId="0" xfId="0" applyNumberFormat="1" applyFont="1" applyFill="1" applyBorder="1" applyAlignment="1">
      <alignment horizontal="center"/>
    </xf>
    <xf numFmtId="0" fontId="5" fillId="0" borderId="0" xfId="0" applyFont="1" applyFill="1" applyBorder="1" applyAlignment="1">
      <alignment horizontal="center"/>
    </xf>
    <xf numFmtId="0" fontId="2" fillId="0" borderId="1" xfId="0" applyFont="1" applyBorder="1"/>
    <xf numFmtId="0" fontId="5" fillId="0" borderId="1" xfId="0" applyFont="1" applyFill="1" applyBorder="1" applyAlignment="1">
      <alignment horizontal="center"/>
    </xf>
    <xf numFmtId="164" fontId="2" fillId="0" borderId="0" xfId="0" applyNumberFormat="1" applyFont="1" applyBorder="1" applyAlignment="1">
      <alignment horizontal="center"/>
    </xf>
    <xf numFmtId="164" fontId="2" fillId="0" borderId="0" xfId="0" applyNumberFormat="1" applyFont="1" applyFill="1" applyBorder="1" applyAlignment="1">
      <alignment horizontal="center"/>
    </xf>
    <xf numFmtId="0" fontId="2" fillId="0" borderId="0" xfId="0" applyFont="1" applyFill="1" applyBorder="1" applyAlignment="1">
      <alignment horizontal="center"/>
    </xf>
    <xf numFmtId="165" fontId="2" fillId="0" borderId="0" xfId="0" applyNumberFormat="1" applyFont="1" applyBorder="1" applyAlignment="1">
      <alignment horizontal="center"/>
    </xf>
    <xf numFmtId="165" fontId="2" fillId="0" borderId="0" xfId="0" applyNumberFormat="1" applyFont="1" applyFill="1" applyBorder="1" applyAlignment="1">
      <alignment horizontal="center"/>
    </xf>
    <xf numFmtId="166" fontId="5"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168" fontId="5" fillId="0" borderId="0" xfId="0" applyNumberFormat="1" applyFont="1" applyFill="1" applyBorder="1" applyAlignment="1">
      <alignment horizontal="center"/>
    </xf>
    <xf numFmtId="0" fontId="0" fillId="0" borderId="0" xfId="0" applyAlignment="1">
      <alignment horizontal="center"/>
    </xf>
    <xf numFmtId="0" fontId="2" fillId="0" borderId="0" xfId="0" applyFont="1" applyFill="1" applyBorder="1"/>
    <xf numFmtId="0" fontId="5" fillId="0" borderId="0" xfId="0" applyFont="1" applyFill="1" applyBorder="1"/>
    <xf numFmtId="3" fontId="2" fillId="0" borderId="0" xfId="0" applyNumberFormat="1" applyFont="1" applyFill="1" applyBorder="1"/>
    <xf numFmtId="10" fontId="2" fillId="0" borderId="0" xfId="0" applyNumberFormat="1" applyFont="1" applyBorder="1" applyAlignment="1">
      <alignment horizontal="center"/>
    </xf>
    <xf numFmtId="0" fontId="2" fillId="0" borderId="0" xfId="0" applyFont="1" applyFill="1" applyBorder="1" applyAlignment="1">
      <alignment horizontal="left"/>
    </xf>
    <xf numFmtId="0" fontId="2" fillId="0" borderId="0" xfId="0" applyFont="1" applyBorder="1" applyAlignment="1">
      <alignment horizontal="left"/>
    </xf>
    <xf numFmtId="0" fontId="3" fillId="0" borderId="1" xfId="0" applyFont="1" applyFill="1" applyBorder="1" applyAlignment="1"/>
    <xf numFmtId="0" fontId="2" fillId="0" borderId="1" xfId="0" applyFont="1" applyBorder="1" applyAlignment="1">
      <alignment horizontal="left"/>
    </xf>
    <xf numFmtId="164" fontId="2" fillId="0" borderId="0" xfId="2" applyNumberFormat="1" applyFont="1" applyFill="1" applyBorder="1" applyAlignment="1">
      <alignment horizontal="center"/>
    </xf>
    <xf numFmtId="3" fontId="2" fillId="0" borderId="0" xfId="0" applyNumberFormat="1" applyFont="1" applyFill="1" applyBorder="1" applyAlignment="1">
      <alignment horizontal="center"/>
    </xf>
    <xf numFmtId="2" fontId="2" fillId="0" borderId="0" xfId="0" applyNumberFormat="1" applyFont="1" applyFill="1" applyBorder="1" applyAlignment="1">
      <alignment horizontal="center"/>
    </xf>
    <xf numFmtId="166" fontId="2" fillId="0" borderId="0" xfId="0" applyNumberFormat="1" applyFont="1" applyFill="1" applyBorder="1" applyAlignment="1">
      <alignment horizontal="center"/>
    </xf>
    <xf numFmtId="169" fontId="2" fillId="0" borderId="0" xfId="0" applyNumberFormat="1" applyFont="1" applyFill="1" applyBorder="1" applyAlignment="1">
      <alignment horizontal="center"/>
    </xf>
    <xf numFmtId="170" fontId="2" fillId="0" borderId="0" xfId="0" applyNumberFormat="1"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6" fontId="2" fillId="0" borderId="0" xfId="0" quotePrefix="1" applyNumberFormat="1" applyFont="1" applyAlignment="1">
      <alignment horizontal="center" vertical="center"/>
    </xf>
    <xf numFmtId="0" fontId="2" fillId="0" borderId="0" xfId="0" quotePrefix="1" applyFont="1" applyAlignment="1">
      <alignment horizontal="center" vertical="center"/>
    </xf>
    <xf numFmtId="3" fontId="2" fillId="0" borderId="0" xfId="0" applyNumberFormat="1" applyFont="1" applyAlignment="1">
      <alignment horizontal="center" vertical="center"/>
    </xf>
    <xf numFmtId="16" fontId="2" fillId="0" borderId="0" xfId="0" quotePrefix="1" applyNumberFormat="1" applyFont="1" applyAlignment="1">
      <alignment horizontal="center" vertical="center" wrapText="1"/>
    </xf>
    <xf numFmtId="0" fontId="3" fillId="0" borderId="5" xfId="0" applyFont="1" applyFill="1" applyBorder="1" applyAlignment="1">
      <alignment horizontal="center"/>
    </xf>
    <xf numFmtId="0" fontId="3" fillId="0" borderId="0" xfId="0" applyFont="1" applyFill="1" applyBorder="1" applyAlignment="1">
      <alignment horizontal="center"/>
    </xf>
    <xf numFmtId="0" fontId="3" fillId="0" borderId="8" xfId="0" applyFont="1" applyFill="1" applyBorder="1" applyAlignment="1">
      <alignment horizontal="center"/>
    </xf>
    <xf numFmtId="0" fontId="3" fillId="0" borderId="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0" fontId="3" fillId="0" borderId="9" xfId="0" applyFont="1" applyFill="1" applyBorder="1" applyAlignment="1">
      <alignment horizontal="center"/>
    </xf>
    <xf numFmtId="0" fontId="2" fillId="0" borderId="3" xfId="0" applyFont="1" applyBorder="1" applyAlignment="1">
      <alignment horizontal="center"/>
    </xf>
    <xf numFmtId="0" fontId="3" fillId="0" borderId="10" xfId="0" applyFont="1" applyFill="1" applyBorder="1" applyAlignment="1">
      <alignment horizontal="center"/>
    </xf>
    <xf numFmtId="0" fontId="3" fillId="0" borderId="1" xfId="0" applyFont="1" applyFill="1" applyBorder="1" applyAlignment="1">
      <alignment horizontal="center" vertical="center" wrapText="1"/>
    </xf>
    <xf numFmtId="0" fontId="3" fillId="0" borderId="13" xfId="0" applyFont="1" applyFill="1" applyBorder="1" applyAlignment="1">
      <alignment horizontal="center"/>
    </xf>
    <xf numFmtId="0" fontId="3" fillId="0" borderId="2" xfId="0" applyFont="1" applyFill="1" applyBorder="1" applyAlignment="1">
      <alignment horizontal="center"/>
    </xf>
    <xf numFmtId="0" fontId="2" fillId="0" borderId="2" xfId="0" applyFont="1" applyBorder="1" applyAlignment="1">
      <alignment horizontal="center"/>
    </xf>
    <xf numFmtId="1"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 xfId="0" applyFont="1"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left" vertical="center" wrapText="1"/>
    </xf>
    <xf numFmtId="0" fontId="4" fillId="0" borderId="0" xfId="0" applyFont="1" applyBorder="1" applyAlignment="1">
      <alignment horizontal="left"/>
    </xf>
    <xf numFmtId="0" fontId="2"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2" fillId="0" borderId="3" xfId="0" applyFont="1" applyBorder="1"/>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justify" vertical="center"/>
    </xf>
    <xf numFmtId="0" fontId="2" fillId="0" borderId="0" xfId="0" applyFont="1" applyAlignment="1">
      <alignment horizontal="left" vertical="center"/>
    </xf>
    <xf numFmtId="0" fontId="2" fillId="0" borderId="4" xfId="0" applyFont="1" applyBorder="1" applyAlignment="1">
      <alignment horizontal="left" vertical="top" wrapText="1"/>
    </xf>
    <xf numFmtId="0" fontId="3" fillId="0" borderId="11" xfId="0" applyFont="1" applyFill="1" applyBorder="1" applyAlignment="1">
      <alignment horizontal="center"/>
    </xf>
    <xf numFmtId="0" fontId="3" fillId="0" borderId="3" xfId="0" applyFont="1" applyFill="1" applyBorder="1" applyAlignment="1">
      <alignment horizontal="center"/>
    </xf>
    <xf numFmtId="0" fontId="3" fillId="0" borderId="12" xfId="0" applyFont="1" applyFill="1" applyBorder="1" applyAlignment="1">
      <alignment horizontal="center"/>
    </xf>
    <xf numFmtId="0" fontId="4" fillId="0" borderId="4" xfId="0" applyFont="1" applyBorder="1" applyAlignment="1">
      <alignment horizontal="left"/>
    </xf>
    <xf numFmtId="0" fontId="2" fillId="0" borderId="4" xfId="0" applyFont="1" applyBorder="1" applyAlignment="1">
      <alignment horizontal="left"/>
    </xf>
    <xf numFmtId="0" fontId="2" fillId="0" borderId="0" xfId="0" applyFont="1" applyFill="1" applyBorder="1" applyAlignment="1">
      <alignment horizontal="center" vertical="center" textRotation="90"/>
    </xf>
    <xf numFmtId="0" fontId="2" fillId="0" borderId="1" xfId="0" applyFont="1" applyFill="1" applyBorder="1" applyAlignment="1">
      <alignment horizontal="center" vertical="center" textRotation="90"/>
    </xf>
    <xf numFmtId="0" fontId="9" fillId="0" borderId="4" xfId="0" applyFont="1" applyFill="1" applyBorder="1" applyAlignment="1">
      <alignment horizontal="left" vertical="top"/>
    </xf>
    <xf numFmtId="0" fontId="2" fillId="0" borderId="2" xfId="0" applyFont="1" applyFill="1" applyBorder="1" applyAlignment="1">
      <alignment horizontal="center" vertical="center" textRotation="90"/>
    </xf>
    <xf numFmtId="0" fontId="2" fillId="0" borderId="0" xfId="0" applyFont="1" applyBorder="1" applyAlignment="1">
      <alignment horizontal="center" vertical="center" textRotation="90"/>
    </xf>
    <xf numFmtId="0" fontId="2" fillId="0" borderId="1" xfId="0" applyFont="1" applyBorder="1" applyAlignment="1">
      <alignment horizontal="center" vertical="center" textRotation="90"/>
    </xf>
    <xf numFmtId="0" fontId="2" fillId="0" borderId="0"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0" xfId="0" applyFont="1" applyAlignment="1">
      <alignment horizontal="center" vertical="center"/>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cellXfs>
  <cellStyles count="3">
    <cellStyle name="Normal" xfId="0" builtinId="0"/>
    <cellStyle name="Normal 2" xfId="1"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924C-8230-0E41-A112-37097185B634}">
  <dimension ref="A1:G12"/>
  <sheetViews>
    <sheetView workbookViewId="0">
      <selection activeCell="K7" sqref="K7"/>
    </sheetView>
  </sheetViews>
  <sheetFormatPr baseColWidth="10" defaultRowHeight="16" x14ac:dyDescent="0.2"/>
  <cols>
    <col min="1" max="1" width="23.33203125" style="46" customWidth="1"/>
    <col min="2" max="7" width="21.83203125" style="43" customWidth="1"/>
    <col min="8" max="16384" width="10.83203125" style="8"/>
  </cols>
  <sheetData>
    <row r="1" spans="1:7" s="11" customFormat="1" ht="51" x14ac:dyDescent="0.2">
      <c r="A1" s="45"/>
      <c r="B1" s="80" t="s">
        <v>128</v>
      </c>
      <c r="C1" s="80" t="s">
        <v>129</v>
      </c>
      <c r="D1" s="80" t="s">
        <v>6</v>
      </c>
      <c r="E1" s="80" t="s">
        <v>60</v>
      </c>
      <c r="F1" s="80" t="s">
        <v>110</v>
      </c>
      <c r="G1" s="80" t="s">
        <v>145</v>
      </c>
    </row>
    <row r="2" spans="1:7" ht="18" x14ac:dyDescent="0.2">
      <c r="A2" s="46" t="s">
        <v>106</v>
      </c>
      <c r="B2" s="42" t="s">
        <v>111</v>
      </c>
      <c r="C2" s="42" t="s">
        <v>111</v>
      </c>
      <c r="D2" s="42" t="s">
        <v>112</v>
      </c>
      <c r="E2" s="10" t="s">
        <v>113</v>
      </c>
      <c r="F2" s="42">
        <v>384</v>
      </c>
      <c r="G2" s="42" t="s">
        <v>109</v>
      </c>
    </row>
    <row r="3" spans="1:7" ht="34" x14ac:dyDescent="0.2">
      <c r="A3" s="46" t="s">
        <v>121</v>
      </c>
      <c r="B3" s="11" t="s">
        <v>122</v>
      </c>
      <c r="C3" s="11" t="s">
        <v>122</v>
      </c>
      <c r="D3" s="11" t="s">
        <v>123</v>
      </c>
      <c r="E3" s="11" t="s">
        <v>122</v>
      </c>
      <c r="F3" s="11" t="s">
        <v>124</v>
      </c>
      <c r="G3" s="42" t="s">
        <v>109</v>
      </c>
    </row>
    <row r="4" spans="1:7" ht="34" x14ac:dyDescent="0.2">
      <c r="A4" s="46" t="s">
        <v>139</v>
      </c>
      <c r="B4" s="10" t="s">
        <v>227</v>
      </c>
      <c r="C4" s="10" t="s">
        <v>229</v>
      </c>
      <c r="D4" s="10" t="s">
        <v>226</v>
      </c>
      <c r="E4" s="10" t="s">
        <v>113</v>
      </c>
      <c r="F4" s="42">
        <v>384</v>
      </c>
      <c r="G4" s="42" t="s">
        <v>109</v>
      </c>
    </row>
    <row r="5" spans="1:7" ht="34" x14ac:dyDescent="0.2">
      <c r="A5" s="46" t="s">
        <v>138</v>
      </c>
      <c r="B5" s="10" t="s">
        <v>228</v>
      </c>
      <c r="C5" s="10" t="s">
        <v>229</v>
      </c>
      <c r="D5" s="10" t="s">
        <v>140</v>
      </c>
      <c r="E5" s="10" t="s">
        <v>113</v>
      </c>
      <c r="F5" s="42">
        <v>384</v>
      </c>
      <c r="G5" s="42" t="s">
        <v>129</v>
      </c>
    </row>
    <row r="6" spans="1:7" ht="17" x14ac:dyDescent="0.2">
      <c r="A6" s="46" t="s">
        <v>114</v>
      </c>
      <c r="B6" s="49" t="s">
        <v>130</v>
      </c>
      <c r="C6" s="49" t="s">
        <v>131</v>
      </c>
      <c r="D6" s="42">
        <v>1</v>
      </c>
      <c r="E6" s="42">
        <v>3</v>
      </c>
      <c r="F6" s="42">
        <v>0.1</v>
      </c>
      <c r="G6" s="42" t="s">
        <v>110</v>
      </c>
    </row>
    <row r="7" spans="1:7" ht="119" x14ac:dyDescent="0.2">
      <c r="A7" s="46" t="s">
        <v>141</v>
      </c>
      <c r="B7" s="52" t="s">
        <v>143</v>
      </c>
      <c r="C7" s="52" t="s">
        <v>143</v>
      </c>
      <c r="D7" s="11" t="s">
        <v>144</v>
      </c>
      <c r="E7" s="52" t="s">
        <v>143</v>
      </c>
      <c r="F7" s="11" t="s">
        <v>142</v>
      </c>
      <c r="G7" s="11" t="s">
        <v>148</v>
      </c>
    </row>
    <row r="8" spans="1:7" ht="136" x14ac:dyDescent="0.2">
      <c r="A8" s="46" t="s">
        <v>108</v>
      </c>
      <c r="B8" s="11" t="s">
        <v>115</v>
      </c>
      <c r="C8" s="11" t="s">
        <v>115</v>
      </c>
      <c r="D8" s="11" t="s">
        <v>120</v>
      </c>
      <c r="E8" s="11" t="s">
        <v>115</v>
      </c>
      <c r="F8" s="11" t="s">
        <v>120</v>
      </c>
      <c r="G8" s="42" t="s">
        <v>147</v>
      </c>
    </row>
    <row r="9" spans="1:7" ht="34" x14ac:dyDescent="0.2">
      <c r="A9" s="46" t="s">
        <v>107</v>
      </c>
      <c r="B9" s="50" t="s">
        <v>117</v>
      </c>
      <c r="C9" s="50" t="s">
        <v>137</v>
      </c>
      <c r="D9" s="44" t="s">
        <v>224</v>
      </c>
      <c r="E9" s="42" t="s">
        <v>118</v>
      </c>
      <c r="F9" s="42" t="s">
        <v>119</v>
      </c>
      <c r="G9" s="42" t="s">
        <v>110</v>
      </c>
    </row>
    <row r="10" spans="1:7" ht="51" x14ac:dyDescent="0.2">
      <c r="A10" s="46" t="s">
        <v>116</v>
      </c>
      <c r="B10" s="49" t="s">
        <v>132</v>
      </c>
      <c r="C10" s="49" t="s">
        <v>136</v>
      </c>
      <c r="D10" s="42" t="s">
        <v>133</v>
      </c>
      <c r="E10" s="42" t="s">
        <v>134</v>
      </c>
      <c r="F10" s="51" t="s">
        <v>135</v>
      </c>
      <c r="G10" s="42" t="s">
        <v>128</v>
      </c>
    </row>
    <row r="11" spans="1:7" ht="42" customHeight="1" thickBot="1" x14ac:dyDescent="0.25">
      <c r="A11" s="47" t="s">
        <v>125</v>
      </c>
      <c r="B11" s="48" t="s">
        <v>126</v>
      </c>
      <c r="C11" s="48" t="s">
        <v>126</v>
      </c>
      <c r="D11" s="48" t="s">
        <v>127</v>
      </c>
      <c r="E11" s="48" t="s">
        <v>126</v>
      </c>
      <c r="F11" s="48" t="s">
        <v>126</v>
      </c>
      <c r="G11" s="48" t="s">
        <v>146</v>
      </c>
    </row>
    <row r="12" spans="1:7" ht="34" customHeight="1" x14ac:dyDescent="0.2">
      <c r="A12" s="87" t="s">
        <v>225</v>
      </c>
      <c r="B12" s="87"/>
      <c r="C12" s="87"/>
      <c r="D12" s="87"/>
      <c r="E12" s="87"/>
      <c r="F12" s="87"/>
      <c r="G12" s="87"/>
    </row>
  </sheetData>
  <mergeCells count="1">
    <mergeCell ref="A12:G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D145-E128-394D-B47B-05D40E7B53F9}">
  <dimension ref="A1:R89"/>
  <sheetViews>
    <sheetView workbookViewId="0">
      <selection activeCell="I40" sqref="I40"/>
    </sheetView>
  </sheetViews>
  <sheetFormatPr baseColWidth="10" defaultRowHeight="16" x14ac:dyDescent="0.2"/>
  <cols>
    <col min="1" max="1" width="19" style="79" bestFit="1" customWidth="1"/>
    <col min="2" max="12" width="20.83203125" style="3" bestFit="1" customWidth="1"/>
    <col min="13" max="13" width="19.6640625" style="3" bestFit="1" customWidth="1"/>
    <col min="14" max="18" width="20.83203125" style="3" bestFit="1" customWidth="1"/>
    <col min="19" max="16384" width="10.83203125" style="14"/>
  </cols>
  <sheetData>
    <row r="1" spans="1:18" x14ac:dyDescent="0.2">
      <c r="A1" s="76" t="s">
        <v>150</v>
      </c>
      <c r="B1" s="88" t="s">
        <v>1</v>
      </c>
      <c r="C1" s="89"/>
      <c r="D1" s="89"/>
      <c r="E1" s="89"/>
      <c r="F1" s="89"/>
      <c r="G1" s="90"/>
      <c r="H1" s="88" t="s">
        <v>2</v>
      </c>
      <c r="I1" s="89"/>
      <c r="J1" s="89"/>
      <c r="K1" s="90"/>
      <c r="L1" s="66" t="s">
        <v>3</v>
      </c>
      <c r="M1" s="66" t="s">
        <v>4</v>
      </c>
      <c r="N1" s="66" t="s">
        <v>231</v>
      </c>
      <c r="O1" s="88" t="s">
        <v>231</v>
      </c>
      <c r="P1" s="90"/>
      <c r="Q1" s="88" t="s">
        <v>232</v>
      </c>
      <c r="R1" s="90"/>
    </row>
    <row r="2" spans="1:18" x14ac:dyDescent="0.2">
      <c r="A2" s="77" t="s">
        <v>151</v>
      </c>
      <c r="B2" s="68" t="s">
        <v>158</v>
      </c>
      <c r="C2" s="69" t="s">
        <v>159</v>
      </c>
      <c r="D2" s="69" t="s">
        <v>160</v>
      </c>
      <c r="E2" s="69" t="s">
        <v>161</v>
      </c>
      <c r="F2" s="70" t="s">
        <v>152</v>
      </c>
      <c r="G2" s="73" t="s">
        <v>153</v>
      </c>
      <c r="H2" s="53" t="s">
        <v>154</v>
      </c>
      <c r="I2" s="54" t="s">
        <v>155</v>
      </c>
      <c r="J2" s="54" t="s">
        <v>156</v>
      </c>
      <c r="K2" s="55" t="s">
        <v>157</v>
      </c>
      <c r="L2" s="64" t="s">
        <v>162</v>
      </c>
      <c r="M2" s="64" t="s">
        <v>163</v>
      </c>
      <c r="N2" s="64" t="s">
        <v>149</v>
      </c>
      <c r="O2" s="53" t="s">
        <v>164</v>
      </c>
      <c r="P2" s="55" t="s">
        <v>165</v>
      </c>
      <c r="Q2" s="53" t="s">
        <v>166</v>
      </c>
      <c r="R2" s="55" t="s">
        <v>167</v>
      </c>
    </row>
    <row r="3" spans="1:18" x14ac:dyDescent="0.2">
      <c r="A3" s="77" t="s">
        <v>74</v>
      </c>
      <c r="B3" s="53" t="s">
        <v>93</v>
      </c>
      <c r="C3" s="54" t="s">
        <v>93</v>
      </c>
      <c r="D3" s="54" t="s">
        <v>93</v>
      </c>
      <c r="E3" s="54" t="s">
        <v>93</v>
      </c>
      <c r="F3" s="3" t="s">
        <v>93</v>
      </c>
      <c r="G3" s="55" t="s">
        <v>93</v>
      </c>
      <c r="H3" s="53" t="s">
        <v>93</v>
      </c>
      <c r="I3" s="54" t="s">
        <v>93</v>
      </c>
      <c r="J3" s="54" t="s">
        <v>93</v>
      </c>
      <c r="K3" s="55" t="s">
        <v>93</v>
      </c>
      <c r="L3" s="64" t="s">
        <v>93</v>
      </c>
      <c r="M3" s="64" t="s">
        <v>93</v>
      </c>
      <c r="N3" s="64" t="s">
        <v>230</v>
      </c>
      <c r="O3" s="53" t="s">
        <v>93</v>
      </c>
      <c r="P3" s="55" t="s">
        <v>93</v>
      </c>
      <c r="Q3" s="53" t="s">
        <v>93</v>
      </c>
      <c r="R3" s="55" t="s">
        <v>93</v>
      </c>
    </row>
    <row r="4" spans="1:18" ht="17" x14ac:dyDescent="0.2">
      <c r="A4" s="78" t="s">
        <v>168</v>
      </c>
      <c r="B4" s="59">
        <v>254</v>
      </c>
      <c r="C4" s="56">
        <v>254</v>
      </c>
      <c r="D4" s="56">
        <v>254</v>
      </c>
      <c r="E4" s="56">
        <v>254</v>
      </c>
      <c r="F4" s="56">
        <v>254</v>
      </c>
      <c r="G4" s="57">
        <v>254</v>
      </c>
      <c r="H4" s="59">
        <v>254</v>
      </c>
      <c r="I4" s="56">
        <v>254</v>
      </c>
      <c r="J4" s="56">
        <v>254</v>
      </c>
      <c r="K4" s="57">
        <v>254</v>
      </c>
      <c r="L4" s="58">
        <v>254</v>
      </c>
      <c r="M4" s="58">
        <v>254</v>
      </c>
      <c r="N4" s="58">
        <v>200</v>
      </c>
      <c r="O4" s="59">
        <v>200</v>
      </c>
      <c r="P4" s="57">
        <v>200</v>
      </c>
      <c r="Q4" s="59">
        <v>200</v>
      </c>
      <c r="R4" s="57">
        <v>200</v>
      </c>
    </row>
    <row r="5" spans="1:18" ht="17" x14ac:dyDescent="0.2">
      <c r="A5" s="78" t="s">
        <v>169</v>
      </c>
      <c r="B5" s="59">
        <v>67.28</v>
      </c>
      <c r="C5" s="56">
        <v>69.290000000000006</v>
      </c>
      <c r="D5" s="56">
        <v>69.209999999999994</v>
      </c>
      <c r="E5" s="56">
        <v>68.27</v>
      </c>
      <c r="F5" s="56">
        <v>53.98</v>
      </c>
      <c r="G5" s="57">
        <v>57.09</v>
      </c>
      <c r="H5" s="59">
        <v>61.14</v>
      </c>
      <c r="I5" s="56">
        <v>56.13</v>
      </c>
      <c r="J5" s="56">
        <v>62.21</v>
      </c>
      <c r="K5" s="57">
        <v>62.31</v>
      </c>
      <c r="L5" s="58">
        <v>62.78</v>
      </c>
      <c r="M5" s="58">
        <v>67.75</v>
      </c>
      <c r="N5" s="58">
        <v>70.400000000000006</v>
      </c>
      <c r="O5" s="59">
        <v>79.290000000000006</v>
      </c>
      <c r="P5" s="57">
        <v>77.900000000000006</v>
      </c>
      <c r="Q5" s="59">
        <v>83.89</v>
      </c>
      <c r="R5" s="57">
        <v>82.63</v>
      </c>
    </row>
    <row r="6" spans="1:18" ht="17" x14ac:dyDescent="0.2">
      <c r="A6" s="78" t="s">
        <v>170</v>
      </c>
      <c r="B6" s="59">
        <v>737</v>
      </c>
      <c r="C6" s="56">
        <v>737</v>
      </c>
      <c r="D6" s="56">
        <v>737</v>
      </c>
      <c r="E6" s="56">
        <v>737</v>
      </c>
      <c r="F6" s="56">
        <v>1632</v>
      </c>
      <c r="G6" s="57">
        <v>1632</v>
      </c>
      <c r="H6" s="59">
        <v>1632</v>
      </c>
      <c r="I6" s="56">
        <v>1632</v>
      </c>
      <c r="J6" s="56">
        <v>1632</v>
      </c>
      <c r="K6" s="57">
        <v>1632</v>
      </c>
      <c r="L6" s="58">
        <v>1632</v>
      </c>
      <c r="M6" s="58">
        <v>1632</v>
      </c>
      <c r="N6" s="58">
        <v>1632</v>
      </c>
      <c r="O6" s="59">
        <v>737</v>
      </c>
      <c r="P6" s="57">
        <v>737</v>
      </c>
      <c r="Q6" s="59">
        <v>737</v>
      </c>
      <c r="R6" s="57">
        <v>737</v>
      </c>
    </row>
    <row r="7" spans="1:18" ht="17" x14ac:dyDescent="0.2">
      <c r="A7" s="78" t="s">
        <v>171</v>
      </c>
      <c r="B7" s="59">
        <v>79.180000000000007</v>
      </c>
      <c r="C7" s="56">
        <v>79.42</v>
      </c>
      <c r="D7" s="56">
        <v>79.53</v>
      </c>
      <c r="E7" s="56">
        <v>79.739999999999995</v>
      </c>
      <c r="F7" s="56">
        <v>78.2</v>
      </c>
      <c r="G7" s="57">
        <v>78.67</v>
      </c>
      <c r="H7" s="59">
        <v>79.430000000000007</v>
      </c>
      <c r="I7" s="56">
        <v>78.849999999999994</v>
      </c>
      <c r="J7" s="56">
        <v>81.5</v>
      </c>
      <c r="K7" s="57">
        <v>81.069999999999993</v>
      </c>
      <c r="L7" s="58">
        <v>79.010000000000005</v>
      </c>
      <c r="M7" s="58">
        <v>80.3</v>
      </c>
      <c r="N7" s="58">
        <v>84.28</v>
      </c>
      <c r="O7" s="59">
        <v>88.31</v>
      </c>
      <c r="P7" s="57">
        <v>88.86</v>
      </c>
      <c r="Q7" s="59">
        <v>87.94</v>
      </c>
      <c r="R7" s="57">
        <v>87.81</v>
      </c>
    </row>
    <row r="8" spans="1:18" ht="17" x14ac:dyDescent="0.2">
      <c r="A8" s="78" t="s">
        <v>172</v>
      </c>
      <c r="B8" s="59">
        <v>0.08</v>
      </c>
      <c r="C8" s="56">
        <v>0.08</v>
      </c>
      <c r="D8" s="56">
        <v>0.08</v>
      </c>
      <c r="E8" s="56">
        <v>0.08</v>
      </c>
      <c r="F8" s="56">
        <v>7.0000000000000007E-2</v>
      </c>
      <c r="G8" s="57">
        <v>7.0000000000000007E-2</v>
      </c>
      <c r="H8" s="59">
        <v>7.0000000000000007E-2</v>
      </c>
      <c r="I8" s="56">
        <v>0.06</v>
      </c>
      <c r="J8" s="56">
        <v>7.0000000000000007E-2</v>
      </c>
      <c r="K8" s="57">
        <v>7.0000000000000007E-2</v>
      </c>
      <c r="L8" s="58">
        <v>7.0000000000000007E-2</v>
      </c>
      <c r="M8" s="58">
        <v>7.0000000000000007E-2</v>
      </c>
      <c r="N8" s="58">
        <v>0.06</v>
      </c>
      <c r="O8" s="59">
        <v>7.0000000000000007E-2</v>
      </c>
      <c r="P8" s="57">
        <v>7.0000000000000007E-2</v>
      </c>
      <c r="Q8" s="59">
        <v>0.08</v>
      </c>
      <c r="R8" s="57">
        <v>0.08</v>
      </c>
    </row>
    <row r="9" spans="1:18" ht="17" x14ac:dyDescent="0.2">
      <c r="A9" s="78" t="s">
        <v>173</v>
      </c>
      <c r="B9" s="59">
        <v>0.04</v>
      </c>
      <c r="C9" s="56">
        <v>0.04</v>
      </c>
      <c r="D9" s="56">
        <v>0.04</v>
      </c>
      <c r="E9" s="56">
        <v>0.05</v>
      </c>
      <c r="F9" s="56">
        <v>0.05</v>
      </c>
      <c r="G9" s="57">
        <v>0.05</v>
      </c>
      <c r="H9" s="59">
        <v>0.05</v>
      </c>
      <c r="I9" s="56">
        <v>0.05</v>
      </c>
      <c r="J9" s="56">
        <v>0.04</v>
      </c>
      <c r="K9" s="57">
        <v>0.04</v>
      </c>
      <c r="L9" s="58">
        <v>0.05</v>
      </c>
      <c r="M9" s="58">
        <v>0.05</v>
      </c>
      <c r="N9" s="58">
        <v>0.12</v>
      </c>
      <c r="O9" s="59">
        <v>0.13</v>
      </c>
      <c r="P9" s="57">
        <v>0.12</v>
      </c>
      <c r="Q9" s="59">
        <v>0.13</v>
      </c>
      <c r="R9" s="57">
        <v>0.14000000000000001</v>
      </c>
    </row>
    <row r="10" spans="1:18" ht="17" x14ac:dyDescent="0.2">
      <c r="A10" s="78" t="s">
        <v>174</v>
      </c>
      <c r="B10" s="59">
        <v>0.11</v>
      </c>
      <c r="C10" s="56">
        <v>0.11</v>
      </c>
      <c r="D10" s="56">
        <v>0.09</v>
      </c>
      <c r="E10" s="56">
        <v>0.09</v>
      </c>
      <c r="F10" s="56">
        <v>0.06</v>
      </c>
      <c r="G10" s="57">
        <v>0.06</v>
      </c>
      <c r="H10" s="59">
        <v>0.06</v>
      </c>
      <c r="I10" s="56">
        <v>0.06</v>
      </c>
      <c r="J10" s="56">
        <v>0.06</v>
      </c>
      <c r="K10" s="57">
        <v>0.06</v>
      </c>
      <c r="L10" s="58">
        <v>0.09</v>
      </c>
      <c r="M10" s="58">
        <v>0.09</v>
      </c>
      <c r="N10" s="58">
        <v>0.08</v>
      </c>
      <c r="O10" s="59">
        <v>0.08</v>
      </c>
      <c r="P10" s="57">
        <v>0.08</v>
      </c>
      <c r="Q10" s="59">
        <v>0.08</v>
      </c>
      <c r="R10" s="57">
        <v>0.08</v>
      </c>
    </row>
    <row r="11" spans="1:18" ht="17" x14ac:dyDescent="0.2">
      <c r="A11" s="78" t="s">
        <v>175</v>
      </c>
      <c r="B11" s="59">
        <v>0.04</v>
      </c>
      <c r="C11" s="56">
        <v>0.04</v>
      </c>
      <c r="D11" s="56">
        <v>0.04</v>
      </c>
      <c r="E11" s="56">
        <v>0.04</v>
      </c>
      <c r="F11" s="56">
        <v>0.04</v>
      </c>
      <c r="G11" s="57">
        <v>0.04</v>
      </c>
      <c r="H11" s="59">
        <v>0.04</v>
      </c>
      <c r="I11" s="56">
        <v>0.04</v>
      </c>
      <c r="J11" s="56">
        <v>0.04</v>
      </c>
      <c r="K11" s="57">
        <v>0.04</v>
      </c>
      <c r="L11" s="58">
        <v>0.04</v>
      </c>
      <c r="M11" s="58">
        <v>0.05</v>
      </c>
      <c r="N11" s="58">
        <v>0.09</v>
      </c>
      <c r="O11" s="59">
        <v>0.1</v>
      </c>
      <c r="P11" s="57">
        <v>0.1</v>
      </c>
      <c r="Q11" s="59">
        <v>0.1</v>
      </c>
      <c r="R11" s="57">
        <v>0.11</v>
      </c>
    </row>
    <row r="12" spans="1:18" ht="17" x14ac:dyDescent="0.2">
      <c r="A12" s="78" t="s">
        <v>176</v>
      </c>
      <c r="B12" s="59">
        <v>67.56</v>
      </c>
      <c r="C12" s="56">
        <v>69.290000000000006</v>
      </c>
      <c r="D12" s="56">
        <v>69.400000000000006</v>
      </c>
      <c r="E12" s="56">
        <v>68.36</v>
      </c>
      <c r="F12" s="56">
        <v>54.62</v>
      </c>
      <c r="G12" s="57">
        <v>58.01</v>
      </c>
      <c r="H12" s="59">
        <v>62.25</v>
      </c>
      <c r="I12" s="56">
        <v>57.15</v>
      </c>
      <c r="J12" s="56">
        <v>62.67</v>
      </c>
      <c r="K12" s="57">
        <v>62.77</v>
      </c>
      <c r="L12" s="58">
        <v>64.08</v>
      </c>
      <c r="M12" s="58">
        <v>68.63</v>
      </c>
      <c r="N12" s="58">
        <v>71.010000000000005</v>
      </c>
      <c r="O12" s="59">
        <v>79.290000000000006</v>
      </c>
      <c r="P12" s="57">
        <v>78.86</v>
      </c>
      <c r="Q12" s="59">
        <v>83.89</v>
      </c>
      <c r="R12" s="57">
        <v>82.63</v>
      </c>
    </row>
    <row r="13" spans="1:18" ht="17" x14ac:dyDescent="0.2">
      <c r="A13" s="78" t="s">
        <v>177</v>
      </c>
      <c r="B13" s="59">
        <v>25.34</v>
      </c>
      <c r="C13" s="56">
        <v>26.17</v>
      </c>
      <c r="D13" s="56">
        <v>21.32</v>
      </c>
      <c r="E13" s="56">
        <v>22.05</v>
      </c>
      <c r="F13" s="56">
        <v>32.29</v>
      </c>
      <c r="G13" s="57">
        <v>30.38</v>
      </c>
      <c r="H13" s="59">
        <v>21.51</v>
      </c>
      <c r="I13" s="56">
        <v>26.67</v>
      </c>
      <c r="J13" s="56">
        <v>23.66</v>
      </c>
      <c r="K13" s="57">
        <v>41.44</v>
      </c>
      <c r="L13" s="58">
        <v>26.44</v>
      </c>
      <c r="M13" s="58">
        <v>8.2799999999999994</v>
      </c>
      <c r="N13" s="58">
        <v>12.86</v>
      </c>
      <c r="O13" s="59">
        <v>16.04</v>
      </c>
      <c r="P13" s="57">
        <v>17.62</v>
      </c>
      <c r="Q13" s="59">
        <v>11.91</v>
      </c>
      <c r="R13" s="57">
        <v>13.22</v>
      </c>
    </row>
    <row r="14" spans="1:18" ht="17" x14ac:dyDescent="0.2">
      <c r="A14" s="78" t="s">
        <v>178</v>
      </c>
      <c r="B14" s="59">
        <v>28.04</v>
      </c>
      <c r="C14" s="56">
        <v>33.32</v>
      </c>
      <c r="D14" s="56">
        <v>13.88</v>
      </c>
      <c r="E14" s="56">
        <v>13.11</v>
      </c>
      <c r="F14" s="56">
        <v>59.23</v>
      </c>
      <c r="G14" s="57">
        <v>63.1</v>
      </c>
      <c r="H14" s="59">
        <v>19.63</v>
      </c>
      <c r="I14" s="56">
        <v>26.32</v>
      </c>
      <c r="J14" s="56">
        <v>34.06</v>
      </c>
      <c r="K14" s="57">
        <v>40.78</v>
      </c>
      <c r="L14" s="58">
        <v>18.39</v>
      </c>
      <c r="M14" s="58">
        <v>10.15</v>
      </c>
      <c r="N14" s="58">
        <v>22.62</v>
      </c>
      <c r="O14" s="59">
        <v>11.66</v>
      </c>
      <c r="P14" s="57">
        <v>7</v>
      </c>
      <c r="Q14" s="59">
        <v>10.49</v>
      </c>
      <c r="R14" s="57">
        <v>18.510000000000002</v>
      </c>
    </row>
    <row r="15" spans="1:18" ht="17" x14ac:dyDescent="0.2">
      <c r="A15" s="78" t="s">
        <v>179</v>
      </c>
      <c r="B15" s="59">
        <v>-16.84</v>
      </c>
      <c r="C15" s="56">
        <v>-38.4</v>
      </c>
      <c r="D15" s="56">
        <v>-56.58</v>
      </c>
      <c r="E15" s="56">
        <v>-94.16</v>
      </c>
      <c r="F15" s="56">
        <v>35.67</v>
      </c>
      <c r="G15" s="57">
        <v>15.02</v>
      </c>
      <c r="H15" s="59">
        <v>16.39</v>
      </c>
      <c r="I15" s="56">
        <v>-8.16</v>
      </c>
      <c r="J15" s="56">
        <v>17.670000000000002</v>
      </c>
      <c r="K15" s="57">
        <v>-0.62</v>
      </c>
      <c r="L15" s="58">
        <v>25.25</v>
      </c>
      <c r="M15" s="58">
        <v>-53.31</v>
      </c>
      <c r="N15" s="58">
        <v>48.15</v>
      </c>
      <c r="O15" s="59">
        <v>-83.72</v>
      </c>
      <c r="P15" s="57">
        <v>-118.9</v>
      </c>
      <c r="Q15" s="59">
        <v>-92.98</v>
      </c>
      <c r="R15" s="57">
        <v>-79.260000000000005</v>
      </c>
    </row>
    <row r="16" spans="1:18" ht="17" x14ac:dyDescent="0.2">
      <c r="A16" s="78" t="s">
        <v>180</v>
      </c>
      <c r="B16" s="59">
        <v>-7.25</v>
      </c>
      <c r="C16" s="56">
        <v>-4.7699999999999996</v>
      </c>
      <c r="D16" s="56">
        <v>25.37</v>
      </c>
      <c r="E16" s="56">
        <v>70.510000000000005</v>
      </c>
      <c r="F16" s="56">
        <v>-35.5</v>
      </c>
      <c r="G16" s="57">
        <v>-10.99</v>
      </c>
      <c r="H16" s="59">
        <v>-50.03</v>
      </c>
      <c r="I16" s="56">
        <v>-35.869999999999997</v>
      </c>
      <c r="J16" s="56">
        <v>-5.68</v>
      </c>
      <c r="K16" s="57">
        <v>-32.020000000000003</v>
      </c>
      <c r="L16" s="58">
        <v>-43.09</v>
      </c>
      <c r="M16" s="58">
        <v>-22.08</v>
      </c>
      <c r="N16" s="58">
        <v>15.45</v>
      </c>
      <c r="O16" s="59">
        <v>6.52</v>
      </c>
      <c r="P16" s="57">
        <v>14.14</v>
      </c>
      <c r="Q16" s="59">
        <v>-28.47</v>
      </c>
      <c r="R16" s="57">
        <v>5.19</v>
      </c>
    </row>
    <row r="17" spans="1:18" ht="17" x14ac:dyDescent="0.2">
      <c r="A17" s="78" t="s">
        <v>181</v>
      </c>
      <c r="B17" s="63">
        <v>110911646931272</v>
      </c>
      <c r="C17" s="60">
        <v>113211797061311</v>
      </c>
      <c r="D17" s="60">
        <v>121211707121336</v>
      </c>
      <c r="E17" s="60">
        <v>119211567011323</v>
      </c>
      <c r="F17" s="60">
        <v>9289665811097</v>
      </c>
      <c r="G17" s="61">
        <v>9449715881131</v>
      </c>
      <c r="H17" s="63">
        <v>120211377191355</v>
      </c>
      <c r="I17" s="60">
        <v>115511337161299</v>
      </c>
      <c r="J17" s="60">
        <v>123811087221312</v>
      </c>
      <c r="K17" s="61">
        <v>119310817011269</v>
      </c>
      <c r="L17" s="62">
        <v>164911799311642</v>
      </c>
      <c r="M17" s="62">
        <v>94513019461160</v>
      </c>
      <c r="N17" s="62">
        <v>148915199251392</v>
      </c>
      <c r="O17" s="63">
        <v>127211127171081</v>
      </c>
      <c r="P17" s="61">
        <v>125611037131072</v>
      </c>
      <c r="Q17" s="63">
        <v>142711708961047</v>
      </c>
      <c r="R17" s="61">
        <v>140211578881020</v>
      </c>
    </row>
    <row r="18" spans="1:18" ht="17" x14ac:dyDescent="0.2">
      <c r="A18" s="78" t="s">
        <v>182</v>
      </c>
      <c r="B18" s="59" t="s">
        <v>187</v>
      </c>
      <c r="C18" s="56" t="s">
        <v>188</v>
      </c>
      <c r="D18" s="60" t="s">
        <v>189</v>
      </c>
      <c r="E18" s="60" t="s">
        <v>190</v>
      </c>
      <c r="F18" s="56" t="s">
        <v>183</v>
      </c>
      <c r="G18" s="57" t="s">
        <v>184</v>
      </c>
      <c r="H18" s="59">
        <v>97100106100</v>
      </c>
      <c r="I18" s="56">
        <v>98101107100</v>
      </c>
      <c r="J18" s="56" t="s">
        <v>185</v>
      </c>
      <c r="K18" s="57" t="s">
        <v>186</v>
      </c>
      <c r="L18" s="58" t="s">
        <v>191</v>
      </c>
      <c r="M18" s="58" t="s">
        <v>192</v>
      </c>
      <c r="N18" s="58" t="s">
        <v>193</v>
      </c>
      <c r="O18" s="59" t="s">
        <v>194</v>
      </c>
      <c r="P18" s="57" t="s">
        <v>195</v>
      </c>
      <c r="Q18" s="59" t="s">
        <v>195</v>
      </c>
      <c r="R18" s="57" t="s">
        <v>196</v>
      </c>
    </row>
    <row r="19" spans="1:18" ht="17" x14ac:dyDescent="0.2">
      <c r="A19" s="78" t="s">
        <v>197</v>
      </c>
      <c r="B19" s="59" t="s">
        <v>204</v>
      </c>
      <c r="C19" s="56" t="s">
        <v>205</v>
      </c>
      <c r="D19" s="56" t="s">
        <v>206</v>
      </c>
      <c r="E19" s="56" t="s">
        <v>207</v>
      </c>
      <c r="F19" s="56" t="s">
        <v>198</v>
      </c>
      <c r="G19" s="57" t="s">
        <v>199</v>
      </c>
      <c r="H19" s="59" t="s">
        <v>200</v>
      </c>
      <c r="I19" s="56" t="s">
        <v>201</v>
      </c>
      <c r="J19" s="56" t="s">
        <v>202</v>
      </c>
      <c r="K19" s="57" t="s">
        <v>203</v>
      </c>
      <c r="L19" s="58" t="s">
        <v>208</v>
      </c>
      <c r="M19" s="58" t="s">
        <v>209</v>
      </c>
      <c r="N19" s="58" t="s">
        <v>210</v>
      </c>
      <c r="O19" s="63">
        <v>99103101105</v>
      </c>
      <c r="P19" s="57" t="s">
        <v>211</v>
      </c>
      <c r="Q19" s="59" t="s">
        <v>212</v>
      </c>
      <c r="R19" s="57" t="s">
        <v>213</v>
      </c>
    </row>
    <row r="20" spans="1:18" ht="17" x14ac:dyDescent="0.2">
      <c r="A20" s="78" t="s">
        <v>214</v>
      </c>
      <c r="B20" s="59">
        <v>89.78</v>
      </c>
      <c r="C20" s="56">
        <v>91.27</v>
      </c>
      <c r="D20" s="56">
        <v>91.21</v>
      </c>
      <c r="E20" s="56">
        <v>90.72</v>
      </c>
      <c r="F20" s="56">
        <v>74.84</v>
      </c>
      <c r="G20" s="57">
        <v>81.23</v>
      </c>
      <c r="H20" s="59">
        <v>81.3</v>
      </c>
      <c r="I20" s="56">
        <v>73.599999999999994</v>
      </c>
      <c r="J20" s="56">
        <v>91.89</v>
      </c>
      <c r="K20" s="57">
        <v>92.31</v>
      </c>
      <c r="L20" s="58">
        <v>73.92</v>
      </c>
      <c r="M20" s="58">
        <v>94.45</v>
      </c>
      <c r="N20" s="58">
        <v>64.31</v>
      </c>
      <c r="O20" s="59">
        <v>84.84</v>
      </c>
      <c r="P20" s="57">
        <v>85.5</v>
      </c>
      <c r="Q20" s="59">
        <v>91.16</v>
      </c>
      <c r="R20" s="57">
        <v>87.88</v>
      </c>
    </row>
    <row r="21" spans="1:18" ht="17" x14ac:dyDescent="0.2">
      <c r="A21" s="78" t="s">
        <v>215</v>
      </c>
      <c r="B21" s="59">
        <v>97.49</v>
      </c>
      <c r="C21" s="56">
        <v>98.06</v>
      </c>
      <c r="D21" s="56">
        <v>97.43</v>
      </c>
      <c r="E21" s="56">
        <v>98.07</v>
      </c>
      <c r="F21" s="56">
        <v>99.42</v>
      </c>
      <c r="G21" s="57">
        <v>98.63</v>
      </c>
      <c r="H21" s="59">
        <v>98.1</v>
      </c>
      <c r="I21" s="56">
        <v>98.42</v>
      </c>
      <c r="J21" s="56">
        <v>98.94</v>
      </c>
      <c r="K21" s="57">
        <v>98.7</v>
      </c>
      <c r="L21" s="58">
        <v>99.79</v>
      </c>
      <c r="M21" s="58">
        <v>96.3</v>
      </c>
      <c r="N21" s="58">
        <v>103.39</v>
      </c>
      <c r="O21" s="59">
        <v>97.85</v>
      </c>
      <c r="P21" s="57">
        <v>96.78</v>
      </c>
      <c r="Q21" s="59">
        <v>98.47</v>
      </c>
      <c r="R21" s="57">
        <v>98.39</v>
      </c>
    </row>
    <row r="22" spans="1:18" ht="17" x14ac:dyDescent="0.2">
      <c r="A22" s="78" t="s">
        <v>216</v>
      </c>
      <c r="B22" s="59">
        <v>100.59</v>
      </c>
      <c r="C22" s="56">
        <v>99.43</v>
      </c>
      <c r="D22" s="56">
        <v>100.44</v>
      </c>
      <c r="E22" s="56">
        <v>100.35</v>
      </c>
      <c r="F22" s="56">
        <v>97.03</v>
      </c>
      <c r="G22" s="57">
        <v>97.85</v>
      </c>
      <c r="H22" s="59">
        <v>98.7</v>
      </c>
      <c r="I22" s="56">
        <v>98.19</v>
      </c>
      <c r="J22" s="56">
        <v>98.27</v>
      </c>
      <c r="K22" s="57">
        <v>97.64</v>
      </c>
      <c r="L22" s="58">
        <v>102.47</v>
      </c>
      <c r="M22" s="58">
        <v>99.72</v>
      </c>
      <c r="N22" s="58">
        <v>99.58</v>
      </c>
      <c r="O22" s="59">
        <v>99.24</v>
      </c>
      <c r="P22" s="57">
        <v>98.89</v>
      </c>
      <c r="Q22" s="59">
        <v>97.19</v>
      </c>
      <c r="R22" s="57">
        <v>97.03</v>
      </c>
    </row>
    <row r="23" spans="1:18" ht="17" x14ac:dyDescent="0.2">
      <c r="A23" s="78" t="s">
        <v>217</v>
      </c>
      <c r="B23" s="59">
        <v>283199275</v>
      </c>
      <c r="C23" s="56">
        <v>291663605</v>
      </c>
      <c r="D23" s="56">
        <v>291673103</v>
      </c>
      <c r="E23" s="56">
        <v>287710655</v>
      </c>
      <c r="F23" s="56">
        <v>504272308</v>
      </c>
      <c r="G23" s="57">
        <v>533306568</v>
      </c>
      <c r="H23" s="59">
        <v>571918355</v>
      </c>
      <c r="I23" s="56">
        <v>525145087</v>
      </c>
      <c r="J23" s="56">
        <v>581894141</v>
      </c>
      <c r="K23" s="57">
        <v>582764272</v>
      </c>
      <c r="L23" s="58">
        <v>586878286</v>
      </c>
      <c r="M23" s="58">
        <v>628692553</v>
      </c>
      <c r="N23" s="58">
        <v>660113386</v>
      </c>
      <c r="O23" s="59">
        <v>331748328</v>
      </c>
      <c r="P23" s="57">
        <v>325887160</v>
      </c>
      <c r="Q23" s="59">
        <v>353181541</v>
      </c>
      <c r="R23" s="57">
        <v>347825522</v>
      </c>
    </row>
    <row r="24" spans="1:18" ht="17" x14ac:dyDescent="0.2">
      <c r="A24" s="78" t="s">
        <v>218</v>
      </c>
      <c r="B24" s="71">
        <v>71932615850</v>
      </c>
      <c r="C24" s="56">
        <v>74082555670</v>
      </c>
      <c r="D24" s="56">
        <v>74084968162</v>
      </c>
      <c r="E24" s="56">
        <v>73078506370</v>
      </c>
      <c r="F24" s="56">
        <v>128085166232</v>
      </c>
      <c r="G24" s="57">
        <v>135459868272</v>
      </c>
      <c r="H24" s="59">
        <v>145267262170</v>
      </c>
      <c r="I24" s="56">
        <v>133386852098</v>
      </c>
      <c r="J24" s="56">
        <v>147801111814</v>
      </c>
      <c r="K24" s="57">
        <v>148022125088</v>
      </c>
      <c r="L24" s="58">
        <v>149067084644</v>
      </c>
      <c r="M24" s="58">
        <v>159687908462</v>
      </c>
      <c r="N24" s="58">
        <v>132022677200</v>
      </c>
      <c r="O24" s="59">
        <v>66349665600</v>
      </c>
      <c r="P24" s="57">
        <v>65177432000</v>
      </c>
      <c r="Q24" s="59">
        <v>70636308200</v>
      </c>
      <c r="R24" s="57">
        <v>69565104400</v>
      </c>
    </row>
    <row r="25" spans="1:18" ht="17" x14ac:dyDescent="0.2">
      <c r="A25" s="78" t="s">
        <v>219</v>
      </c>
      <c r="B25" s="59">
        <v>0.18</v>
      </c>
      <c r="C25" s="56">
        <v>0.2</v>
      </c>
      <c r="D25" s="56">
        <v>0.16</v>
      </c>
      <c r="E25" s="56">
        <v>0.16</v>
      </c>
      <c r="F25" s="56">
        <v>0.53</v>
      </c>
      <c r="G25" s="57">
        <v>0.54</v>
      </c>
      <c r="H25" s="59">
        <v>0.55000000000000004</v>
      </c>
      <c r="I25" s="56">
        <v>0.61</v>
      </c>
      <c r="J25" s="56">
        <v>0.2</v>
      </c>
      <c r="K25" s="57">
        <v>0.22</v>
      </c>
      <c r="L25" s="58">
        <v>0.31</v>
      </c>
      <c r="M25" s="58">
        <v>0.18</v>
      </c>
      <c r="N25" s="58">
        <v>0.06</v>
      </c>
      <c r="O25" s="59">
        <v>0.05</v>
      </c>
      <c r="P25" s="57">
        <v>0.13</v>
      </c>
      <c r="Q25" s="59">
        <v>0.04</v>
      </c>
      <c r="R25" s="57">
        <v>0.06</v>
      </c>
    </row>
    <row r="26" spans="1:18" ht="17" x14ac:dyDescent="0.2">
      <c r="A26" s="78" t="s">
        <v>220</v>
      </c>
      <c r="B26" s="59">
        <v>43.2</v>
      </c>
      <c r="C26" s="56">
        <v>43.14</v>
      </c>
      <c r="D26" s="56">
        <v>43.23</v>
      </c>
      <c r="E26" s="56">
        <v>43.25</v>
      </c>
      <c r="F26" s="56">
        <v>43.13</v>
      </c>
      <c r="G26" s="57">
        <v>43.09</v>
      </c>
      <c r="H26" s="59">
        <v>43.02</v>
      </c>
      <c r="I26" s="56">
        <v>43.05</v>
      </c>
      <c r="J26" s="56">
        <v>42.56</v>
      </c>
      <c r="K26" s="57">
        <v>42.51</v>
      </c>
      <c r="L26" s="58">
        <v>42.52</v>
      </c>
      <c r="M26" s="58">
        <v>43.79</v>
      </c>
      <c r="N26" s="58">
        <v>40.64</v>
      </c>
      <c r="O26" s="59">
        <v>40.92</v>
      </c>
      <c r="P26" s="57">
        <v>41.01</v>
      </c>
      <c r="Q26" s="59">
        <v>41.04</v>
      </c>
      <c r="R26" s="57">
        <v>40.98</v>
      </c>
    </row>
    <row r="27" spans="1:18" ht="17" x14ac:dyDescent="0.2">
      <c r="A27" s="78" t="s">
        <v>221</v>
      </c>
      <c r="B27" s="59">
        <v>96.84</v>
      </c>
      <c r="C27" s="56">
        <v>96.82</v>
      </c>
      <c r="D27" s="56">
        <v>96.92</v>
      </c>
      <c r="E27" s="56">
        <v>96.97</v>
      </c>
      <c r="F27" s="56">
        <v>96.12</v>
      </c>
      <c r="G27" s="57">
        <v>96.24</v>
      </c>
      <c r="H27" s="59">
        <v>96.36</v>
      </c>
      <c r="I27" s="56">
        <v>96.22</v>
      </c>
      <c r="J27" s="56">
        <v>97.15</v>
      </c>
      <c r="K27" s="57">
        <v>97.06</v>
      </c>
      <c r="L27" s="58">
        <v>96.69</v>
      </c>
      <c r="M27" s="58">
        <v>96.94</v>
      </c>
      <c r="N27" s="58">
        <v>98.67</v>
      </c>
      <c r="O27" s="59">
        <v>99.29</v>
      </c>
      <c r="P27" s="57">
        <v>99.24</v>
      </c>
      <c r="Q27" s="59">
        <v>99.15</v>
      </c>
      <c r="R27" s="57">
        <v>99.13</v>
      </c>
    </row>
    <row r="28" spans="1:18" ht="17" x14ac:dyDescent="0.2">
      <c r="A28" s="78" t="s">
        <v>222</v>
      </c>
      <c r="B28" s="59">
        <v>90.75</v>
      </c>
      <c r="C28" s="56">
        <v>90.79</v>
      </c>
      <c r="D28" s="56">
        <v>90.94</v>
      </c>
      <c r="E28" s="56">
        <v>91.07</v>
      </c>
      <c r="F28" s="56">
        <v>89.74</v>
      </c>
      <c r="G28" s="57">
        <v>90.06</v>
      </c>
      <c r="H28" s="59">
        <v>90.49</v>
      </c>
      <c r="I28" s="56">
        <v>90.13</v>
      </c>
      <c r="J28" s="56">
        <v>91.86</v>
      </c>
      <c r="K28" s="57">
        <v>91.62</v>
      </c>
      <c r="L28" s="58">
        <v>90.63</v>
      </c>
      <c r="M28" s="58">
        <v>90.97</v>
      </c>
      <c r="N28" s="58">
        <v>94.68</v>
      </c>
      <c r="O28" s="59">
        <v>96.64</v>
      </c>
      <c r="P28" s="57">
        <v>96.77</v>
      </c>
      <c r="Q28" s="59">
        <v>96.29</v>
      </c>
      <c r="R28" s="57">
        <v>96.22</v>
      </c>
    </row>
    <row r="29" spans="1:18" ht="17" x14ac:dyDescent="0.2">
      <c r="A29" s="78" t="s">
        <v>171</v>
      </c>
      <c r="B29" s="59">
        <v>79.180000000000007</v>
      </c>
      <c r="C29" s="56">
        <v>79.42</v>
      </c>
      <c r="D29" s="56">
        <v>79.53</v>
      </c>
      <c r="E29" s="56">
        <v>79.739999999999995</v>
      </c>
      <c r="F29" s="56">
        <v>78.2</v>
      </c>
      <c r="G29" s="57">
        <v>78.67</v>
      </c>
      <c r="H29" s="59">
        <v>79.430000000000007</v>
      </c>
      <c r="I29" s="56">
        <v>78.849999999999994</v>
      </c>
      <c r="J29" s="56">
        <v>81.5</v>
      </c>
      <c r="K29" s="57">
        <v>81.069999999999993</v>
      </c>
      <c r="L29" s="58">
        <v>79.010000000000005</v>
      </c>
      <c r="M29" s="58">
        <v>80.3</v>
      </c>
      <c r="N29" s="58">
        <v>84.28</v>
      </c>
      <c r="O29" s="59">
        <v>88.31</v>
      </c>
      <c r="P29" s="57">
        <v>88.86</v>
      </c>
      <c r="Q29" s="59">
        <v>87.94</v>
      </c>
      <c r="R29" s="57">
        <v>87.81</v>
      </c>
    </row>
    <row r="30" spans="1:18" ht="18" thickBot="1" x14ac:dyDescent="0.25">
      <c r="A30" s="81" t="s">
        <v>223</v>
      </c>
      <c r="B30" s="72">
        <v>0.96</v>
      </c>
      <c r="C30" s="67">
        <v>0.98</v>
      </c>
      <c r="D30" s="67">
        <v>0.94</v>
      </c>
      <c r="E30" s="67">
        <v>0.92</v>
      </c>
      <c r="F30" s="67">
        <v>1.33</v>
      </c>
      <c r="G30" s="74">
        <v>1.31</v>
      </c>
      <c r="H30" s="72">
        <v>1.28</v>
      </c>
      <c r="I30" s="67">
        <v>1.35</v>
      </c>
      <c r="J30" s="67">
        <v>0.88</v>
      </c>
      <c r="K30" s="74">
        <v>0.92</v>
      </c>
      <c r="L30" s="75">
        <v>1.07</v>
      </c>
      <c r="M30" s="75">
        <v>0.93</v>
      </c>
      <c r="N30" s="75">
        <v>0.55000000000000004</v>
      </c>
      <c r="O30" s="72">
        <v>0.34</v>
      </c>
      <c r="P30" s="74">
        <v>0.41</v>
      </c>
      <c r="Q30" s="72">
        <v>0.38</v>
      </c>
      <c r="R30" s="74">
        <v>0.4</v>
      </c>
    </row>
    <row r="31" spans="1:18" x14ac:dyDescent="0.2">
      <c r="A31" s="91" t="s">
        <v>263</v>
      </c>
      <c r="B31" s="92"/>
      <c r="C31" s="92"/>
      <c r="D31" s="92"/>
      <c r="E31" s="92"/>
      <c r="F31" s="92"/>
      <c r="G31" s="92"/>
      <c r="H31" s="92"/>
      <c r="I31" s="92"/>
      <c r="J31" s="92"/>
      <c r="K31" s="92"/>
      <c r="L31" s="92"/>
      <c r="M31" s="92"/>
      <c r="N31" s="92"/>
      <c r="O31" s="92"/>
      <c r="P31" s="92"/>
      <c r="Q31" s="92"/>
      <c r="R31" s="92"/>
    </row>
    <row r="32" spans="1:18" x14ac:dyDescent="0.2">
      <c r="A32" s="86" t="s">
        <v>235</v>
      </c>
    </row>
    <row r="33" spans="1:1" x14ac:dyDescent="0.2">
      <c r="A33" s="86" t="s">
        <v>236</v>
      </c>
    </row>
    <row r="34" spans="1:1" x14ac:dyDescent="0.2">
      <c r="A34" s="86" t="s">
        <v>237</v>
      </c>
    </row>
    <row r="35" spans="1:1" x14ac:dyDescent="0.2">
      <c r="A35" s="86" t="s">
        <v>238</v>
      </c>
    </row>
    <row r="36" spans="1:1" x14ac:dyDescent="0.2">
      <c r="A36" s="86" t="s">
        <v>239</v>
      </c>
    </row>
    <row r="37" spans="1:1" x14ac:dyDescent="0.2">
      <c r="A37" s="86" t="s">
        <v>240</v>
      </c>
    </row>
    <row r="38" spans="1:1" x14ac:dyDescent="0.2">
      <c r="A38" s="86" t="s">
        <v>241</v>
      </c>
    </row>
    <row r="39" spans="1:1" x14ac:dyDescent="0.2">
      <c r="A39" s="86" t="s">
        <v>242</v>
      </c>
    </row>
    <row r="40" spans="1:1" x14ac:dyDescent="0.2">
      <c r="A40" s="86" t="s">
        <v>243</v>
      </c>
    </row>
    <row r="41" spans="1:1" x14ac:dyDescent="0.2">
      <c r="A41" s="86" t="s">
        <v>244</v>
      </c>
    </row>
    <row r="42" spans="1:1" x14ac:dyDescent="0.2">
      <c r="A42" s="86" t="s">
        <v>245</v>
      </c>
    </row>
    <row r="43" spans="1:1" x14ac:dyDescent="0.2">
      <c r="A43" s="86" t="s">
        <v>246</v>
      </c>
    </row>
    <row r="44" spans="1:1" x14ac:dyDescent="0.2">
      <c r="A44" s="86" t="s">
        <v>247</v>
      </c>
    </row>
    <row r="45" spans="1:1" x14ac:dyDescent="0.2">
      <c r="A45" s="86" t="s">
        <v>248</v>
      </c>
    </row>
    <row r="46" spans="1:1" x14ac:dyDescent="0.2">
      <c r="A46" s="86" t="s">
        <v>249</v>
      </c>
    </row>
    <row r="47" spans="1:1" x14ac:dyDescent="0.2">
      <c r="A47" s="86" t="s">
        <v>250</v>
      </c>
    </row>
    <row r="48" spans="1:1" x14ac:dyDescent="0.2">
      <c r="A48" s="86" t="s">
        <v>251</v>
      </c>
    </row>
    <row r="49" spans="1:1" x14ac:dyDescent="0.2">
      <c r="A49" s="86" t="s">
        <v>252</v>
      </c>
    </row>
    <row r="50" spans="1:1" x14ac:dyDescent="0.2">
      <c r="A50" s="86" t="s">
        <v>253</v>
      </c>
    </row>
    <row r="51" spans="1:1" x14ac:dyDescent="0.2">
      <c r="A51" s="86" t="s">
        <v>254</v>
      </c>
    </row>
    <row r="52" spans="1:1" x14ac:dyDescent="0.2">
      <c r="A52" s="86" t="s">
        <v>255</v>
      </c>
    </row>
    <row r="53" spans="1:1" x14ac:dyDescent="0.2">
      <c r="A53" s="86" t="s">
        <v>256</v>
      </c>
    </row>
    <row r="54" spans="1:1" x14ac:dyDescent="0.2">
      <c r="A54" s="86" t="s">
        <v>257</v>
      </c>
    </row>
    <row r="55" spans="1:1" x14ac:dyDescent="0.2">
      <c r="A55" s="86" t="s">
        <v>258</v>
      </c>
    </row>
    <row r="56" spans="1:1" x14ac:dyDescent="0.2">
      <c r="A56" s="86" t="s">
        <v>259</v>
      </c>
    </row>
    <row r="57" spans="1:1" x14ac:dyDescent="0.2">
      <c r="A57" s="86" t="s">
        <v>260</v>
      </c>
    </row>
    <row r="58" spans="1:1" x14ac:dyDescent="0.2">
      <c r="A58" s="86" t="s">
        <v>261</v>
      </c>
    </row>
    <row r="59" spans="1:1" x14ac:dyDescent="0.2">
      <c r="A59" s="86" t="s">
        <v>240</v>
      </c>
    </row>
    <row r="60" spans="1:1" x14ac:dyDescent="0.2">
      <c r="A60" s="86" t="s">
        <v>262</v>
      </c>
    </row>
    <row r="61" spans="1:1" x14ac:dyDescent="0.2">
      <c r="A61" s="84"/>
    </row>
    <row r="62" spans="1:1" x14ac:dyDescent="0.2">
      <c r="A62" s="83"/>
    </row>
    <row r="63" spans="1:1" x14ac:dyDescent="0.2">
      <c r="A63" s="84"/>
    </row>
    <row r="64" spans="1:1" x14ac:dyDescent="0.2">
      <c r="A64" s="83"/>
    </row>
    <row r="65" spans="1:1" x14ac:dyDescent="0.2">
      <c r="A65" s="84"/>
    </row>
    <row r="66" spans="1:1" x14ac:dyDescent="0.2">
      <c r="A66" s="83"/>
    </row>
    <row r="67" spans="1:1" x14ac:dyDescent="0.2">
      <c r="A67" s="84"/>
    </row>
    <row r="68" spans="1:1" x14ac:dyDescent="0.2">
      <c r="A68" s="83"/>
    </row>
    <row r="69" spans="1:1" x14ac:dyDescent="0.2">
      <c r="A69" s="84"/>
    </row>
    <row r="70" spans="1:1" x14ac:dyDescent="0.2">
      <c r="A70" s="83"/>
    </row>
    <row r="71" spans="1:1" x14ac:dyDescent="0.2">
      <c r="A71" s="84"/>
    </row>
    <row r="72" spans="1:1" x14ac:dyDescent="0.2">
      <c r="A72" s="83"/>
    </row>
    <row r="73" spans="1:1" x14ac:dyDescent="0.2">
      <c r="A73" s="84"/>
    </row>
    <row r="74" spans="1:1" x14ac:dyDescent="0.2">
      <c r="A74" s="83"/>
    </row>
    <row r="75" spans="1:1" x14ac:dyDescent="0.2">
      <c r="A75" s="84"/>
    </row>
    <row r="76" spans="1:1" x14ac:dyDescent="0.2">
      <c r="A76" s="83"/>
    </row>
    <row r="77" spans="1:1" x14ac:dyDescent="0.2">
      <c r="A77" s="84"/>
    </row>
    <row r="78" spans="1:1" x14ac:dyDescent="0.2">
      <c r="A78" s="83"/>
    </row>
    <row r="79" spans="1:1" x14ac:dyDescent="0.2">
      <c r="A79" s="84"/>
    </row>
    <row r="80" spans="1:1" x14ac:dyDescent="0.2">
      <c r="A80" s="83"/>
    </row>
    <row r="81" spans="1:1" x14ac:dyDescent="0.2">
      <c r="A81" s="84"/>
    </row>
    <row r="82" spans="1:1" x14ac:dyDescent="0.2">
      <c r="A82" s="83"/>
    </row>
    <row r="83" spans="1:1" x14ac:dyDescent="0.2">
      <c r="A83" s="84"/>
    </row>
    <row r="84" spans="1:1" x14ac:dyDescent="0.2">
      <c r="A84" s="83"/>
    </row>
    <row r="85" spans="1:1" x14ac:dyDescent="0.2">
      <c r="A85" s="84"/>
    </row>
    <row r="86" spans="1:1" x14ac:dyDescent="0.2">
      <c r="A86" s="83"/>
    </row>
    <row r="87" spans="1:1" x14ac:dyDescent="0.2">
      <c r="A87" s="84"/>
    </row>
    <row r="88" spans="1:1" x14ac:dyDescent="0.2">
      <c r="A88" s="83"/>
    </row>
    <row r="89" spans="1:1" x14ac:dyDescent="0.2">
      <c r="A89" s="85"/>
    </row>
  </sheetData>
  <mergeCells count="5">
    <mergeCell ref="B1:G1"/>
    <mergeCell ref="H1:K1"/>
    <mergeCell ref="O1:P1"/>
    <mergeCell ref="Q1:R1"/>
    <mergeCell ref="A31:R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70BD-A726-6E41-B140-DED29E8577B5}">
  <dimension ref="A1:H36"/>
  <sheetViews>
    <sheetView workbookViewId="0">
      <selection activeCell="P23" sqref="P23"/>
    </sheetView>
  </sheetViews>
  <sheetFormatPr baseColWidth="10" defaultColWidth="11" defaultRowHeight="16" x14ac:dyDescent="0.2"/>
  <cols>
    <col min="1" max="2" width="3.6640625" style="1" bestFit="1" customWidth="1"/>
    <col min="3" max="3" width="39.33203125" style="1" bestFit="1" customWidth="1"/>
    <col min="4" max="5" width="11.5" style="1" bestFit="1" customWidth="1"/>
    <col min="6" max="6" width="11.1640625" style="1" bestFit="1" customWidth="1"/>
    <col min="7" max="8" width="11.5" style="1" bestFit="1" customWidth="1"/>
    <col min="9" max="16384" width="11" style="1"/>
  </cols>
  <sheetData>
    <row r="1" spans="1:8" x14ac:dyDescent="0.2">
      <c r="D1" s="3" t="s">
        <v>93</v>
      </c>
      <c r="E1" s="3" t="s">
        <v>94</v>
      </c>
      <c r="F1" s="3" t="s">
        <v>95</v>
      </c>
      <c r="G1" s="3" t="s">
        <v>96</v>
      </c>
      <c r="H1" s="3" t="s">
        <v>97</v>
      </c>
    </row>
    <row r="2" spans="1:8" x14ac:dyDescent="0.2">
      <c r="A2" s="13"/>
      <c r="B2" s="96" t="s">
        <v>72</v>
      </c>
      <c r="C2" s="13" t="s">
        <v>0</v>
      </c>
      <c r="D2" s="7">
        <v>118</v>
      </c>
      <c r="E2" s="7">
        <v>252</v>
      </c>
      <c r="F2" s="7">
        <v>290</v>
      </c>
      <c r="G2" s="7">
        <v>254</v>
      </c>
      <c r="H2" s="7">
        <v>248</v>
      </c>
    </row>
    <row r="3" spans="1:8" x14ac:dyDescent="0.2">
      <c r="A3" s="28"/>
      <c r="B3" s="93"/>
      <c r="C3" s="28" t="s">
        <v>73</v>
      </c>
      <c r="D3" s="21" t="s">
        <v>91</v>
      </c>
      <c r="E3" s="21" t="s">
        <v>92</v>
      </c>
      <c r="F3" s="21" t="s">
        <v>92</v>
      </c>
      <c r="G3" s="21" t="s">
        <v>92</v>
      </c>
      <c r="H3" s="21" t="s">
        <v>92</v>
      </c>
    </row>
    <row r="4" spans="1:8" x14ac:dyDescent="0.2">
      <c r="A4" s="28"/>
      <c r="B4" s="93"/>
      <c r="C4" s="28" t="s">
        <v>74</v>
      </c>
      <c r="D4" s="21" t="s">
        <v>93</v>
      </c>
      <c r="E4" s="21" t="s">
        <v>94</v>
      </c>
      <c r="F4" s="21" t="s">
        <v>95</v>
      </c>
      <c r="G4" s="21" t="s">
        <v>96</v>
      </c>
      <c r="H4" s="21" t="s">
        <v>97</v>
      </c>
    </row>
    <row r="5" spans="1:8" x14ac:dyDescent="0.2">
      <c r="A5" s="28"/>
      <c r="B5" s="93"/>
      <c r="C5" s="28" t="s">
        <v>75</v>
      </c>
      <c r="D5" s="21">
        <v>30.6</v>
      </c>
      <c r="E5" s="21">
        <v>68.8</v>
      </c>
      <c r="F5" s="21">
        <v>87.4</v>
      </c>
      <c r="G5" s="21">
        <v>81</v>
      </c>
      <c r="H5" s="21">
        <v>76.599999999999994</v>
      </c>
    </row>
    <row r="6" spans="1:8" x14ac:dyDescent="0.2">
      <c r="A6" s="28"/>
      <c r="B6" s="93"/>
      <c r="C6" s="28" t="s">
        <v>76</v>
      </c>
      <c r="D6" s="21" t="s">
        <v>98</v>
      </c>
      <c r="E6" s="21" t="s">
        <v>99</v>
      </c>
      <c r="F6" s="21" t="s">
        <v>100</v>
      </c>
      <c r="G6" s="21" t="s">
        <v>101</v>
      </c>
      <c r="H6" s="21" t="s">
        <v>99</v>
      </c>
    </row>
    <row r="7" spans="1:8" x14ac:dyDescent="0.2">
      <c r="A7" s="28"/>
      <c r="B7" s="93"/>
      <c r="C7" s="28" t="s">
        <v>77</v>
      </c>
      <c r="D7" s="36">
        <v>5.9700000000000003E-2</v>
      </c>
      <c r="E7" s="36">
        <v>0.40839999999999999</v>
      </c>
      <c r="F7" s="36">
        <v>0.42320000000000002</v>
      </c>
      <c r="G7" s="36">
        <v>0.3503</v>
      </c>
      <c r="H7" s="36">
        <v>0.40799999999999997</v>
      </c>
    </row>
    <row r="8" spans="1:8" x14ac:dyDescent="0.2">
      <c r="A8" s="28"/>
      <c r="B8" s="93"/>
      <c r="C8" s="28" t="s">
        <v>78</v>
      </c>
      <c r="D8" s="21" t="s">
        <v>102</v>
      </c>
      <c r="E8" s="21" t="s">
        <v>102</v>
      </c>
      <c r="F8" s="21" t="s">
        <v>102</v>
      </c>
      <c r="G8" s="21" t="s">
        <v>102</v>
      </c>
      <c r="H8" s="21" t="s">
        <v>102</v>
      </c>
    </row>
    <row r="9" spans="1:8" x14ac:dyDescent="0.2">
      <c r="A9" s="28"/>
      <c r="B9" s="93"/>
      <c r="C9" s="29" t="s">
        <v>79</v>
      </c>
      <c r="D9" s="37">
        <v>21527917</v>
      </c>
      <c r="E9" s="37">
        <v>11827586</v>
      </c>
      <c r="F9" s="37">
        <v>9982242</v>
      </c>
      <c r="G9" s="37">
        <v>10376621</v>
      </c>
      <c r="H9" s="37">
        <v>10906853</v>
      </c>
    </row>
    <row r="10" spans="1:8" x14ac:dyDescent="0.2">
      <c r="A10" s="28"/>
      <c r="B10" s="93"/>
      <c r="C10" s="29" t="s">
        <v>80</v>
      </c>
      <c r="D10" s="38">
        <v>8.0500000000000007</v>
      </c>
      <c r="E10" s="38">
        <v>1.1399999999999999</v>
      </c>
      <c r="F10" s="38">
        <v>1.22</v>
      </c>
      <c r="G10" s="38">
        <v>1.1399999999999999</v>
      </c>
      <c r="H10" s="38">
        <v>1.1299999999999999</v>
      </c>
    </row>
    <row r="11" spans="1:8" x14ac:dyDescent="0.2">
      <c r="A11" s="28"/>
      <c r="B11" s="93"/>
      <c r="C11" s="29" t="s">
        <v>81</v>
      </c>
      <c r="D11" s="39">
        <v>11.0749</v>
      </c>
      <c r="E11" s="39">
        <v>71.142200000000003</v>
      </c>
      <c r="F11" s="39">
        <v>93.282200000000003</v>
      </c>
      <c r="G11" s="39">
        <v>78.101100000000002</v>
      </c>
      <c r="H11" s="39">
        <v>78.7851</v>
      </c>
    </row>
    <row r="12" spans="1:8" x14ac:dyDescent="0.2">
      <c r="A12" s="93" t="s">
        <v>82</v>
      </c>
      <c r="B12" s="93" t="s">
        <v>83</v>
      </c>
      <c r="C12" s="30" t="s">
        <v>84</v>
      </c>
      <c r="D12" s="37">
        <v>3191044</v>
      </c>
      <c r="E12" s="37">
        <v>3024587</v>
      </c>
      <c r="F12" s="37">
        <v>2989602</v>
      </c>
      <c r="G12" s="37">
        <v>3015836</v>
      </c>
      <c r="H12" s="37">
        <v>3021785</v>
      </c>
    </row>
    <row r="13" spans="1:8" x14ac:dyDescent="0.2">
      <c r="A13" s="93"/>
      <c r="B13" s="93"/>
      <c r="C13" s="30" t="s">
        <v>85</v>
      </c>
      <c r="D13" s="37">
        <v>8271</v>
      </c>
      <c r="E13" s="37">
        <v>8617</v>
      </c>
      <c r="F13" s="37">
        <v>9035</v>
      </c>
      <c r="G13" s="37">
        <v>7795</v>
      </c>
      <c r="H13" s="37">
        <v>8128</v>
      </c>
    </row>
    <row r="14" spans="1:8" x14ac:dyDescent="0.2">
      <c r="A14" s="93"/>
      <c r="B14" s="93"/>
      <c r="C14" s="30" t="s">
        <v>86</v>
      </c>
      <c r="D14" s="37">
        <v>19213</v>
      </c>
      <c r="E14" s="37">
        <v>24287</v>
      </c>
      <c r="F14" s="37">
        <v>23564</v>
      </c>
      <c r="G14" s="37">
        <v>24738</v>
      </c>
      <c r="H14" s="37">
        <v>21613</v>
      </c>
    </row>
    <row r="15" spans="1:8" x14ac:dyDescent="0.2">
      <c r="A15" s="93"/>
      <c r="B15" s="93"/>
      <c r="C15" s="28" t="s">
        <v>87</v>
      </c>
      <c r="D15" s="40">
        <v>0.99739999999999995</v>
      </c>
      <c r="E15" s="40">
        <v>0.99719999999999998</v>
      </c>
      <c r="F15" s="40">
        <v>0.997</v>
      </c>
      <c r="G15" s="40">
        <v>0.99739999999999995</v>
      </c>
      <c r="H15" s="40">
        <v>0.99729999999999996</v>
      </c>
    </row>
    <row r="16" spans="1:8" x14ac:dyDescent="0.2">
      <c r="A16" s="93"/>
      <c r="B16" s="93"/>
      <c r="C16" s="28" t="s">
        <v>88</v>
      </c>
      <c r="D16" s="40">
        <v>0.99399999999999999</v>
      </c>
      <c r="E16" s="40">
        <v>0.99199999999999999</v>
      </c>
      <c r="F16" s="40">
        <v>0.99219999999999997</v>
      </c>
      <c r="G16" s="40">
        <v>0.9919</v>
      </c>
      <c r="H16" s="40">
        <v>0.9929</v>
      </c>
    </row>
    <row r="17" spans="1:8" x14ac:dyDescent="0.2">
      <c r="A17" s="93"/>
      <c r="B17" s="93" t="s">
        <v>89</v>
      </c>
      <c r="C17" s="30" t="s">
        <v>84</v>
      </c>
      <c r="D17" s="37">
        <v>3190760</v>
      </c>
      <c r="E17" s="37">
        <v>3024178</v>
      </c>
      <c r="F17" s="37">
        <v>2989155</v>
      </c>
      <c r="G17" s="37">
        <v>3015467</v>
      </c>
      <c r="H17" s="37">
        <v>3021473</v>
      </c>
    </row>
    <row r="18" spans="1:8" x14ac:dyDescent="0.2">
      <c r="A18" s="93"/>
      <c r="B18" s="93"/>
      <c r="C18" s="30" t="s">
        <v>85</v>
      </c>
      <c r="D18" s="37">
        <v>4660</v>
      </c>
      <c r="E18" s="37">
        <v>2844</v>
      </c>
      <c r="F18" s="37">
        <v>3015</v>
      </c>
      <c r="G18" s="37">
        <v>2883</v>
      </c>
      <c r="H18" s="37">
        <v>2791</v>
      </c>
    </row>
    <row r="19" spans="1:8" x14ac:dyDescent="0.2">
      <c r="A19" s="93"/>
      <c r="B19" s="93"/>
      <c r="C19" s="30" t="s">
        <v>86</v>
      </c>
      <c r="D19" s="37">
        <v>19497</v>
      </c>
      <c r="E19" s="37">
        <v>24696</v>
      </c>
      <c r="F19" s="37">
        <v>24011</v>
      </c>
      <c r="G19" s="37">
        <v>25107</v>
      </c>
      <c r="H19" s="37">
        <v>21925</v>
      </c>
    </row>
    <row r="20" spans="1:8" x14ac:dyDescent="0.2">
      <c r="A20" s="93"/>
      <c r="B20" s="93"/>
      <c r="C20" s="28" t="s">
        <v>87</v>
      </c>
      <c r="D20" s="41">
        <v>0.99850000000000005</v>
      </c>
      <c r="E20" s="41">
        <v>0.99909999999999999</v>
      </c>
      <c r="F20" s="41">
        <v>0.999</v>
      </c>
      <c r="G20" s="41">
        <v>0.999</v>
      </c>
      <c r="H20" s="41">
        <v>0.99909999999999999</v>
      </c>
    </row>
    <row r="21" spans="1:8" x14ac:dyDescent="0.2">
      <c r="A21" s="93"/>
      <c r="B21" s="93"/>
      <c r="C21" s="28" t="s">
        <v>88</v>
      </c>
      <c r="D21" s="41">
        <v>0.99390000000000001</v>
      </c>
      <c r="E21" s="41">
        <v>0.9919</v>
      </c>
      <c r="F21" s="41">
        <v>0.99199999999999999</v>
      </c>
      <c r="G21" s="41">
        <v>0.99170000000000003</v>
      </c>
      <c r="H21" s="41">
        <v>0.99280000000000002</v>
      </c>
    </row>
    <row r="22" spans="1:8" x14ac:dyDescent="0.2">
      <c r="A22" s="93" t="s">
        <v>90</v>
      </c>
      <c r="B22" s="93" t="s">
        <v>83</v>
      </c>
      <c r="C22" s="30" t="s">
        <v>84</v>
      </c>
      <c r="D22" s="37">
        <v>459589</v>
      </c>
      <c r="E22" s="37">
        <v>442233</v>
      </c>
      <c r="F22" s="37">
        <v>435161</v>
      </c>
      <c r="G22" s="37">
        <v>443448</v>
      </c>
      <c r="H22" s="37">
        <v>375593</v>
      </c>
    </row>
    <row r="23" spans="1:8" x14ac:dyDescent="0.2">
      <c r="A23" s="93"/>
      <c r="B23" s="93"/>
      <c r="C23" s="30" t="s">
        <v>85</v>
      </c>
      <c r="D23" s="37">
        <v>17671</v>
      </c>
      <c r="E23" s="37">
        <v>21813</v>
      </c>
      <c r="F23" s="37">
        <v>23040</v>
      </c>
      <c r="G23" s="37">
        <v>22468</v>
      </c>
      <c r="H23" s="37">
        <v>12020</v>
      </c>
    </row>
    <row r="24" spans="1:8" x14ac:dyDescent="0.2">
      <c r="A24" s="93"/>
      <c r="B24" s="93"/>
      <c r="C24" s="30" t="s">
        <v>86</v>
      </c>
      <c r="D24" s="37">
        <v>21676</v>
      </c>
      <c r="E24" s="37">
        <v>21989</v>
      </c>
      <c r="F24" s="37">
        <v>23974</v>
      </c>
      <c r="G24" s="37">
        <v>23445</v>
      </c>
      <c r="H24" s="37">
        <v>13802</v>
      </c>
    </row>
    <row r="25" spans="1:8" x14ac:dyDescent="0.2">
      <c r="A25" s="93"/>
      <c r="B25" s="93"/>
      <c r="C25" s="28" t="s">
        <v>87</v>
      </c>
      <c r="D25" s="40">
        <v>0.96299999999999997</v>
      </c>
      <c r="E25" s="40">
        <v>0.95299999999999996</v>
      </c>
      <c r="F25" s="40">
        <v>0.94969999999999999</v>
      </c>
      <c r="G25" s="40">
        <v>0.95179999999999998</v>
      </c>
      <c r="H25" s="40">
        <v>0.96899999999999997</v>
      </c>
    </row>
    <row r="26" spans="1:8" x14ac:dyDescent="0.2">
      <c r="A26" s="93"/>
      <c r="B26" s="93"/>
      <c r="C26" s="28" t="s">
        <v>88</v>
      </c>
      <c r="D26" s="40">
        <v>0.95499999999999996</v>
      </c>
      <c r="E26" s="40">
        <v>0.9526</v>
      </c>
      <c r="F26" s="40">
        <v>0.94779999999999998</v>
      </c>
      <c r="G26" s="40">
        <v>0.94979999999999998</v>
      </c>
      <c r="H26" s="40">
        <v>0.96460000000000001</v>
      </c>
    </row>
    <row r="27" spans="1:8" x14ac:dyDescent="0.2">
      <c r="A27" s="93"/>
      <c r="B27" s="93" t="s">
        <v>89</v>
      </c>
      <c r="C27" s="30" t="s">
        <v>84</v>
      </c>
      <c r="D27" s="37">
        <v>458008</v>
      </c>
      <c r="E27" s="37">
        <v>440930</v>
      </c>
      <c r="F27" s="37">
        <v>433447</v>
      </c>
      <c r="G27" s="37">
        <v>441801</v>
      </c>
      <c r="H27" s="37">
        <v>374800</v>
      </c>
    </row>
    <row r="28" spans="1:8" x14ac:dyDescent="0.2">
      <c r="A28" s="93"/>
      <c r="B28" s="93"/>
      <c r="C28" s="30" t="s">
        <v>85</v>
      </c>
      <c r="D28" s="37">
        <v>8092</v>
      </c>
      <c r="E28" s="37">
        <v>7349</v>
      </c>
      <c r="F28" s="37">
        <v>7914</v>
      </c>
      <c r="G28" s="37">
        <v>8071</v>
      </c>
      <c r="H28" s="37">
        <v>5145</v>
      </c>
    </row>
    <row r="29" spans="1:8" x14ac:dyDescent="0.2">
      <c r="A29" s="93"/>
      <c r="B29" s="93"/>
      <c r="C29" s="30" t="s">
        <v>86</v>
      </c>
      <c r="D29" s="37">
        <v>23257</v>
      </c>
      <c r="E29" s="37">
        <v>23292</v>
      </c>
      <c r="F29" s="37">
        <v>25688</v>
      </c>
      <c r="G29" s="37">
        <v>25091</v>
      </c>
      <c r="H29" s="37">
        <v>14595</v>
      </c>
    </row>
    <row r="30" spans="1:8" x14ac:dyDescent="0.2">
      <c r="A30" s="93"/>
      <c r="B30" s="93"/>
      <c r="C30" s="28" t="s">
        <v>87</v>
      </c>
      <c r="D30" s="41">
        <v>0.98260000000000003</v>
      </c>
      <c r="E30" s="41">
        <v>0.98360000000000003</v>
      </c>
      <c r="F30" s="41">
        <v>0.98209999999999997</v>
      </c>
      <c r="G30" s="41">
        <v>0.98209999999999997</v>
      </c>
      <c r="H30" s="41">
        <v>0.98650000000000004</v>
      </c>
    </row>
    <row r="31" spans="1:8" x14ac:dyDescent="0.2">
      <c r="A31" s="93"/>
      <c r="B31" s="93"/>
      <c r="C31" s="32" t="s">
        <v>88</v>
      </c>
      <c r="D31" s="41">
        <v>0.95169999999999999</v>
      </c>
      <c r="E31" s="41">
        <v>0.94979999999999998</v>
      </c>
      <c r="F31" s="41">
        <v>0.94410000000000005</v>
      </c>
      <c r="G31" s="41">
        <v>0.94630000000000003</v>
      </c>
      <c r="H31" s="41">
        <v>0.96250000000000002</v>
      </c>
    </row>
    <row r="32" spans="1:8" ht="16" customHeight="1" x14ac:dyDescent="0.2">
      <c r="B32" s="93" t="s">
        <v>103</v>
      </c>
      <c r="C32" s="33" t="s">
        <v>63</v>
      </c>
      <c r="D32" s="31">
        <v>0.98609999999999998</v>
      </c>
      <c r="E32" s="31">
        <v>0.99680000000000002</v>
      </c>
      <c r="F32" s="31">
        <v>0.99680000000000002</v>
      </c>
      <c r="G32" s="31">
        <v>0.99709999999999999</v>
      </c>
      <c r="H32" s="31">
        <v>0.99690000000000001</v>
      </c>
    </row>
    <row r="33" spans="1:8" x14ac:dyDescent="0.2">
      <c r="B33" s="93"/>
      <c r="C33" s="33" t="s">
        <v>65</v>
      </c>
      <c r="D33" s="3">
        <v>1.23</v>
      </c>
      <c r="E33" s="3">
        <v>39.090000000000003</v>
      </c>
      <c r="F33" s="3">
        <v>55.93</v>
      </c>
      <c r="G33" s="3">
        <v>53.75</v>
      </c>
      <c r="H33" s="3">
        <v>58.52</v>
      </c>
    </row>
    <row r="34" spans="1:8" x14ac:dyDescent="0.2">
      <c r="B34" s="93"/>
      <c r="C34" s="33" t="s">
        <v>66</v>
      </c>
      <c r="D34" s="3">
        <v>3.2000000000000002E-3</v>
      </c>
      <c r="E34" s="3">
        <v>1.5E-3</v>
      </c>
      <c r="F34" s="3">
        <v>2.7000000000000001E-3</v>
      </c>
      <c r="G34" s="3">
        <v>2.5999999999999999E-3</v>
      </c>
      <c r="H34" s="3">
        <v>7.7999999999999996E-3</v>
      </c>
    </row>
    <row r="35" spans="1:8" ht="17" thickBot="1" x14ac:dyDescent="0.25">
      <c r="A35" s="34"/>
      <c r="B35" s="94"/>
      <c r="C35" s="35" t="s">
        <v>67</v>
      </c>
      <c r="D35" s="6">
        <v>2.2000000000000001E-3</v>
      </c>
      <c r="E35" s="6">
        <v>4.0000000000000002E-4</v>
      </c>
      <c r="F35" s="6">
        <v>1.4E-3</v>
      </c>
      <c r="G35" s="6">
        <v>1.4E-3</v>
      </c>
      <c r="H35" s="6">
        <v>1.5E-3</v>
      </c>
    </row>
    <row r="36" spans="1:8" ht="25" customHeight="1" x14ac:dyDescent="0.2">
      <c r="A36" s="95" t="s">
        <v>233</v>
      </c>
      <c r="B36" s="95"/>
      <c r="C36" s="95"/>
      <c r="D36" s="95"/>
      <c r="E36" s="95"/>
      <c r="F36" s="95"/>
      <c r="G36" s="95"/>
      <c r="H36" s="95"/>
    </row>
  </sheetData>
  <mergeCells count="9">
    <mergeCell ref="B32:B35"/>
    <mergeCell ref="A36:H36"/>
    <mergeCell ref="B2:B11"/>
    <mergeCell ref="A12:A21"/>
    <mergeCell ref="B12:B16"/>
    <mergeCell ref="B17:B21"/>
    <mergeCell ref="A22:A31"/>
    <mergeCell ref="B22:B26"/>
    <mergeCell ref="B27:B31"/>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31E9-6DC0-AD48-ADB6-8B74407D7C4B}">
  <dimension ref="A1:M15"/>
  <sheetViews>
    <sheetView workbookViewId="0">
      <selection activeCell="A15" sqref="A15:M15"/>
    </sheetView>
  </sheetViews>
  <sheetFormatPr baseColWidth="10" defaultRowHeight="16" x14ac:dyDescent="0.2"/>
  <cols>
    <col min="1" max="1" width="4" bestFit="1" customWidth="1"/>
    <col min="3" max="3" width="27.33203125" bestFit="1" customWidth="1"/>
    <col min="4" max="12" width="10.83203125" style="27"/>
    <col min="13" max="13" width="12.33203125" style="27" customWidth="1"/>
  </cols>
  <sheetData>
    <row r="1" spans="1:13" ht="51" x14ac:dyDescent="0.2">
      <c r="A1" s="8"/>
      <c r="B1" s="8"/>
      <c r="C1" s="9"/>
      <c r="D1" s="101" t="s">
        <v>1</v>
      </c>
      <c r="E1" s="101"/>
      <c r="F1" s="101"/>
      <c r="G1" s="101" t="s">
        <v>2</v>
      </c>
      <c r="H1" s="101"/>
      <c r="I1" s="101"/>
      <c r="J1" s="10" t="s">
        <v>3</v>
      </c>
      <c r="K1" s="10" t="s">
        <v>4</v>
      </c>
      <c r="L1" s="9" t="s">
        <v>6</v>
      </c>
      <c r="M1" s="11" t="s">
        <v>60</v>
      </c>
    </row>
    <row r="2" spans="1:13" x14ac:dyDescent="0.2">
      <c r="A2" s="12"/>
      <c r="B2" s="12"/>
      <c r="C2" s="13" t="s">
        <v>0</v>
      </c>
      <c r="D2" s="7">
        <v>336</v>
      </c>
      <c r="E2" s="7">
        <v>230</v>
      </c>
      <c r="F2" s="7">
        <v>100</v>
      </c>
      <c r="G2" s="7">
        <v>660</v>
      </c>
      <c r="H2" s="7">
        <v>200</v>
      </c>
      <c r="I2" s="7">
        <v>100</v>
      </c>
      <c r="J2" s="7">
        <v>117</v>
      </c>
      <c r="K2" s="7">
        <v>126</v>
      </c>
      <c r="L2" s="7">
        <v>128</v>
      </c>
      <c r="M2" s="7">
        <v>99</v>
      </c>
    </row>
    <row r="3" spans="1:13" x14ac:dyDescent="0.2">
      <c r="A3" s="97" t="s">
        <v>61</v>
      </c>
      <c r="B3" s="99" t="s">
        <v>62</v>
      </c>
      <c r="C3" s="14" t="s">
        <v>63</v>
      </c>
      <c r="D3" s="19">
        <v>0.997</v>
      </c>
      <c r="E3" s="19">
        <v>0.997</v>
      </c>
      <c r="F3" s="19">
        <v>0.995</v>
      </c>
      <c r="G3" s="19">
        <v>0.99099999999999999</v>
      </c>
      <c r="H3" s="19">
        <v>0.997</v>
      </c>
      <c r="I3" s="20">
        <v>0.995</v>
      </c>
      <c r="J3" s="19">
        <v>0.98799999999999999</v>
      </c>
      <c r="K3" s="19">
        <v>0.98699999999999999</v>
      </c>
      <c r="L3" s="3" t="s">
        <v>64</v>
      </c>
      <c r="M3" s="3" t="s">
        <v>64</v>
      </c>
    </row>
    <row r="4" spans="1:13" x14ac:dyDescent="0.2">
      <c r="A4" s="97"/>
      <c r="B4" s="99"/>
      <c r="C4" s="14" t="s">
        <v>65</v>
      </c>
      <c r="D4" s="3">
        <v>34</v>
      </c>
      <c r="E4" s="3">
        <v>31</v>
      </c>
      <c r="F4" s="3">
        <v>14.4</v>
      </c>
      <c r="G4" s="3">
        <v>11.7</v>
      </c>
      <c r="H4" s="3">
        <v>7.8</v>
      </c>
      <c r="I4" s="21">
        <v>4.3</v>
      </c>
      <c r="J4" s="3">
        <v>1.2</v>
      </c>
      <c r="K4" s="3">
        <v>2.1</v>
      </c>
      <c r="L4" s="3" t="s">
        <v>64</v>
      </c>
      <c r="M4" s="3" t="s">
        <v>64</v>
      </c>
    </row>
    <row r="5" spans="1:13" x14ac:dyDescent="0.2">
      <c r="A5" s="97"/>
      <c r="B5" s="99"/>
      <c r="C5" s="14" t="s">
        <v>66</v>
      </c>
      <c r="D5" s="22">
        <v>2.2000000000000001E-3</v>
      </c>
      <c r="E5" s="22">
        <v>2.2000000000000001E-3</v>
      </c>
      <c r="F5" s="22">
        <v>2.3E-3</v>
      </c>
      <c r="G5" s="22">
        <v>2.3E-3</v>
      </c>
      <c r="H5" s="22">
        <v>2.2000000000000001E-3</v>
      </c>
      <c r="I5" s="23">
        <v>2.3999999999999998E-3</v>
      </c>
      <c r="J5" s="22">
        <v>2.8999999999999998E-3</v>
      </c>
      <c r="K5" s="22">
        <v>3.3999999999999998E-3</v>
      </c>
      <c r="L5" s="3" t="s">
        <v>64</v>
      </c>
      <c r="M5" s="3" t="s">
        <v>64</v>
      </c>
    </row>
    <row r="6" spans="1:13" x14ac:dyDescent="0.2">
      <c r="A6" s="97"/>
      <c r="B6" s="99"/>
      <c r="C6" s="14" t="s">
        <v>67</v>
      </c>
      <c r="D6" s="22">
        <v>1.8E-3</v>
      </c>
      <c r="E6" s="22">
        <v>1.8E-3</v>
      </c>
      <c r="F6" s="22">
        <v>2E-3</v>
      </c>
      <c r="G6" s="22">
        <v>1.6999999999999999E-3</v>
      </c>
      <c r="H6" s="22">
        <v>1.8E-3</v>
      </c>
      <c r="I6" s="23">
        <v>1.8E-3</v>
      </c>
      <c r="J6" s="22">
        <v>2E-3</v>
      </c>
      <c r="K6" s="22">
        <v>2.2000000000000001E-3</v>
      </c>
      <c r="L6" s="3" t="s">
        <v>64</v>
      </c>
      <c r="M6" s="3" t="s">
        <v>64</v>
      </c>
    </row>
    <row r="7" spans="1:13" x14ac:dyDescent="0.2">
      <c r="A7" s="97" t="s">
        <v>69</v>
      </c>
      <c r="B7" s="97" t="s">
        <v>68</v>
      </c>
      <c r="C7" s="14" t="s">
        <v>63</v>
      </c>
      <c r="D7" s="15">
        <v>0.99898155200000005</v>
      </c>
      <c r="E7" s="15">
        <v>0.99891050999999997</v>
      </c>
      <c r="F7" s="15">
        <v>0.99823611099999998</v>
      </c>
      <c r="G7" s="15">
        <v>0.99894450899999998</v>
      </c>
      <c r="H7" s="15">
        <v>0.99719736599999997</v>
      </c>
      <c r="I7" s="15">
        <v>0.99719736999999997</v>
      </c>
      <c r="J7" s="15">
        <v>0.98882498399999996</v>
      </c>
      <c r="K7" s="15">
        <v>0.98699999999999999</v>
      </c>
      <c r="L7" s="15">
        <v>0.99911754799999997</v>
      </c>
      <c r="M7" s="3" t="s">
        <v>64</v>
      </c>
    </row>
    <row r="8" spans="1:13" x14ac:dyDescent="0.2">
      <c r="A8" s="97"/>
      <c r="B8" s="97"/>
      <c r="C8" s="14" t="s">
        <v>65</v>
      </c>
      <c r="D8" s="24">
        <f>15121940/1000000</f>
        <v>15.12194</v>
      </c>
      <c r="E8" s="25">
        <f>12880080/1000000</f>
        <v>12.88008</v>
      </c>
      <c r="F8" s="25">
        <f>8615863/1000000</f>
        <v>8.6158629999999992</v>
      </c>
      <c r="G8" s="25">
        <f>6433067/1000000</f>
        <v>6.4330670000000003</v>
      </c>
      <c r="H8" s="24">
        <f>4164732/1000000</f>
        <v>4.1647319999999999</v>
      </c>
      <c r="I8" s="24">
        <f>2616844/1000000</f>
        <v>2.6168439999999999</v>
      </c>
      <c r="J8" s="25">
        <f>622751/1000000</f>
        <v>0.62275100000000005</v>
      </c>
      <c r="K8" s="25">
        <v>1.1499999999999999</v>
      </c>
      <c r="L8" s="16">
        <v>12.8</v>
      </c>
      <c r="M8" s="3" t="s">
        <v>64</v>
      </c>
    </row>
    <row r="9" spans="1:13" x14ac:dyDescent="0.2">
      <c r="A9" s="97"/>
      <c r="B9" s="97"/>
      <c r="C9" s="14" t="s">
        <v>66</v>
      </c>
      <c r="D9" s="26">
        <v>2.7263270000000002E-3</v>
      </c>
      <c r="E9" s="26">
        <v>2.7244359999999998E-3</v>
      </c>
      <c r="F9" s="26">
        <v>2.7219660000000001E-3</v>
      </c>
      <c r="G9" s="26">
        <v>2.612704E-3</v>
      </c>
      <c r="H9" s="26">
        <v>2.7237440000000002E-3</v>
      </c>
      <c r="I9" s="26">
        <v>2.7102200000000002E-3</v>
      </c>
      <c r="J9" s="26">
        <v>2.7202540000000001E-3</v>
      </c>
      <c r="K9" s="26">
        <v>5.7128399142346601E-3</v>
      </c>
      <c r="L9" s="26">
        <v>2.7338219999999999E-3</v>
      </c>
      <c r="M9" s="3" t="s">
        <v>64</v>
      </c>
    </row>
    <row r="10" spans="1:13" x14ac:dyDescent="0.2">
      <c r="A10" s="97"/>
      <c r="B10" s="97"/>
      <c r="C10" s="14" t="s">
        <v>67</v>
      </c>
      <c r="D10" s="26">
        <v>5.7088620000000003E-3</v>
      </c>
      <c r="E10" s="26">
        <v>5.7100450000000004E-3</v>
      </c>
      <c r="F10" s="26">
        <v>5.6993290000000004E-3</v>
      </c>
      <c r="G10" s="26">
        <v>5.5280629999999997E-3</v>
      </c>
      <c r="H10" s="26">
        <v>5.6990160000000003E-3</v>
      </c>
      <c r="I10" s="26">
        <v>5.6970600000000003E-3</v>
      </c>
      <c r="J10" s="26">
        <v>5.7388409999999997E-3</v>
      </c>
      <c r="K10" s="26">
        <v>2.75517452187799E-3</v>
      </c>
      <c r="L10" s="26">
        <v>5.7154980000000003E-3</v>
      </c>
      <c r="M10" s="3" t="s">
        <v>64</v>
      </c>
    </row>
    <row r="11" spans="1:13" x14ac:dyDescent="0.2">
      <c r="A11" s="97" t="s">
        <v>70</v>
      </c>
      <c r="B11" s="99" t="s">
        <v>71</v>
      </c>
      <c r="C11" s="14" t="s">
        <v>63</v>
      </c>
      <c r="D11" s="3" t="s">
        <v>64</v>
      </c>
      <c r="E11" s="3" t="s">
        <v>64</v>
      </c>
      <c r="F11" s="3" t="s">
        <v>64</v>
      </c>
      <c r="G11" s="3" t="s">
        <v>64</v>
      </c>
      <c r="H11" s="3" t="s">
        <v>64</v>
      </c>
      <c r="I11" s="3" t="s">
        <v>64</v>
      </c>
      <c r="J11" s="3" t="s">
        <v>64</v>
      </c>
      <c r="K11" s="3" t="s">
        <v>64</v>
      </c>
      <c r="L11" s="3" t="s">
        <v>64</v>
      </c>
      <c r="M11" s="15">
        <v>0.98</v>
      </c>
    </row>
    <row r="12" spans="1:13" x14ac:dyDescent="0.2">
      <c r="A12" s="97"/>
      <c r="B12" s="99"/>
      <c r="C12" s="14" t="s">
        <v>65</v>
      </c>
      <c r="D12" s="3" t="s">
        <v>64</v>
      </c>
      <c r="E12" s="3" t="s">
        <v>64</v>
      </c>
      <c r="F12" s="3" t="s">
        <v>64</v>
      </c>
      <c r="G12" s="3" t="s">
        <v>64</v>
      </c>
      <c r="H12" s="3" t="s">
        <v>64</v>
      </c>
      <c r="I12" s="3" t="s">
        <v>64</v>
      </c>
      <c r="J12" s="3" t="s">
        <v>64</v>
      </c>
      <c r="K12" s="3" t="s">
        <v>64</v>
      </c>
      <c r="L12" s="3" t="s">
        <v>64</v>
      </c>
      <c r="M12" s="16">
        <v>1.1399999999999999</v>
      </c>
    </row>
    <row r="13" spans="1:13" x14ac:dyDescent="0.2">
      <c r="A13" s="97"/>
      <c r="B13" s="99"/>
      <c r="C13" s="14" t="s">
        <v>66</v>
      </c>
      <c r="D13" s="3" t="s">
        <v>64</v>
      </c>
      <c r="E13" s="3" t="s">
        <v>64</v>
      </c>
      <c r="F13" s="3" t="s">
        <v>64</v>
      </c>
      <c r="G13" s="3" t="s">
        <v>64</v>
      </c>
      <c r="H13" s="3" t="s">
        <v>64</v>
      </c>
      <c r="I13" s="3" t="s">
        <v>64</v>
      </c>
      <c r="J13" s="3" t="s">
        <v>64</v>
      </c>
      <c r="K13" s="3" t="s">
        <v>64</v>
      </c>
      <c r="L13" s="3" t="s">
        <v>64</v>
      </c>
      <c r="M13" s="16">
        <v>1.2999999999999999E-3</v>
      </c>
    </row>
    <row r="14" spans="1:13" ht="17" thickBot="1" x14ac:dyDescent="0.25">
      <c r="A14" s="98"/>
      <c r="B14" s="100"/>
      <c r="C14" s="17" t="s">
        <v>67</v>
      </c>
      <c r="D14" s="6" t="s">
        <v>64</v>
      </c>
      <c r="E14" s="6" t="s">
        <v>64</v>
      </c>
      <c r="F14" s="6" t="s">
        <v>64</v>
      </c>
      <c r="G14" s="6" t="s">
        <v>64</v>
      </c>
      <c r="H14" s="6" t="s">
        <v>64</v>
      </c>
      <c r="I14" s="6" t="s">
        <v>64</v>
      </c>
      <c r="J14" s="6" t="s">
        <v>64</v>
      </c>
      <c r="K14" s="6" t="s">
        <v>64</v>
      </c>
      <c r="L14" s="6" t="s">
        <v>64</v>
      </c>
      <c r="M14" s="18">
        <v>8.5000000000000006E-5</v>
      </c>
    </row>
    <row r="15" spans="1:13" ht="55" customHeight="1" x14ac:dyDescent="0.2">
      <c r="A15" s="87" t="s">
        <v>234</v>
      </c>
      <c r="B15" s="87"/>
      <c r="C15" s="87"/>
      <c r="D15" s="87"/>
      <c r="E15" s="87"/>
      <c r="F15" s="87"/>
      <c r="G15" s="87"/>
      <c r="H15" s="87"/>
      <c r="I15" s="87"/>
      <c r="J15" s="87"/>
      <c r="K15" s="87"/>
      <c r="L15" s="87"/>
      <c r="M15" s="87"/>
    </row>
  </sheetData>
  <mergeCells count="9">
    <mergeCell ref="A11:A14"/>
    <mergeCell ref="B11:B14"/>
    <mergeCell ref="A15:M15"/>
    <mergeCell ref="D1:F1"/>
    <mergeCell ref="G1:I1"/>
    <mergeCell ref="A3:A6"/>
    <mergeCell ref="B3:B6"/>
    <mergeCell ref="A7:A10"/>
    <mergeCell ref="B7:B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267FB-6BC9-6043-AF64-0845E562C8CE}">
  <dimension ref="A1:E52"/>
  <sheetViews>
    <sheetView tabSelected="1" topLeftCell="A2" workbookViewId="0">
      <selection activeCell="G51" sqref="G51"/>
    </sheetView>
  </sheetViews>
  <sheetFormatPr baseColWidth="10" defaultRowHeight="16" x14ac:dyDescent="0.2"/>
  <cols>
    <col min="1" max="1" width="28" bestFit="1" customWidth="1"/>
    <col min="2" max="4" width="13.1640625" bestFit="1" customWidth="1"/>
  </cols>
  <sheetData>
    <row r="1" spans="1:5" x14ac:dyDescent="0.2">
      <c r="A1" s="82" t="s">
        <v>5</v>
      </c>
      <c r="B1" s="65" t="s">
        <v>1</v>
      </c>
      <c r="C1" s="65" t="s">
        <v>2</v>
      </c>
      <c r="D1" s="65" t="s">
        <v>6</v>
      </c>
      <c r="E1" s="65" t="s">
        <v>105</v>
      </c>
    </row>
    <row r="2" spans="1:5" x14ac:dyDescent="0.2">
      <c r="A2" s="2" t="s">
        <v>7</v>
      </c>
      <c r="B2" s="3">
        <v>18102</v>
      </c>
      <c r="C2" s="3">
        <v>18905</v>
      </c>
      <c r="D2" s="3">
        <v>17016</v>
      </c>
      <c r="E2" s="3">
        <v>2337</v>
      </c>
    </row>
    <row r="3" spans="1:5" x14ac:dyDescent="0.2">
      <c r="A3" s="2" t="s">
        <v>8</v>
      </c>
      <c r="B3" s="3">
        <v>18102</v>
      </c>
      <c r="C3" s="3">
        <v>18905</v>
      </c>
      <c r="D3" s="3">
        <v>17016</v>
      </c>
      <c r="E3" s="3">
        <v>2337</v>
      </c>
    </row>
    <row r="4" spans="1:5" x14ac:dyDescent="0.2">
      <c r="A4" s="2" t="s">
        <v>9</v>
      </c>
      <c r="B4" s="3">
        <v>6634</v>
      </c>
      <c r="C4" s="3">
        <v>6559</v>
      </c>
      <c r="D4" s="3">
        <v>4377</v>
      </c>
      <c r="E4" s="3">
        <v>2327</v>
      </c>
    </row>
    <row r="5" spans="1:5" x14ac:dyDescent="0.2">
      <c r="A5" s="2" t="s">
        <v>10</v>
      </c>
      <c r="B5" s="3">
        <v>3179</v>
      </c>
      <c r="C5" s="3">
        <v>2616</v>
      </c>
      <c r="D5" s="3">
        <v>2013</v>
      </c>
      <c r="E5" s="3">
        <v>2269</v>
      </c>
    </row>
    <row r="6" spans="1:5" x14ac:dyDescent="0.2">
      <c r="A6" s="2" t="s">
        <v>11</v>
      </c>
      <c r="B6" s="3">
        <v>965</v>
      </c>
      <c r="C6" s="3">
        <v>948</v>
      </c>
      <c r="D6" s="3">
        <v>697</v>
      </c>
      <c r="E6" s="3">
        <v>1819</v>
      </c>
    </row>
    <row r="7" spans="1:5" x14ac:dyDescent="0.2">
      <c r="A7" s="2" t="s">
        <v>12</v>
      </c>
      <c r="B7" s="3">
        <v>500</v>
      </c>
      <c r="C7" s="3">
        <v>500</v>
      </c>
      <c r="D7" s="3">
        <v>351</v>
      </c>
      <c r="E7" s="3">
        <v>1332</v>
      </c>
    </row>
    <row r="8" spans="1:5" x14ac:dyDescent="0.2">
      <c r="A8" s="2" t="s">
        <v>13</v>
      </c>
      <c r="B8" s="4">
        <v>2899386838</v>
      </c>
      <c r="C8" s="4">
        <v>2893558199</v>
      </c>
      <c r="D8" s="4">
        <v>2867683417</v>
      </c>
      <c r="E8" s="4">
        <v>2866880913</v>
      </c>
    </row>
    <row r="9" spans="1:5" x14ac:dyDescent="0.2">
      <c r="A9" s="2" t="s">
        <v>14</v>
      </c>
      <c r="B9" s="4">
        <v>2899386838</v>
      </c>
      <c r="C9" s="4">
        <v>2893558199</v>
      </c>
      <c r="D9" s="4">
        <v>2867683417</v>
      </c>
      <c r="E9" s="4">
        <v>2866880913</v>
      </c>
    </row>
    <row r="10" spans="1:5" x14ac:dyDescent="0.2">
      <c r="A10" s="2" t="s">
        <v>15</v>
      </c>
      <c r="B10" s="4">
        <v>2873181088</v>
      </c>
      <c r="C10" s="4">
        <v>2864878932</v>
      </c>
      <c r="D10" s="4">
        <v>2840566646</v>
      </c>
      <c r="E10" s="4">
        <v>2866839233</v>
      </c>
    </row>
    <row r="11" spans="1:5" x14ac:dyDescent="0.2">
      <c r="A11" s="2" t="s">
        <v>16</v>
      </c>
      <c r="B11" s="4">
        <v>2848642889</v>
      </c>
      <c r="C11" s="4">
        <v>2836789635</v>
      </c>
      <c r="D11" s="4">
        <v>2824111036</v>
      </c>
      <c r="E11" s="4">
        <v>2866386869</v>
      </c>
    </row>
    <row r="12" spans="1:5" x14ac:dyDescent="0.2">
      <c r="A12" s="2" t="s">
        <v>17</v>
      </c>
      <c r="B12" s="4">
        <v>2816263478</v>
      </c>
      <c r="C12" s="4">
        <v>2812836296</v>
      </c>
      <c r="D12" s="4">
        <v>2804290035</v>
      </c>
      <c r="E12" s="4">
        <v>2858326432</v>
      </c>
    </row>
    <row r="13" spans="1:5" x14ac:dyDescent="0.2">
      <c r="A13" s="2" t="s">
        <v>18</v>
      </c>
      <c r="B13" s="4">
        <v>2800220687</v>
      </c>
      <c r="C13" s="4">
        <v>2797538549</v>
      </c>
      <c r="D13" s="4">
        <v>2792294955</v>
      </c>
      <c r="E13" s="4">
        <v>2840893649</v>
      </c>
    </row>
    <row r="14" spans="1:5" x14ac:dyDescent="0.2">
      <c r="A14" s="2" t="s">
        <v>19</v>
      </c>
      <c r="B14" s="3">
        <v>3179</v>
      </c>
      <c r="C14" s="3">
        <v>2616</v>
      </c>
      <c r="D14" s="3">
        <v>2013</v>
      </c>
      <c r="E14" s="3">
        <v>2269</v>
      </c>
    </row>
    <row r="15" spans="1:5" x14ac:dyDescent="0.2">
      <c r="A15" s="2" t="s">
        <v>20</v>
      </c>
      <c r="B15" s="4">
        <v>104958599</v>
      </c>
      <c r="C15" s="4">
        <v>86747726</v>
      </c>
      <c r="D15" s="4">
        <v>109375584</v>
      </c>
      <c r="E15" s="4">
        <v>50410306</v>
      </c>
    </row>
    <row r="16" spans="1:5" x14ac:dyDescent="0.2">
      <c r="A16" s="2" t="s">
        <v>21</v>
      </c>
      <c r="B16" s="4">
        <v>2848642889</v>
      </c>
      <c r="C16" s="4">
        <v>2836789635</v>
      </c>
      <c r="D16" s="4">
        <v>2824111036</v>
      </c>
      <c r="E16" s="4">
        <v>2866386869</v>
      </c>
    </row>
    <row r="17" spans="1:5" x14ac:dyDescent="0.2">
      <c r="A17" s="2" t="s">
        <v>22</v>
      </c>
      <c r="B17" s="4">
        <v>3099922541</v>
      </c>
      <c r="C17" s="4">
        <v>3099922541</v>
      </c>
      <c r="D17" s="4">
        <v>3099922541</v>
      </c>
      <c r="E17" s="4">
        <v>3099922541</v>
      </c>
    </row>
    <row r="18" spans="1:5" x14ac:dyDescent="0.2">
      <c r="A18" s="2" t="s">
        <v>23</v>
      </c>
      <c r="B18" s="3">
        <v>40.880000000000003</v>
      </c>
      <c r="C18" s="3">
        <v>40.82</v>
      </c>
      <c r="D18" s="3">
        <v>40.840000000000003</v>
      </c>
      <c r="E18" s="3">
        <v>40.86</v>
      </c>
    </row>
    <row r="19" spans="1:5" x14ac:dyDescent="0.2">
      <c r="A19" s="2" t="s">
        <v>24</v>
      </c>
      <c r="B19" s="3">
        <v>40.869999999999997</v>
      </c>
      <c r="C19" s="3">
        <v>40.869999999999997</v>
      </c>
      <c r="D19" s="3">
        <v>40.869999999999997</v>
      </c>
      <c r="E19" s="3">
        <v>40.869999999999997</v>
      </c>
    </row>
    <row r="20" spans="1:5" x14ac:dyDescent="0.2">
      <c r="A20" s="2" t="s">
        <v>25</v>
      </c>
      <c r="B20" s="4">
        <v>28877588</v>
      </c>
      <c r="C20" s="4">
        <v>26308501</v>
      </c>
      <c r="D20" s="4">
        <v>45263628</v>
      </c>
      <c r="E20" s="4">
        <v>7667013</v>
      </c>
    </row>
    <row r="21" spans="1:5" x14ac:dyDescent="0.2">
      <c r="A21" s="2" t="s">
        <v>26</v>
      </c>
      <c r="B21" s="4">
        <v>23706054</v>
      </c>
      <c r="C21" s="4">
        <v>25153794</v>
      </c>
      <c r="D21" s="4">
        <v>39319759</v>
      </c>
      <c r="E21" s="4">
        <v>7048393</v>
      </c>
    </row>
    <row r="22" spans="1:5" x14ac:dyDescent="0.2">
      <c r="A22" s="2" t="s">
        <v>27</v>
      </c>
      <c r="B22" s="4">
        <v>13786581</v>
      </c>
      <c r="C22" s="4">
        <v>12765283</v>
      </c>
      <c r="D22" s="4">
        <v>23731267</v>
      </c>
      <c r="E22" s="4">
        <v>3419081</v>
      </c>
    </row>
    <row r="23" spans="1:5" x14ac:dyDescent="0.2">
      <c r="A23" s="2" t="s">
        <v>28</v>
      </c>
      <c r="B23" s="4">
        <v>10364248</v>
      </c>
      <c r="C23" s="4">
        <v>8968771</v>
      </c>
      <c r="D23" s="4">
        <v>16287035</v>
      </c>
      <c r="E23" s="4">
        <v>2381282</v>
      </c>
    </row>
    <row r="24" spans="1:5" x14ac:dyDescent="0.2">
      <c r="A24" s="2" t="s">
        <v>29</v>
      </c>
      <c r="B24" s="3">
        <v>30</v>
      </c>
      <c r="C24" s="3">
        <v>31</v>
      </c>
      <c r="D24" s="3">
        <v>20</v>
      </c>
      <c r="E24" s="3">
        <v>99</v>
      </c>
    </row>
    <row r="25" spans="1:5" x14ac:dyDescent="0.2">
      <c r="A25" s="2" t="s">
        <v>30</v>
      </c>
      <c r="B25" s="3">
        <v>35</v>
      </c>
      <c r="C25" s="3">
        <v>37</v>
      </c>
      <c r="D25" s="3">
        <v>24</v>
      </c>
      <c r="E25" s="3">
        <v>115</v>
      </c>
    </row>
    <row r="26" spans="1:5" x14ac:dyDescent="0.2">
      <c r="A26" s="2" t="s">
        <v>31</v>
      </c>
      <c r="B26" s="3">
        <v>66</v>
      </c>
      <c r="C26" s="3">
        <v>68</v>
      </c>
      <c r="D26" s="3">
        <v>42</v>
      </c>
      <c r="E26" s="3">
        <v>238</v>
      </c>
    </row>
    <row r="27" spans="1:5" x14ac:dyDescent="0.2">
      <c r="A27" s="2" t="s">
        <v>32</v>
      </c>
      <c r="B27" s="3">
        <v>81</v>
      </c>
      <c r="C27" s="3">
        <v>86</v>
      </c>
      <c r="D27" s="3">
        <v>53</v>
      </c>
      <c r="E27" s="3">
        <v>300</v>
      </c>
    </row>
    <row r="28" spans="1:5" x14ac:dyDescent="0.2">
      <c r="A28" s="2" t="s">
        <v>33</v>
      </c>
      <c r="B28" s="3">
        <v>4096</v>
      </c>
      <c r="C28" s="3">
        <v>3824</v>
      </c>
      <c r="D28" s="3">
        <v>2750</v>
      </c>
      <c r="E28" s="3">
        <v>6938</v>
      </c>
    </row>
    <row r="29" spans="1:5" x14ac:dyDescent="0.2">
      <c r="A29" s="2" t="s">
        <v>34</v>
      </c>
      <c r="B29" s="3">
        <v>731</v>
      </c>
      <c r="C29" s="3">
        <v>673</v>
      </c>
      <c r="D29" s="3">
        <v>410</v>
      </c>
      <c r="E29" s="3">
        <v>897</v>
      </c>
    </row>
    <row r="30" spans="1:5" x14ac:dyDescent="0.2">
      <c r="A30" s="2" t="s">
        <v>35</v>
      </c>
      <c r="B30" s="4">
        <v>2767603369</v>
      </c>
      <c r="C30" s="4">
        <v>2753275776</v>
      </c>
      <c r="D30" s="4">
        <v>2768277060</v>
      </c>
      <c r="E30" s="4">
        <v>2707303799</v>
      </c>
    </row>
    <row r="31" spans="1:5" x14ac:dyDescent="0.2">
      <c r="A31" s="2" t="s">
        <v>36</v>
      </c>
      <c r="B31" s="3">
        <v>7175</v>
      </c>
      <c r="C31" s="3">
        <v>6607</v>
      </c>
      <c r="D31" s="3">
        <v>8283</v>
      </c>
      <c r="E31" s="3">
        <v>49905</v>
      </c>
    </row>
    <row r="32" spans="1:5" x14ac:dyDescent="0.2">
      <c r="A32" s="2" t="s">
        <v>37</v>
      </c>
      <c r="B32" s="3">
        <v>7080</v>
      </c>
      <c r="C32" s="3">
        <v>8001</v>
      </c>
      <c r="D32" s="3">
        <v>2464</v>
      </c>
      <c r="E32" s="3">
        <v>0</v>
      </c>
    </row>
    <row r="33" spans="1:5" x14ac:dyDescent="0.2">
      <c r="A33" s="2" t="s">
        <v>38</v>
      </c>
      <c r="B33" s="3">
        <v>24622</v>
      </c>
      <c r="C33" s="3">
        <v>24819</v>
      </c>
      <c r="D33" s="3">
        <v>7930</v>
      </c>
      <c r="E33" s="3">
        <v>0</v>
      </c>
    </row>
    <row r="34" spans="1:5" x14ac:dyDescent="0.2">
      <c r="A34" s="2" t="s">
        <v>39</v>
      </c>
      <c r="B34" s="3">
        <v>96</v>
      </c>
      <c r="C34" s="3">
        <v>90</v>
      </c>
      <c r="D34" s="3">
        <v>95</v>
      </c>
      <c r="E34" s="3">
        <v>832</v>
      </c>
    </row>
    <row r="35" spans="1:5" x14ac:dyDescent="0.2">
      <c r="A35" s="2" t="s">
        <v>40</v>
      </c>
      <c r="B35" s="3" t="s">
        <v>41</v>
      </c>
      <c r="C35" s="3" t="s">
        <v>42</v>
      </c>
      <c r="D35" s="3" t="s">
        <v>43</v>
      </c>
      <c r="E35" s="3" t="s">
        <v>104</v>
      </c>
    </row>
    <row r="36" spans="1:5" x14ac:dyDescent="0.2">
      <c r="A36" s="2" t="s">
        <v>44</v>
      </c>
      <c r="B36" s="4">
        <v>7172962</v>
      </c>
      <c r="C36" s="4">
        <v>6888121</v>
      </c>
      <c r="D36" s="4">
        <v>6751928</v>
      </c>
      <c r="E36" s="4">
        <v>72379934</v>
      </c>
    </row>
    <row r="37" spans="1:5" x14ac:dyDescent="0.2">
      <c r="A37" s="2" t="s">
        <v>45</v>
      </c>
      <c r="B37" s="3">
        <v>92.975999999999999</v>
      </c>
      <c r="C37" s="3">
        <v>92.628</v>
      </c>
      <c r="D37" s="3">
        <v>93.775999999999996</v>
      </c>
      <c r="E37" s="3">
        <v>94.611000000000004</v>
      </c>
    </row>
    <row r="38" spans="1:5" x14ac:dyDescent="0.2">
      <c r="A38" s="2" t="s">
        <v>46</v>
      </c>
      <c r="B38" s="3">
        <v>1.0409999999999999</v>
      </c>
      <c r="C38" s="3">
        <v>1.0409999999999999</v>
      </c>
      <c r="D38" s="3">
        <v>1.024</v>
      </c>
      <c r="E38" s="3">
        <v>1.006</v>
      </c>
    </row>
    <row r="39" spans="1:5" x14ac:dyDescent="0.2">
      <c r="A39" s="2" t="s">
        <v>47</v>
      </c>
      <c r="B39" s="3">
        <v>3039.36</v>
      </c>
      <c r="C39" s="3">
        <v>2852.41</v>
      </c>
      <c r="D39" s="3">
        <v>1085.71</v>
      </c>
      <c r="E39" s="3">
        <v>0</v>
      </c>
    </row>
    <row r="40" spans="1:5" x14ac:dyDescent="0.2">
      <c r="A40" s="2" t="s">
        <v>48</v>
      </c>
      <c r="B40" s="3">
        <v>106.08</v>
      </c>
      <c r="C40" s="3">
        <v>105.01</v>
      </c>
      <c r="D40" s="3">
        <v>104.98</v>
      </c>
      <c r="E40" s="3">
        <v>168</v>
      </c>
    </row>
    <row r="41" spans="1:5" x14ac:dyDescent="0.2">
      <c r="A41" s="2" t="s">
        <v>49</v>
      </c>
      <c r="B41" s="3">
        <v>25.64</v>
      </c>
      <c r="C41" s="3">
        <v>25.56</v>
      </c>
      <c r="D41" s="3">
        <v>28.32</v>
      </c>
      <c r="E41" s="3">
        <v>165.25</v>
      </c>
    </row>
    <row r="42" spans="1:5" x14ac:dyDescent="0.2">
      <c r="A42" s="2" t="s">
        <v>50</v>
      </c>
      <c r="B42" s="4">
        <v>10614129</v>
      </c>
      <c r="C42" s="4">
        <v>9113736</v>
      </c>
      <c r="D42" s="4">
        <v>16615675</v>
      </c>
      <c r="E42" s="4">
        <v>6837121</v>
      </c>
    </row>
    <row r="43" spans="1:5" x14ac:dyDescent="0.2">
      <c r="A43" s="2" t="s">
        <v>51</v>
      </c>
      <c r="B43" s="4">
        <v>2753741892</v>
      </c>
      <c r="C43" s="4">
        <v>2747882498</v>
      </c>
      <c r="D43" s="4">
        <v>2785982176</v>
      </c>
      <c r="E43" s="4">
        <v>2790353276</v>
      </c>
    </row>
    <row r="44" spans="1:5" x14ac:dyDescent="0.2">
      <c r="A44" s="2" t="s">
        <v>52</v>
      </c>
      <c r="B44" s="4">
        <v>1863160</v>
      </c>
      <c r="C44" s="4">
        <v>1983491</v>
      </c>
      <c r="D44" s="4">
        <v>2863578</v>
      </c>
      <c r="E44" s="4">
        <v>906345</v>
      </c>
    </row>
    <row r="45" spans="1:5" x14ac:dyDescent="0.2">
      <c r="A45" s="2" t="s">
        <v>53</v>
      </c>
      <c r="B45" s="4">
        <v>1672208</v>
      </c>
      <c r="C45" s="4">
        <v>1760512</v>
      </c>
      <c r="D45" s="4">
        <v>2554487</v>
      </c>
      <c r="E45" s="4">
        <v>807519</v>
      </c>
    </row>
    <row r="46" spans="1:5" x14ac:dyDescent="0.2">
      <c r="A46" s="2" t="s">
        <v>54</v>
      </c>
      <c r="B46" s="4">
        <v>855494</v>
      </c>
      <c r="C46" s="4">
        <v>980191</v>
      </c>
      <c r="D46" s="4">
        <v>1388807</v>
      </c>
      <c r="E46" s="4">
        <v>442568</v>
      </c>
    </row>
    <row r="47" spans="1:5" x14ac:dyDescent="0.2">
      <c r="A47" s="2" t="s">
        <v>55</v>
      </c>
      <c r="B47" s="4">
        <v>618475</v>
      </c>
      <c r="C47" s="4">
        <v>672737</v>
      </c>
      <c r="D47" s="4">
        <v>993815</v>
      </c>
      <c r="E47" s="4">
        <v>338106</v>
      </c>
    </row>
    <row r="48" spans="1:5" x14ac:dyDescent="0.2">
      <c r="A48" s="2" t="s">
        <v>56</v>
      </c>
      <c r="B48" s="3">
        <v>426</v>
      </c>
      <c r="C48" s="3">
        <v>417</v>
      </c>
      <c r="D48" s="3">
        <v>287</v>
      </c>
      <c r="E48" s="3">
        <v>847</v>
      </c>
    </row>
    <row r="49" spans="1:5" x14ac:dyDescent="0.2">
      <c r="A49" s="2" t="s">
        <v>57</v>
      </c>
      <c r="B49" s="3">
        <v>498</v>
      </c>
      <c r="C49" s="3">
        <v>487</v>
      </c>
      <c r="D49" s="3">
        <v>338</v>
      </c>
      <c r="E49" s="3">
        <v>984</v>
      </c>
    </row>
    <row r="50" spans="1:5" x14ac:dyDescent="0.2">
      <c r="A50" s="2" t="s">
        <v>58</v>
      </c>
      <c r="B50" s="3">
        <v>981</v>
      </c>
      <c r="C50" s="3">
        <v>920</v>
      </c>
      <c r="D50" s="3">
        <v>642</v>
      </c>
      <c r="E50" s="3">
        <v>1988</v>
      </c>
    </row>
    <row r="51" spans="1:5" ht="17" thickBot="1" x14ac:dyDescent="0.25">
      <c r="A51" s="5" t="s">
        <v>59</v>
      </c>
      <c r="B51" s="6">
        <v>1236</v>
      </c>
      <c r="C51" s="6">
        <v>1164</v>
      </c>
      <c r="D51" s="6">
        <v>818</v>
      </c>
      <c r="E51" s="6">
        <v>2441</v>
      </c>
    </row>
    <row r="52" spans="1:5" ht="73" customHeight="1" x14ac:dyDescent="0.2">
      <c r="A52" s="102" t="s">
        <v>264</v>
      </c>
      <c r="B52" s="103"/>
      <c r="C52" s="103"/>
      <c r="D52" s="103"/>
      <c r="E52" s="103"/>
    </row>
  </sheetData>
  <mergeCells count="1">
    <mergeCell ref="A52:E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Supp Table S1</vt:lpstr>
      <vt:lpstr>Supp Table S2</vt:lpstr>
      <vt:lpstr>Supp Table S3</vt:lpstr>
      <vt:lpstr>Supp Table S4</vt:lpstr>
      <vt:lpstr>Supp Table S5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Brock Peters</dc:creator>
  <cp:lastModifiedBy>Brock Peters</cp:lastModifiedBy>
  <dcterms:created xsi:type="dcterms:W3CDTF">2018-02-16T19:18:47Z</dcterms:created>
  <dcterms:modified xsi:type="dcterms:W3CDTF">2019-03-18T20:54:46Z</dcterms:modified>
</cp:coreProperties>
</file>