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rles/Desktop/mNGS Validation Paper/NGS Validation Paper 2nd Revision/"/>
    </mc:Choice>
  </mc:AlternateContent>
  <xr:revisionPtr revIDLastSave="0" documentId="13_ncr:1_{7C314ADC-0AD3-7543-A2C2-0D42C9A94ABA}" xr6:coauthVersionLast="34" xr6:coauthVersionMax="34" xr10:uidLastSave="{00000000-0000-0000-0000-000000000000}"/>
  <bookViews>
    <workbookView xWindow="1380" yWindow="1020" windowWidth="27940" windowHeight="15700" tabRatio="599" firstSheet="1" activeTab="1" xr2:uid="{00000000-000D-0000-FFFF-FFFF00000000}"/>
  </bookViews>
  <sheets>
    <sheet name="Supp Table S2 Legend" sheetId="7" r:id="rId1"/>
    <sheet name="Supplemental Table S2 Legend" sheetId="8" r:id="rId2"/>
    <sheet name="All Organisms" sheetId="1" r:id="rId3"/>
    <sheet name="RNA virus" sheetId="2" r:id="rId4"/>
    <sheet name="DNA Virus" sheetId="4" r:id="rId5"/>
    <sheet name="Bacteria" sheetId="5" r:id="rId6"/>
    <sheet name="Fungi" sheetId="6" r:id="rId7"/>
    <sheet name="Parasite" sheetId="3" r:id="rId8"/>
  </sheets>
  <calcPr calcId="179021"/>
</workbook>
</file>

<file path=xl/calcChain.xml><?xml version="1.0" encoding="utf-8"?>
<calcChain xmlns="http://schemas.openxmlformats.org/spreadsheetml/2006/main">
  <c r="J107" i="6" l="1"/>
  <c r="J106" i="6"/>
  <c r="J105" i="6"/>
  <c r="J104" i="6"/>
  <c r="K41" i="2" l="1"/>
  <c r="K42" i="2"/>
  <c r="K116" i="5"/>
  <c r="K117" i="5" l="1"/>
  <c r="K115" i="5"/>
  <c r="K98" i="5" l="1"/>
  <c r="K95" i="5" l="1"/>
  <c r="K77" i="5"/>
  <c r="K77" i="4" l="1"/>
  <c r="K71" i="4"/>
  <c r="K72" i="4"/>
  <c r="K70" i="4"/>
  <c r="K33" i="2"/>
  <c r="K31" i="2"/>
  <c r="K32" i="2"/>
  <c r="K30" i="2"/>
  <c r="K94" i="5"/>
  <c r="K76" i="5"/>
  <c r="B184" i="1" l="1"/>
  <c r="B10" i="3"/>
  <c r="B45" i="2"/>
  <c r="B103" i="4"/>
  <c r="B119" i="5"/>
  <c r="B102" i="6"/>
  <c r="I119" i="5"/>
  <c r="K78" i="4"/>
  <c r="K13" i="4"/>
  <c r="K12" i="4"/>
  <c r="K11" i="4"/>
  <c r="K19" i="2" l="1"/>
  <c r="I107" i="6" l="1"/>
  <c r="I106" i="6"/>
  <c r="I105" i="6"/>
  <c r="I104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3" i="6"/>
  <c r="K90" i="4"/>
  <c r="K91" i="4"/>
  <c r="K92" i="4"/>
  <c r="K107" i="6" l="1"/>
  <c r="K106" i="6"/>
  <c r="K105" i="6"/>
  <c r="K104" i="6"/>
  <c r="K21" i="2"/>
  <c r="K4" i="3" l="1"/>
  <c r="K5" i="3"/>
  <c r="K6" i="3"/>
  <c r="K7" i="3"/>
  <c r="K3" i="3"/>
  <c r="J10" i="3"/>
  <c r="J11" i="3"/>
  <c r="J12" i="3"/>
  <c r="J13" i="3"/>
  <c r="I13" i="3"/>
  <c r="I12" i="3"/>
  <c r="I11" i="3"/>
  <c r="I10" i="3"/>
  <c r="I75" i="3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6" i="5"/>
  <c r="K97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3" i="5"/>
  <c r="J119" i="5"/>
  <c r="J120" i="5"/>
  <c r="J121" i="5"/>
  <c r="J122" i="5"/>
  <c r="I122" i="5"/>
  <c r="I121" i="5"/>
  <c r="I120" i="5"/>
  <c r="K4" i="4"/>
  <c r="K5" i="4"/>
  <c r="K6" i="4"/>
  <c r="K7" i="4"/>
  <c r="K8" i="4"/>
  <c r="K9" i="4"/>
  <c r="K10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3" i="4"/>
  <c r="K74" i="4"/>
  <c r="K75" i="4"/>
  <c r="K76" i="4"/>
  <c r="K79" i="4"/>
  <c r="K80" i="4"/>
  <c r="K81" i="4"/>
  <c r="K82" i="4"/>
  <c r="K83" i="4"/>
  <c r="K84" i="4"/>
  <c r="K85" i="4"/>
  <c r="K86" i="4"/>
  <c r="K87" i="4"/>
  <c r="K88" i="4"/>
  <c r="K89" i="4"/>
  <c r="K93" i="4"/>
  <c r="K94" i="4"/>
  <c r="K95" i="4"/>
  <c r="K96" i="4"/>
  <c r="K97" i="4"/>
  <c r="K98" i="4"/>
  <c r="K99" i="4"/>
  <c r="K100" i="4"/>
  <c r="K101" i="4"/>
  <c r="K3" i="4"/>
  <c r="K4" i="2"/>
  <c r="K5" i="2"/>
  <c r="K6" i="2"/>
  <c r="K7" i="2"/>
  <c r="K8" i="2"/>
  <c r="K9" i="2"/>
  <c r="K11" i="2"/>
  <c r="K12" i="2"/>
  <c r="K13" i="2"/>
  <c r="K14" i="2"/>
  <c r="K15" i="2"/>
  <c r="K16" i="2"/>
  <c r="K17" i="2"/>
  <c r="K18" i="2"/>
  <c r="K20" i="2"/>
  <c r="K22" i="2"/>
  <c r="K23" i="2"/>
  <c r="K24" i="2"/>
  <c r="K25" i="2"/>
  <c r="K26" i="2"/>
  <c r="K27" i="2"/>
  <c r="K28" i="2"/>
  <c r="K29" i="2"/>
  <c r="K34" i="2"/>
  <c r="K35" i="2"/>
  <c r="K36" i="2"/>
  <c r="K37" i="2"/>
  <c r="K38" i="2"/>
  <c r="K39" i="2"/>
  <c r="K40" i="2"/>
  <c r="K43" i="2"/>
  <c r="K3" i="2"/>
  <c r="J104" i="4"/>
  <c r="J105" i="4"/>
  <c r="J106" i="4"/>
  <c r="J107" i="4"/>
  <c r="I107" i="4"/>
  <c r="I106" i="4"/>
  <c r="I105" i="4"/>
  <c r="I104" i="4"/>
  <c r="J45" i="2"/>
  <c r="J46" i="2"/>
  <c r="J47" i="2"/>
  <c r="J48" i="2"/>
  <c r="I48" i="2"/>
  <c r="I47" i="2"/>
  <c r="I46" i="2"/>
  <c r="I45" i="2"/>
  <c r="M187" i="1" l="1"/>
  <c r="M186" i="1"/>
  <c r="M190" i="1" s="1"/>
  <c r="M188" i="1"/>
  <c r="M189" i="1"/>
  <c r="K10" i="3"/>
  <c r="K13" i="3"/>
  <c r="K12" i="3"/>
  <c r="K11" i="3"/>
  <c r="J16" i="3"/>
  <c r="J15" i="3"/>
  <c r="J17" i="3"/>
  <c r="I16" i="3"/>
  <c r="I15" i="3"/>
  <c r="I17" i="3"/>
  <c r="J126" i="5"/>
  <c r="J124" i="5"/>
  <c r="J125" i="5"/>
  <c r="I125" i="5"/>
  <c r="I124" i="5"/>
  <c r="I126" i="5"/>
  <c r="K107" i="4"/>
  <c r="K105" i="4"/>
  <c r="K104" i="4"/>
  <c r="K106" i="4"/>
  <c r="J111" i="4"/>
  <c r="K48" i="2"/>
  <c r="K47" i="2"/>
  <c r="K46" i="2"/>
  <c r="K45" i="2"/>
  <c r="J110" i="4"/>
  <c r="I109" i="4"/>
  <c r="I110" i="4"/>
  <c r="J109" i="4"/>
  <c r="I111" i="4"/>
  <c r="I50" i="2"/>
  <c r="J51" i="2"/>
  <c r="I51" i="2"/>
  <c r="J50" i="2"/>
  <c r="I52" i="2"/>
  <c r="J52" i="2"/>
  <c r="K15" i="3" l="1"/>
  <c r="K17" i="3"/>
  <c r="M191" i="1"/>
  <c r="M193" i="1"/>
  <c r="M192" i="1"/>
  <c r="K51" i="2"/>
  <c r="K16" i="3"/>
  <c r="J77" i="3"/>
  <c r="J76" i="3"/>
  <c r="J75" i="3"/>
  <c r="J78" i="3"/>
  <c r="I77" i="3"/>
  <c r="I80" i="3" s="1"/>
  <c r="I76" i="3"/>
  <c r="I78" i="3"/>
  <c r="N187" i="1"/>
  <c r="N189" i="1"/>
  <c r="N186" i="1"/>
  <c r="N188" i="1"/>
  <c r="K110" i="4"/>
  <c r="K111" i="4"/>
  <c r="K109" i="4"/>
  <c r="K50" i="2"/>
  <c r="K52" i="2"/>
  <c r="N190" i="1" l="1"/>
  <c r="N192" i="1"/>
  <c r="N191" i="1"/>
  <c r="N193" i="1"/>
  <c r="K76" i="3"/>
  <c r="K75" i="3"/>
  <c r="K77" i="3"/>
  <c r="K78" i="3"/>
  <c r="J82" i="3"/>
  <c r="J80" i="3"/>
  <c r="J81" i="3"/>
  <c r="I81" i="3"/>
  <c r="I82" i="3"/>
  <c r="J110" i="6"/>
  <c r="I110" i="6"/>
  <c r="J109" i="6"/>
  <c r="J111" i="6"/>
  <c r="I109" i="6"/>
  <c r="I111" i="6"/>
  <c r="K122" i="5"/>
  <c r="K119" i="5"/>
  <c r="K120" i="5"/>
  <c r="K121" i="5"/>
  <c r="O187" i="1" l="1"/>
  <c r="O188" i="1"/>
  <c r="O186" i="1"/>
  <c r="O189" i="1"/>
  <c r="K81" i="3"/>
  <c r="K82" i="3"/>
  <c r="K80" i="3"/>
  <c r="K138" i="3" s="1"/>
  <c r="J137" i="3"/>
  <c r="J138" i="3"/>
  <c r="J139" i="3"/>
  <c r="J140" i="3"/>
  <c r="I137" i="3"/>
  <c r="I140" i="3"/>
  <c r="I139" i="3"/>
  <c r="I138" i="3"/>
  <c r="K109" i="6"/>
  <c r="K110" i="6"/>
  <c r="K111" i="6"/>
  <c r="K125" i="5"/>
  <c r="K124" i="5"/>
  <c r="K126" i="5"/>
  <c r="O190" i="1" l="1"/>
  <c r="O192" i="1"/>
  <c r="J143" i="3"/>
  <c r="K139" i="3"/>
  <c r="O193" i="1"/>
  <c r="O191" i="1"/>
  <c r="J142" i="3"/>
  <c r="K140" i="3"/>
  <c r="K143" i="3" s="1"/>
  <c r="K137" i="3"/>
  <c r="K142" i="3" s="1"/>
  <c r="J144" i="3"/>
  <c r="I143" i="3"/>
  <c r="I144" i="3"/>
  <c r="I142" i="3"/>
  <c r="K144" i="3" l="1"/>
</calcChain>
</file>

<file path=xl/sharedStrings.xml><?xml version="1.0" encoding="utf-8"?>
<sst xmlns="http://schemas.openxmlformats.org/spreadsheetml/2006/main" count="4436" uniqueCount="361">
  <si>
    <t>#</t>
  </si>
  <si>
    <t>Y</t>
  </si>
  <si>
    <t>DNA Virus</t>
  </si>
  <si>
    <t>RNA Virus</t>
  </si>
  <si>
    <t>MNA_088_096</t>
  </si>
  <si>
    <t>MNA_089_097</t>
  </si>
  <si>
    <t>MNA_090_098</t>
  </si>
  <si>
    <t>MNA_091_099</t>
  </si>
  <si>
    <t>MNA_092_100</t>
  </si>
  <si>
    <t>MNA_093_101</t>
  </si>
  <si>
    <t>MNA_125_135</t>
  </si>
  <si>
    <t>MNA_126_136</t>
  </si>
  <si>
    <t>MNA_127_137</t>
  </si>
  <si>
    <t>MNA_128_138</t>
  </si>
  <si>
    <t>MNA_129_139</t>
  </si>
  <si>
    <t>MNA_130_140</t>
  </si>
  <si>
    <t>MNA_158_168</t>
  </si>
  <si>
    <t>MNA_160_170</t>
  </si>
  <si>
    <t>MNA_161_171</t>
  </si>
  <si>
    <t>MNA_191_201</t>
  </si>
  <si>
    <t>MNA_192_202</t>
  </si>
  <si>
    <t>MNA_194_204</t>
  </si>
  <si>
    <t>MNA_195_205</t>
  </si>
  <si>
    <t>MNA_197_207</t>
  </si>
  <si>
    <t>MNA_198_208</t>
  </si>
  <si>
    <t>MNA_211_221</t>
  </si>
  <si>
    <t>MNA_212_222</t>
  </si>
  <si>
    <t>MNA_213_223</t>
  </si>
  <si>
    <t>MNA_215_225</t>
  </si>
  <si>
    <t>MNA_216_226</t>
  </si>
  <si>
    <t>MNA_217_227</t>
  </si>
  <si>
    <t>MNA_218_228</t>
  </si>
  <si>
    <t>MNA_231_241</t>
  </si>
  <si>
    <t>MNA_232_242</t>
  </si>
  <si>
    <t>MNA_233_243</t>
  </si>
  <si>
    <t>MNA_235_245</t>
  </si>
  <si>
    <t>MNA_236_246</t>
  </si>
  <si>
    <t>MNA_237_247</t>
  </si>
  <si>
    <t>MNA_238_248</t>
  </si>
  <si>
    <t>MNA_251_261</t>
  </si>
  <si>
    <t>MNA_252_262</t>
  </si>
  <si>
    <t>MNA_253_263</t>
  </si>
  <si>
    <t>MNA_254_264</t>
  </si>
  <si>
    <t>MNA_255_265</t>
  </si>
  <si>
    <t>MNA_256_266</t>
  </si>
  <si>
    <t>MNA_257_267</t>
  </si>
  <si>
    <t>MNA_258_268</t>
  </si>
  <si>
    <t>MNA_271_281</t>
  </si>
  <si>
    <t>MNA_272_282</t>
  </si>
  <si>
    <t>MNA_273_283</t>
  </si>
  <si>
    <t>MNA_274_284</t>
  </si>
  <si>
    <t>MNA_275_285</t>
  </si>
  <si>
    <t>MNA_276_286</t>
  </si>
  <si>
    <t>MNA_277_287</t>
  </si>
  <si>
    <t>MNA_278_288</t>
  </si>
  <si>
    <t>MNA_291_301</t>
  </si>
  <si>
    <t>MNA_292_302</t>
  </si>
  <si>
    <t>MNA_293_303</t>
  </si>
  <si>
    <t>MNA_294_304</t>
  </si>
  <si>
    <t>MNA_295_305</t>
  </si>
  <si>
    <t>MNA_296_306</t>
  </si>
  <si>
    <t>MNA_297_307</t>
  </si>
  <si>
    <t>MNA_298_308</t>
  </si>
  <si>
    <t>MNA_311_321</t>
  </si>
  <si>
    <t>MNA_312_322</t>
  </si>
  <si>
    <t>MNA_313_323</t>
  </si>
  <si>
    <t>MNA_314_324</t>
  </si>
  <si>
    <t>MNA_315_325</t>
  </si>
  <si>
    <t>MNA_316_326</t>
  </si>
  <si>
    <t>MNA_317_327</t>
  </si>
  <si>
    <t>MNA_318_328</t>
  </si>
  <si>
    <t>MNA_351_361</t>
  </si>
  <si>
    <t>MNA_352_362</t>
  </si>
  <si>
    <t>MNA_353_363</t>
  </si>
  <si>
    <t>MNA_354_364</t>
  </si>
  <si>
    <t>MNA_356_366</t>
  </si>
  <si>
    <t>MNA_357_367</t>
  </si>
  <si>
    <t>MNA_358_368</t>
  </si>
  <si>
    <t>MNA_372_382</t>
  </si>
  <si>
    <t>MNA_373_383</t>
  </si>
  <si>
    <t>MNA_374_384</t>
  </si>
  <si>
    <t>MNA_375_385</t>
  </si>
  <si>
    <t>MNA_376_386</t>
  </si>
  <si>
    <t>MNA_377_387</t>
  </si>
  <si>
    <t>MNA_378_388</t>
  </si>
  <si>
    <t>MNA_391_401</t>
  </si>
  <si>
    <t>MNA_392_402</t>
  </si>
  <si>
    <t>MNA_411_421</t>
  </si>
  <si>
    <t>MNA_412_422</t>
  </si>
  <si>
    <t>MNA_413_423</t>
  </si>
  <si>
    <t>MNA_414_424</t>
  </si>
  <si>
    <t>MNA_415_425</t>
  </si>
  <si>
    <t>MNA_416_426</t>
  </si>
  <si>
    <t>MNA_417_427</t>
  </si>
  <si>
    <t>MNA_418_428</t>
  </si>
  <si>
    <t>MNA_431_441</t>
  </si>
  <si>
    <t>MNA_432_442</t>
  </si>
  <si>
    <t>MNA_433_443</t>
  </si>
  <si>
    <t>MNA_434_444</t>
  </si>
  <si>
    <t>Sample ID</t>
  </si>
  <si>
    <t>Clinical Test Data</t>
  </si>
  <si>
    <t>Result</t>
  </si>
  <si>
    <t>Method</t>
  </si>
  <si>
    <t>Bacteria</t>
  </si>
  <si>
    <t>Fungi</t>
  </si>
  <si>
    <t>Parasite</t>
  </si>
  <si>
    <t>S. aureus</t>
  </si>
  <si>
    <t>S. aureus, few</t>
  </si>
  <si>
    <t>ND</t>
  </si>
  <si>
    <t>Lyme Ab, blood</t>
  </si>
  <si>
    <t>RPR, blood</t>
  </si>
  <si>
    <t>Bact Cx, CSF</t>
  </si>
  <si>
    <t>HIV RNA, blood</t>
  </si>
  <si>
    <t>HCV Ab, blood</t>
  </si>
  <si>
    <t>894,372 IU/mL</t>
  </si>
  <si>
    <t>HCV RNA, blood</t>
  </si>
  <si>
    <t>mNGS</t>
  </si>
  <si>
    <t>HCV</t>
  </si>
  <si>
    <t>NT</t>
  </si>
  <si>
    <t>14,200 cp/mL</t>
  </si>
  <si>
    <t>N</t>
  </si>
  <si>
    <t>VZV</t>
  </si>
  <si>
    <t>Confirmatory Test</t>
  </si>
  <si>
    <t>C. neoformans</t>
  </si>
  <si>
    <t>CrAg, CSF</t>
  </si>
  <si>
    <t>T. gondii Ab, blood</t>
  </si>
  <si>
    <t>VDRL, CSF</t>
  </si>
  <si>
    <t>HIV</t>
  </si>
  <si>
    <t>&gt;1,000,000 cp/mL</t>
  </si>
  <si>
    <t>VZV IgM Ab, CSF</t>
  </si>
  <si>
    <t>Beta-D-glucan, blood</t>
  </si>
  <si>
    <t>E. faecium</t>
  </si>
  <si>
    <t>E. faecium, rare</t>
  </si>
  <si>
    <t>TN</t>
  </si>
  <si>
    <t>Fungal Cx, CSF</t>
  </si>
  <si>
    <t>C. immitis Ab, blood</t>
  </si>
  <si>
    <t>WNV IgM Ab, blood</t>
  </si>
  <si>
    <t>WNV IgM Ab, CSF</t>
  </si>
  <si>
    <t>HHV6 DNA, CSF</t>
  </si>
  <si>
    <t>CMV DNA, blood</t>
  </si>
  <si>
    <t>EBV DNA, CSF</t>
  </si>
  <si>
    <t>VZV DNA, CSF</t>
  </si>
  <si>
    <t>HSV DNA, CSF</t>
  </si>
  <si>
    <t>CMV DNA, CSF</t>
  </si>
  <si>
    <t>HCV DNA, CSF</t>
  </si>
  <si>
    <t>WNV</t>
  </si>
  <si>
    <t>HSV1</t>
  </si>
  <si>
    <t>HHV6</t>
  </si>
  <si>
    <t>C. albicans</t>
  </si>
  <si>
    <t>CMV</t>
  </si>
  <si>
    <t>HSV1 Pos</t>
  </si>
  <si>
    <t>HHV6 Pos</t>
  </si>
  <si>
    <t>CMV 137 IU/mL</t>
  </si>
  <si>
    <t>EV RNA, CSF</t>
  </si>
  <si>
    <t>Lyme Ab, CSF</t>
  </si>
  <si>
    <t>Pos 1.21</t>
  </si>
  <si>
    <t>Pos 4.13</t>
  </si>
  <si>
    <t>Pos 2.98</t>
  </si>
  <si>
    <t>K. pneumoniae</t>
  </si>
  <si>
    <t>K. pneumoniae, numerous</t>
  </si>
  <si>
    <t>C. krusei</t>
  </si>
  <si>
    <t>EBV DNA, blood</t>
  </si>
  <si>
    <t>Adenovirus DNA, blood</t>
  </si>
  <si>
    <t>HHV6 231 cp/mL</t>
  </si>
  <si>
    <t>HHV6 DNA, blood</t>
  </si>
  <si>
    <t>BKV 2,840 cp/mL</t>
  </si>
  <si>
    <t>BKV DNA, blood</t>
  </si>
  <si>
    <t>S. pneumoniae</t>
  </si>
  <si>
    <t>S. pneumoniae, rare</t>
  </si>
  <si>
    <t>HHV7 DNA, blood</t>
  </si>
  <si>
    <t>HHV8 DNA, blood</t>
  </si>
  <si>
    <t>AFB Cx, CSF</t>
  </si>
  <si>
    <t>E. gallinarum</t>
  </si>
  <si>
    <t>E. gallinarum, broth only</t>
  </si>
  <si>
    <t>Bact 16S PCR, CSF</t>
  </si>
  <si>
    <t>T. gondii Ab, CSF</t>
  </si>
  <si>
    <t>JCV DNA, CSF</t>
  </si>
  <si>
    <t>EBV</t>
  </si>
  <si>
    <t>C. parapsilosis, rare</t>
  </si>
  <si>
    <t>Fungal ITS PCR, CSF</t>
  </si>
  <si>
    <t>P. mirabilis, rare</t>
  </si>
  <si>
    <t>S. epidermidis</t>
  </si>
  <si>
    <t>Enterovirus B</t>
  </si>
  <si>
    <t>Pos 4.70</t>
  </si>
  <si>
    <t>Pos 2.41</t>
  </si>
  <si>
    <t>WNV IgG Ab, CSF</t>
  </si>
  <si>
    <t>WNV RNA, CSF</t>
  </si>
  <si>
    <t>S. marcescens</t>
  </si>
  <si>
    <t>S. marcescens, numerous</t>
  </si>
  <si>
    <t>Pos 1:160</t>
  </si>
  <si>
    <t>Pos &gt;1:1280</t>
  </si>
  <si>
    <t>C. neoformans PCR</t>
  </si>
  <si>
    <t>Pos 1:320</t>
  </si>
  <si>
    <t>HSV2 Pos</t>
  </si>
  <si>
    <t>S. aureus, moderate</t>
  </si>
  <si>
    <t>HIV RNA, CSF</t>
  </si>
  <si>
    <t>C. neoformans, rare</t>
  </si>
  <si>
    <t>P. aeruginosa, rare</t>
  </si>
  <si>
    <t>P. aeruginosa</t>
  </si>
  <si>
    <t>C. immitis Ab, CSF</t>
  </si>
  <si>
    <t>Pos 6.39</t>
  </si>
  <si>
    <t>Pos 2.69</t>
  </si>
  <si>
    <t>Pos 13.7</t>
  </si>
  <si>
    <t>JEV IgG Ab, blood</t>
  </si>
  <si>
    <t>T. gondii IgG Ab, CSF</t>
  </si>
  <si>
    <t>HIV 73 IU/mL</t>
  </si>
  <si>
    <t>HIV 1,697 IU/mL</t>
  </si>
  <si>
    <t>K. oxytoca, moderate</t>
  </si>
  <si>
    <t>K. oxytoca</t>
  </si>
  <si>
    <t>Galactomannan Ag, CSF</t>
  </si>
  <si>
    <t>H. capsulatum Ag, blood</t>
  </si>
  <si>
    <t>Parvovirus</t>
  </si>
  <si>
    <t>S. aureus, rare</t>
  </si>
  <si>
    <t>HHV6 717,000 cp/mL</t>
  </si>
  <si>
    <t>Pos &gt;1:1024</t>
  </si>
  <si>
    <t>C. neoformans, moderate</t>
  </si>
  <si>
    <t>P. aeruginosa, few</t>
  </si>
  <si>
    <t>HIV 35,792 IU/mL</t>
  </si>
  <si>
    <t>E. faecalis</t>
  </si>
  <si>
    <t>E. coli</t>
  </si>
  <si>
    <t>E. coli, few</t>
  </si>
  <si>
    <t>A. fumigatus</t>
  </si>
  <si>
    <t>Pos Ct 35.16</t>
  </si>
  <si>
    <t>S. aureus, numerous</t>
  </si>
  <si>
    <t>S. schenckii</t>
  </si>
  <si>
    <t>Sporothrix Ab, CSF</t>
  </si>
  <si>
    <t>K. pneumoniae, rare</t>
  </si>
  <si>
    <t>C. immitis</t>
  </si>
  <si>
    <t>Pos 1:4</t>
  </si>
  <si>
    <t>C. immitis Ab, peritoneal fluid</t>
  </si>
  <si>
    <t>HHV7</t>
  </si>
  <si>
    <t>VZV IgG Ab, CSF</t>
  </si>
  <si>
    <t>Pos 4.1</t>
  </si>
  <si>
    <t>Pos &gt;4,000</t>
  </si>
  <si>
    <t>S. epidermidis, moderate</t>
  </si>
  <si>
    <t>T. solium</t>
  </si>
  <si>
    <t>P. agglomerans</t>
  </si>
  <si>
    <t>Pantoea spp.</t>
  </si>
  <si>
    <t>HIV 42,529 IU/mL</t>
  </si>
  <si>
    <t>A. baumannii, rare</t>
  </si>
  <si>
    <t>EV Pos</t>
  </si>
  <si>
    <t>Enterovirus B (Echovirus 30)</t>
  </si>
  <si>
    <t>S. maltophilia</t>
  </si>
  <si>
    <t>S. maltophilia, moderate</t>
  </si>
  <si>
    <t>EBV Pos</t>
  </si>
  <si>
    <t>M. tuberculosis PCR</t>
  </si>
  <si>
    <t>C. tropicalis</t>
  </si>
  <si>
    <t>C. tropicalis, moderate</t>
  </si>
  <si>
    <t>CMV Pos</t>
  </si>
  <si>
    <t>E. cloacae, rare</t>
  </si>
  <si>
    <t>VZV Pos</t>
  </si>
  <si>
    <t>E. coli, broth only</t>
  </si>
  <si>
    <t>VZV 7,400 cp/mL</t>
  </si>
  <si>
    <t>Rhinovirus B</t>
  </si>
  <si>
    <t>Bacillus spp.</t>
  </si>
  <si>
    <t>EBV Pos Ct 31.26</t>
  </si>
  <si>
    <t>Rotavirus A</t>
  </si>
  <si>
    <t>JCV Pos</t>
  </si>
  <si>
    <t>JCV</t>
  </si>
  <si>
    <t>HIV Pos &lt;40 IU/mL</t>
  </si>
  <si>
    <t>HSV2</t>
  </si>
  <si>
    <t>500 cp/mL</t>
  </si>
  <si>
    <t>17,700 IU/mL</t>
  </si>
  <si>
    <t>600 cp/mL</t>
  </si>
  <si>
    <t>1,600,000 IU/mL</t>
  </si>
  <si>
    <t>7,800 cp/mL</t>
  </si>
  <si>
    <t>Pos &lt;251 cp/mL</t>
  </si>
  <si>
    <t>15,700 cp/mL</t>
  </si>
  <si>
    <t>160,000 cp/mL</t>
  </si>
  <si>
    <t>1,400 cp/mL</t>
  </si>
  <si>
    <t>Comparison To:</t>
  </si>
  <si>
    <t>Clinical Results</t>
  </si>
  <si>
    <t>Confirmatory Results</t>
  </si>
  <si>
    <t>Excluding High Host Background</t>
  </si>
  <si>
    <t>TP</t>
  </si>
  <si>
    <t>FN</t>
  </si>
  <si>
    <t>Untested</t>
  </si>
  <si>
    <t>FP</t>
  </si>
  <si>
    <t>Sensitivity</t>
  </si>
  <si>
    <t>Specificity</t>
  </si>
  <si>
    <t>% Agreement</t>
  </si>
  <si>
    <t>High Host Background</t>
  </si>
  <si>
    <t>2,840 cp/mL</t>
  </si>
  <si>
    <t>231 cp/mL</t>
  </si>
  <si>
    <t>Overall Analytical Comparison</t>
  </si>
  <si>
    <t>C. immitis Ab by CF, blood</t>
  </si>
  <si>
    <t>Pos 319 (positive &gt;80 pg/mL)</t>
  </si>
  <si>
    <t>C. immitis Ab by CF, CSF</t>
  </si>
  <si>
    <t>EBV IgM Ab, CSF</t>
  </si>
  <si>
    <t xml:space="preserve">ND </t>
  </si>
  <si>
    <t>C. immitis Ab by ID and CF, blood</t>
  </si>
  <si>
    <t>C. immitis Ab by ID, CSF</t>
  </si>
  <si>
    <t>Pos &gt;7.6 (Pos if &gt;0.5)</t>
  </si>
  <si>
    <t>Result for DNA Virus</t>
  </si>
  <si>
    <t>Result for RNA Virus</t>
  </si>
  <si>
    <t>Result for Bacteria</t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</si>
  <si>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b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</si>
  <si>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c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</si>
  <si>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d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</si>
  <si>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e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</si>
  <si>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f</t>
    </r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</si>
  <si>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Bifidobacterium longum, Propionibacterium propionicum, Lactobacillus sanfranciscensis, Faecalibacterium prausnitzii, Corynebacterium falsenii, Staphylococcus pasteuri, Staphylococcus chromogenes</t>
    </r>
  </si>
  <si>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 Clostridiales genomosp. BVAB3, Agrobacterium sp. H13-3, Streptococcus thermophilus, Klebsiella pneumoniae, Lactobacillus plantarum, Pantoea sp. PSNIH1, Lactobacillus fermentum</t>
    </r>
  </si>
  <si>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Rhizobium spp., Pseudomononas pseudoalcaligenes</t>
    </r>
  </si>
  <si>
    <r>
      <rPr>
        <vertAlign val="superscript"/>
        <sz val="10"/>
        <color theme="1"/>
        <rFont val="Calibri"/>
        <family val="2"/>
        <scheme val="minor"/>
      </rPr>
      <t>d</t>
    </r>
    <r>
      <rPr>
        <sz val="10"/>
        <color theme="1"/>
        <rFont val="Calibri"/>
        <family val="2"/>
        <scheme val="minor"/>
      </rPr>
      <t xml:space="preserve"> Bacillus megaterium, Bifidobacterium longum</t>
    </r>
  </si>
  <si>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 xml:space="preserve"> Modestobacter marinus, Methylobacterium oryzae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</si>
  <si>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g</t>
    </r>
  </si>
  <si>
    <r>
      <rPr>
        <vertAlign val="superscript"/>
        <sz val="10"/>
        <color theme="1"/>
        <rFont val="Calibri"/>
        <family val="2"/>
        <scheme val="minor"/>
      </rPr>
      <t>g</t>
    </r>
    <r>
      <rPr>
        <sz val="10"/>
        <color theme="1"/>
        <rFont val="Calibri"/>
        <family val="2"/>
        <scheme val="minor"/>
      </rPr>
      <t xml:space="preserve"> Streptococcus parasanguinis, Pseudomonas mosselii, Streptococcus salivarus</t>
    </r>
  </si>
  <si>
    <r>
      <rPr>
        <vertAlign val="superscript"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Streptococcus salivarius, Streptococcus parasanguinis, Streptococcus mitis, Veillonella parvula</t>
    </r>
  </si>
  <si>
    <r>
      <t>Neg (multiple genera)</t>
    </r>
    <r>
      <rPr>
        <vertAlign val="superscript"/>
        <sz val="10"/>
        <color rgb="FF00B050"/>
        <rFont val="Calibri"/>
        <family val="2"/>
        <scheme val="minor"/>
      </rPr>
      <t>h</t>
    </r>
  </si>
  <si>
    <r>
      <rPr>
        <vertAlign val="superscript"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Pluralibacter gergoviae, Desulfotomaculum carboxydivorans, Bacillus cereus, Rhodococcus erythropolis</t>
    </r>
  </si>
  <si>
    <r>
      <t>Bacillus spp.</t>
    </r>
    <r>
      <rPr>
        <vertAlign val="superscript"/>
        <sz val="10"/>
        <color rgb="FFFF0000"/>
        <rFont val="Calibri"/>
        <family val="2"/>
        <scheme val="minor"/>
      </rPr>
      <t>i</t>
    </r>
  </si>
  <si>
    <r>
      <rPr>
        <vertAlign val="super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 xml:space="preserve"> Bacillus cereus, Bacillus thuringiensis</t>
    </r>
  </si>
  <si>
    <t>Result for Fungi</t>
  </si>
  <si>
    <t>Result for Parasite</t>
  </si>
  <si>
    <t>Neg (multiple bacterial genera)</t>
  </si>
  <si>
    <t>Neg (multiple  bacterial genera)</t>
  </si>
  <si>
    <t>DNA virus abbreviations: HSV: Herpes simplex virus, VZV: Varicella zoster virus, EBV: Epstein-Barr virus, CMV: Cytomegalovirus, HHV6: Human herpesvirus 6, HHV&amp;7: Human herpesvirus 7, HHV8: Human herpesvirus 8, JCV: JC virus, BKV: BK virus</t>
  </si>
  <si>
    <t>RNA virus abbreviations: HCV: Hepatitis C virus, HIV: Human immunodeficiency virus, WNV: West Nile virus, EV: Enterovirus, JEV: Japanese encephalitis virus</t>
  </si>
  <si>
    <t>Bacteria abbreviations: S. aureus: Staphylococcus aureus, E. faecium: Enterococcus faecium, K. pneumoniae: Klebsiella pneumoniae, S. pneumoniae: Streptococcus pneumoniae, E. gallinarum: Enterococcus gallinarum, P. mirabilis: Proteus mirabilis, S. epidermidis: Staphylococcus epidermidis, S. marcescens: Serratia marscens, P. aeruginosa: Pseudomonas aeruginosa, K. oxytoca: Klebsiella oxytoca, E. coli: Escherichia coli, P. agglomerans: Pantoea agglomerans, S. maltophilia: Stenotrophomonas maltophilia, E. cloacae: Enterobacter claocae</t>
  </si>
  <si>
    <t>Fungi abbreviations: C. neoformans: Cryptococcus neoformans, C. albicans: Candida albicans, C. krusei: Candida krusei, C. parapsiolsis: Candida parapsilosis, A. fumigatus: Aspergillus fumigatus, S. schenckii: Sporothrix schenckii, C. immitis: Coccidioides immitis, C. tropicalis: Candida tropicalis</t>
  </si>
  <si>
    <t>Parasite abbreviations: T. gondii: Toxoplasma gondii, T solium: Taenia solium</t>
  </si>
  <si>
    <t>Bacterial species detected in samples with multiple bacteria identified by mNGS:</t>
  </si>
  <si>
    <t>Positive</t>
  </si>
  <si>
    <t>Pos 30.89</t>
  </si>
  <si>
    <t>Pos 3.55</t>
  </si>
  <si>
    <t>Pos &gt;500</t>
  </si>
  <si>
    <t>Beta-D-glucan, blood (RR ≤80 pg/mL)</t>
  </si>
  <si>
    <t>WNV IgM Ab, blood (RR ≤1.10)</t>
  </si>
  <si>
    <t>WNV IgM Ab, CSF (RR ≤1.10)</t>
  </si>
  <si>
    <t>Pos 319</t>
  </si>
  <si>
    <t>WNV IgG Ab, CSF (RR ≤1.49)</t>
  </si>
  <si>
    <t>WNV IgM Ab, CSF  (RR ≤1.10)</t>
  </si>
  <si>
    <t>JEV IgM Ab, blood (RR ≤6.0)</t>
  </si>
  <si>
    <t xml:space="preserve"> Pos &gt;7.6</t>
  </si>
  <si>
    <t>Galactomannan Ag, CSF (RR ≤0.5)</t>
  </si>
  <si>
    <t>T. solium PCR</t>
  </si>
  <si>
    <t>T. solium IgG Ab, serum (RR ≤0.50)</t>
  </si>
  <si>
    <t>T. solium IgG Ab, CSF IgG (RR ≤0.50)</t>
  </si>
  <si>
    <t>T. solium Ab, CSF IgG (RR ≤0.50)</t>
  </si>
  <si>
    <t>T. solium Ab, serum IgG (RR ≤0.50)</t>
  </si>
  <si>
    <t>WNV IgM Ab, blood  (RR ≤1.10)</t>
  </si>
  <si>
    <t>WNV IgG Ab, blood (RR ≤1.10)</t>
  </si>
  <si>
    <t>MNC_315_325</t>
  </si>
  <si>
    <t>MNC_293_303</t>
  </si>
  <si>
    <t>MNC_415_425</t>
  </si>
  <si>
    <t>MNC_432_442</t>
  </si>
  <si>
    <t>T. whipplei DNA, CSF</t>
  </si>
  <si>
    <t>MNC_418_428</t>
  </si>
  <si>
    <t>Abbreviations: ND: Not Detected, NT: Not Tested, Pos: Positive, Neg: Negative, RR:Reference range, Bact: Bacterial, Cx: culture, cp: copies, IU: International Units, Ab: antibody, RPR: rapid plasma reagin, VDRL: venereal disease research laboratory, CrAg: cryptococcal antigen, CSF: cerebrospinal fluid, TP: true positive, FP: false positive, FN: false negative, TN: true negative, PPA: positive percent agreement, NPA: negative percent agreement</t>
  </si>
  <si>
    <t>Sensitivity/PPA</t>
  </si>
  <si>
    <t>Specificity/NPA</t>
  </si>
  <si>
    <t>Total</t>
  </si>
  <si>
    <t>Sample Count</t>
  </si>
  <si>
    <t xml:space="preserve"> </t>
  </si>
  <si>
    <r>
      <t>Supplemental Table S2 (“Supplemental_Table_S2.xlsx”, in Microsoft Excel format</t>
    </r>
    <r>
      <rPr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Calibri"/>
        <family val="2"/>
        <scheme val="minor"/>
      </rPr>
      <t xml:space="preserve">). Accuracy study showing mNGS results relative to reference testing. </t>
    </r>
    <r>
      <rPr>
        <sz val="10"/>
        <color theme="1"/>
        <rFont val="Calibri"/>
        <family val="2"/>
        <scheme val="minor"/>
      </rPr>
      <t>Results are parsed by pathogen type.</t>
    </r>
  </si>
  <si>
    <r>
      <rPr>
        <b/>
        <sz val="10"/>
        <color rgb="FFFF0000"/>
        <rFont val="Calibri"/>
        <family val="2"/>
        <scheme val="minor"/>
      </rPr>
      <t>Bold</t>
    </r>
    <r>
      <rPr>
        <b/>
        <sz val="10"/>
        <color theme="1"/>
        <rFont val="Calibri"/>
        <family val="2"/>
        <scheme val="minor"/>
      </rPr>
      <t xml:space="preserve"> / </t>
    </r>
    <r>
      <rPr>
        <b/>
        <sz val="10"/>
        <color rgb="FF00B050"/>
        <rFont val="Calibri"/>
        <family val="2"/>
        <scheme val="minor"/>
      </rPr>
      <t>Bold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= Clinically significant result</t>
    </r>
  </si>
  <si>
    <r>
      <t xml:space="preserve">Green </t>
    </r>
    <r>
      <rPr>
        <sz val="10"/>
        <color theme="1"/>
        <rFont val="Calibri"/>
        <family val="2"/>
        <scheme val="minor"/>
      </rPr>
      <t>= Correlation of clinical result or confirmatory result with mNGS result</t>
    </r>
  </si>
  <si>
    <r>
      <t xml:space="preserve">Red </t>
    </r>
    <r>
      <rPr>
        <sz val="10"/>
        <color theme="1"/>
        <rFont val="Calibri"/>
        <family val="2"/>
        <scheme val="minor"/>
      </rPr>
      <t>= Discrepancy between clinical result or confirmatory result and mNGS result</t>
    </r>
  </si>
  <si>
    <t>Original Clinical Results</t>
  </si>
  <si>
    <r>
      <t xml:space="preserve">Supplemental Table S2. Accuracy study showing mNGS results relative to reference testing. </t>
    </r>
    <r>
      <rPr>
        <sz val="11"/>
        <color theme="1"/>
        <rFont val="Arial"/>
        <family val="2"/>
      </rPr>
      <t>Results are parsed by pathogen type.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</si>
</sst>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vertAlign val="superscript"/>
      <sz val="10"/>
      <color rgb="FF00B05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3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3" fillId="0" borderId="10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5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3" fontId="5" fillId="0" borderId="7" xfId="0" applyNumberFormat="1" applyFont="1" applyBorder="1" applyAlignment="1">
      <alignment wrapText="1"/>
    </xf>
    <xf numFmtId="0" fontId="5" fillId="0" borderId="8" xfId="0" applyFont="1" applyFill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0" fillId="0" borderId="10" xfId="0" applyFont="1" applyBorder="1" applyAlignment="1">
      <alignment wrapText="1"/>
    </xf>
    <xf numFmtId="0" fontId="10" fillId="0" borderId="1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10" xfId="0" applyFont="1" applyFill="1" applyBorder="1" applyAlignment="1">
      <alignment wrapText="1"/>
    </xf>
    <xf numFmtId="0" fontId="9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2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7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1" fillId="0" borderId="0" xfId="0" applyFont="1" applyAlignme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11" sqref="A11"/>
    </sheetView>
  </sheetViews>
  <sheetFormatPr baseColWidth="10" defaultColWidth="8.6640625" defaultRowHeight="14" x14ac:dyDescent="0.2"/>
  <cols>
    <col min="1" max="16384" width="8.6640625" style="156"/>
  </cols>
  <sheetData>
    <row r="1" spans="1:1" x14ac:dyDescent="0.2">
      <c r="A1" s="159" t="s">
        <v>355</v>
      </c>
    </row>
    <row r="2" spans="1:1" x14ac:dyDescent="0.2">
      <c r="A2" s="132" t="s">
        <v>356</v>
      </c>
    </row>
    <row r="3" spans="1:1" x14ac:dyDescent="0.2">
      <c r="A3" s="133" t="s">
        <v>357</v>
      </c>
    </row>
    <row r="4" spans="1:1" x14ac:dyDescent="0.2">
      <c r="A4" s="134" t="s">
        <v>358</v>
      </c>
    </row>
    <row r="5" spans="1:1" x14ac:dyDescent="0.2">
      <c r="A5" s="72"/>
    </row>
    <row r="6" spans="1:1" x14ac:dyDescent="0.2">
      <c r="A6" s="75" t="s">
        <v>349</v>
      </c>
    </row>
    <row r="7" spans="1:1" x14ac:dyDescent="0.2">
      <c r="A7" s="75" t="s">
        <v>318</v>
      </c>
    </row>
    <row r="8" spans="1:1" x14ac:dyDescent="0.2">
      <c r="A8" s="75" t="s">
        <v>317</v>
      </c>
    </row>
    <row r="9" spans="1:1" x14ac:dyDescent="0.2">
      <c r="A9" s="75" t="s">
        <v>319</v>
      </c>
    </row>
    <row r="10" spans="1:1" x14ac:dyDescent="0.2">
      <c r="A10" s="75" t="s">
        <v>320</v>
      </c>
    </row>
    <row r="11" spans="1:1" x14ac:dyDescent="0.2">
      <c r="A11" s="76" t="s">
        <v>321</v>
      </c>
    </row>
    <row r="13" spans="1:1" x14ac:dyDescent="0.2">
      <c r="A13" s="159" t="s">
        <v>354</v>
      </c>
    </row>
    <row r="14" spans="1:1" x14ac:dyDescent="0.2">
      <c r="A14" s="157" t="s">
        <v>354</v>
      </c>
    </row>
    <row r="15" spans="1:1" x14ac:dyDescent="0.2">
      <c r="A15" s="158" t="s">
        <v>354</v>
      </c>
    </row>
    <row r="16" spans="1:1" x14ac:dyDescent="0.2">
      <c r="A16" s="158" t="s">
        <v>354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5609-BA92-4A40-A7B1-AA7A49496D1A}">
  <dimension ref="A1"/>
  <sheetViews>
    <sheetView tabSelected="1" workbookViewId="0"/>
  </sheetViews>
  <sheetFormatPr baseColWidth="10" defaultRowHeight="15" x14ac:dyDescent="0.2"/>
  <sheetData>
    <row r="1" spans="1:1" x14ac:dyDescent="0.2">
      <c r="A1" s="162" t="s">
        <v>360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0"/>
  <sheetViews>
    <sheetView zoomScaleNormal="100" workbookViewId="0">
      <pane ySplit="2" topLeftCell="A3" activePane="bottomLeft" state="frozen"/>
      <selection activeCell="J1" sqref="J1"/>
      <selection pane="bottomLeft" activeCell="M188" sqref="M188"/>
    </sheetView>
  </sheetViews>
  <sheetFormatPr baseColWidth="10" defaultColWidth="9.5" defaultRowHeight="14" x14ac:dyDescent="0.2"/>
  <cols>
    <col min="1" max="1" width="14.1640625" style="72" customWidth="1"/>
    <col min="2" max="2" width="3" style="72" bestFit="1" customWidth="1"/>
    <col min="3" max="3" width="9.6640625" style="3" customWidth="1"/>
    <col min="4" max="4" width="12" style="3" customWidth="1"/>
    <col min="5" max="5" width="9.6640625" style="3" customWidth="1"/>
    <col min="6" max="6" width="12.33203125" style="3" customWidth="1"/>
    <col min="7" max="7" width="11.5" style="3" customWidth="1"/>
    <col min="8" max="8" width="13.1640625" style="3" customWidth="1"/>
    <col min="9" max="9" width="13" style="3" customWidth="1"/>
    <col min="10" max="10" width="13.5" style="3" customWidth="1"/>
    <col min="11" max="11" width="10.5" style="3" customWidth="1"/>
    <col min="12" max="12" width="13.1640625" style="3" customWidth="1"/>
    <col min="13" max="13" width="14.1640625" style="3" customWidth="1"/>
    <col min="14" max="14" width="11.1640625" style="3" customWidth="1"/>
    <col min="15" max="15" width="13.33203125" style="3" customWidth="1"/>
    <col min="16" max="16" width="13.6640625" style="3" customWidth="1"/>
    <col min="17" max="16384" width="9.5" style="3"/>
  </cols>
  <sheetData>
    <row r="1" spans="1:16" s="2" customFormat="1" ht="28" x14ac:dyDescent="0.2">
      <c r="A1" s="1" t="s">
        <v>100</v>
      </c>
      <c r="B1" s="1"/>
      <c r="C1" s="2" t="s">
        <v>3</v>
      </c>
      <c r="E1" s="2" t="s">
        <v>2</v>
      </c>
      <c r="G1" s="2" t="s">
        <v>103</v>
      </c>
      <c r="I1" s="2" t="s">
        <v>104</v>
      </c>
      <c r="K1" s="2" t="s">
        <v>105</v>
      </c>
      <c r="M1" s="2" t="s">
        <v>116</v>
      </c>
      <c r="N1" s="2" t="s">
        <v>122</v>
      </c>
    </row>
    <row r="2" spans="1:16" s="2" customFormat="1" ht="29" thickBot="1" x14ac:dyDescent="0.25">
      <c r="A2" s="1" t="s">
        <v>99</v>
      </c>
      <c r="B2" s="1" t="s">
        <v>0</v>
      </c>
      <c r="C2" s="2" t="s">
        <v>101</v>
      </c>
      <c r="D2" s="1" t="s">
        <v>102</v>
      </c>
      <c r="E2" s="1" t="s">
        <v>101</v>
      </c>
      <c r="F2" s="1" t="s">
        <v>102</v>
      </c>
      <c r="G2" s="1" t="s">
        <v>101</v>
      </c>
      <c r="H2" s="1" t="s">
        <v>102</v>
      </c>
      <c r="I2" s="1" t="s">
        <v>101</v>
      </c>
      <c r="J2" s="1" t="s">
        <v>102</v>
      </c>
      <c r="K2" s="1" t="s">
        <v>101</v>
      </c>
      <c r="L2" s="1" t="s">
        <v>102</v>
      </c>
      <c r="M2" s="1" t="s">
        <v>101</v>
      </c>
      <c r="N2" s="1" t="s">
        <v>101</v>
      </c>
      <c r="O2" s="1" t="s">
        <v>102</v>
      </c>
      <c r="P2" s="1" t="s">
        <v>281</v>
      </c>
    </row>
    <row r="3" spans="1:16" ht="28" x14ac:dyDescent="0.2">
      <c r="A3" s="4" t="s">
        <v>4</v>
      </c>
      <c r="B3" s="5">
        <v>1</v>
      </c>
      <c r="C3" s="18" t="s">
        <v>114</v>
      </c>
      <c r="D3" s="18" t="s">
        <v>115</v>
      </c>
      <c r="E3" s="48" t="s">
        <v>108</v>
      </c>
      <c r="F3" s="48" t="s">
        <v>142</v>
      </c>
      <c r="G3" s="93" t="s">
        <v>107</v>
      </c>
      <c r="H3" s="93" t="s">
        <v>111</v>
      </c>
      <c r="I3" s="7" t="s">
        <v>118</v>
      </c>
      <c r="J3" s="7" t="s">
        <v>118</v>
      </c>
      <c r="K3" s="7" t="s">
        <v>118</v>
      </c>
      <c r="L3" s="7" t="s">
        <v>118</v>
      </c>
      <c r="M3" s="18" t="s">
        <v>117</v>
      </c>
      <c r="N3" s="7" t="s">
        <v>118</v>
      </c>
      <c r="O3" s="8" t="s">
        <v>118</v>
      </c>
      <c r="P3" s="19" t="s">
        <v>1</v>
      </c>
    </row>
    <row r="4" spans="1:16" x14ac:dyDescent="0.2">
      <c r="A4" s="10"/>
      <c r="B4" s="11"/>
      <c r="C4" s="12" t="s">
        <v>108</v>
      </c>
      <c r="D4" s="21" t="s">
        <v>112</v>
      </c>
      <c r="E4" s="94"/>
      <c r="F4" s="94"/>
      <c r="G4" s="12" t="s">
        <v>108</v>
      </c>
      <c r="H4" s="12" t="s">
        <v>109</v>
      </c>
      <c r="I4" s="12"/>
      <c r="J4" s="12"/>
      <c r="K4" s="12"/>
      <c r="L4" s="12"/>
      <c r="M4" s="12"/>
      <c r="N4" s="12" t="s">
        <v>118</v>
      </c>
      <c r="O4" s="13" t="s">
        <v>118</v>
      </c>
      <c r="P4" s="9" t="s">
        <v>1</v>
      </c>
    </row>
    <row r="5" spans="1:16" ht="15" thickBot="1" x14ac:dyDescent="0.25">
      <c r="A5" s="14"/>
      <c r="B5" s="15"/>
      <c r="C5" s="16"/>
      <c r="D5" s="16"/>
      <c r="E5" s="95"/>
      <c r="F5" s="95"/>
      <c r="G5" s="16" t="s">
        <v>108</v>
      </c>
      <c r="H5" s="16" t="s">
        <v>110</v>
      </c>
      <c r="I5" s="16"/>
      <c r="J5" s="16"/>
      <c r="K5" s="16"/>
      <c r="L5" s="16"/>
      <c r="M5" s="16"/>
      <c r="N5" s="16"/>
      <c r="O5" s="17"/>
      <c r="P5" s="9" t="s">
        <v>1</v>
      </c>
    </row>
    <row r="6" spans="1:16" ht="28" x14ac:dyDescent="0.2">
      <c r="A6" s="4" t="s">
        <v>5</v>
      </c>
      <c r="B6" s="5">
        <v>2</v>
      </c>
      <c r="C6" s="7" t="s">
        <v>118</v>
      </c>
      <c r="D6" s="5" t="s">
        <v>118</v>
      </c>
      <c r="E6" s="96" t="s">
        <v>119</v>
      </c>
      <c r="F6" s="96" t="s">
        <v>141</v>
      </c>
      <c r="G6" s="7" t="s">
        <v>108</v>
      </c>
      <c r="H6" s="7" t="s">
        <v>111</v>
      </c>
      <c r="I6" s="78" t="s">
        <v>108</v>
      </c>
      <c r="J6" s="83" t="s">
        <v>111</v>
      </c>
      <c r="K6" s="7" t="s">
        <v>118</v>
      </c>
      <c r="L6" s="7" t="s">
        <v>118</v>
      </c>
      <c r="M6" s="96" t="s">
        <v>121</v>
      </c>
      <c r="N6" s="7" t="s">
        <v>118</v>
      </c>
      <c r="O6" s="8" t="s">
        <v>118</v>
      </c>
      <c r="P6" s="19" t="s">
        <v>120</v>
      </c>
    </row>
    <row r="7" spans="1:16" x14ac:dyDescent="0.2">
      <c r="A7" s="10"/>
      <c r="B7" s="11"/>
      <c r="C7" s="21"/>
      <c r="D7" s="21"/>
      <c r="E7" s="21" t="s">
        <v>108</v>
      </c>
      <c r="F7" s="21" t="s">
        <v>144</v>
      </c>
      <c r="G7" s="21" t="s">
        <v>108</v>
      </c>
      <c r="H7" s="21" t="s">
        <v>110</v>
      </c>
      <c r="I7" s="21"/>
      <c r="J7" s="21"/>
      <c r="K7" s="21"/>
      <c r="L7" s="21"/>
      <c r="M7" s="21"/>
      <c r="N7" s="21"/>
      <c r="O7" s="22"/>
      <c r="P7" s="19" t="s">
        <v>120</v>
      </c>
    </row>
    <row r="8" spans="1:16" ht="15" thickBot="1" x14ac:dyDescent="0.25">
      <c r="A8" s="14"/>
      <c r="B8" s="15"/>
      <c r="C8" s="23"/>
      <c r="D8" s="23"/>
      <c r="E8" s="23" t="s">
        <v>108</v>
      </c>
      <c r="F8" s="23" t="s">
        <v>143</v>
      </c>
      <c r="G8" s="23"/>
      <c r="H8" s="23"/>
      <c r="I8" s="23"/>
      <c r="J8" s="23"/>
      <c r="K8" s="23"/>
      <c r="L8" s="23"/>
      <c r="M8" s="23"/>
      <c r="N8" s="23"/>
      <c r="O8" s="24"/>
      <c r="P8" s="19" t="s">
        <v>120</v>
      </c>
    </row>
    <row r="9" spans="1:16" ht="28" x14ac:dyDescent="0.2">
      <c r="A9" s="4" t="s">
        <v>6</v>
      </c>
      <c r="B9" s="25">
        <v>3</v>
      </c>
      <c r="C9" s="27" t="s">
        <v>128</v>
      </c>
      <c r="D9" s="27" t="s">
        <v>112</v>
      </c>
      <c r="E9" s="26" t="s">
        <v>108</v>
      </c>
      <c r="F9" s="26" t="s">
        <v>142</v>
      </c>
      <c r="G9" s="26" t="s">
        <v>108</v>
      </c>
      <c r="H9" s="26" t="s">
        <v>111</v>
      </c>
      <c r="I9" s="97" t="s">
        <v>123</v>
      </c>
      <c r="J9" s="97" t="s">
        <v>111</v>
      </c>
      <c r="K9" s="26" t="s">
        <v>108</v>
      </c>
      <c r="L9" s="26" t="s">
        <v>125</v>
      </c>
      <c r="M9" s="97" t="s">
        <v>123</v>
      </c>
      <c r="N9" s="28" t="s">
        <v>118</v>
      </c>
      <c r="O9" s="29" t="s">
        <v>118</v>
      </c>
      <c r="P9" s="19" t="s">
        <v>120</v>
      </c>
    </row>
    <row r="10" spans="1:16" x14ac:dyDescent="0.2">
      <c r="A10" s="10"/>
      <c r="B10" s="30"/>
      <c r="C10" s="21" t="s">
        <v>108</v>
      </c>
      <c r="D10" s="78" t="s">
        <v>113</v>
      </c>
      <c r="E10" s="21" t="s">
        <v>108</v>
      </c>
      <c r="F10" s="21" t="s">
        <v>141</v>
      </c>
      <c r="G10" s="21" t="s">
        <v>108</v>
      </c>
      <c r="H10" s="21" t="s">
        <v>126</v>
      </c>
      <c r="I10" s="101" t="s">
        <v>190</v>
      </c>
      <c r="J10" s="101" t="s">
        <v>124</v>
      </c>
      <c r="K10" s="21"/>
      <c r="L10" s="21"/>
      <c r="M10" s="31" t="s">
        <v>127</v>
      </c>
      <c r="N10" s="21" t="s">
        <v>118</v>
      </c>
      <c r="O10" s="22" t="s">
        <v>118</v>
      </c>
      <c r="P10" s="20" t="s">
        <v>120</v>
      </c>
    </row>
    <row r="11" spans="1:16" ht="43" thickBot="1" x14ac:dyDescent="0.25">
      <c r="A11" s="14"/>
      <c r="B11" s="32"/>
      <c r="C11" s="23"/>
      <c r="D11" s="23"/>
      <c r="E11" s="23" t="s">
        <v>108</v>
      </c>
      <c r="F11" s="23" t="s">
        <v>129</v>
      </c>
      <c r="G11" s="23" t="s">
        <v>108</v>
      </c>
      <c r="H11" s="23" t="s">
        <v>110</v>
      </c>
      <c r="I11" s="114" t="s">
        <v>326</v>
      </c>
      <c r="J11" s="114" t="s">
        <v>327</v>
      </c>
      <c r="K11" s="23"/>
      <c r="L11" s="23"/>
      <c r="M11" s="33"/>
      <c r="N11" s="23"/>
      <c r="O11" s="24"/>
      <c r="P11" s="19" t="s">
        <v>120</v>
      </c>
    </row>
    <row r="12" spans="1:16" ht="29" thickBot="1" x14ac:dyDescent="0.25">
      <c r="A12" s="34" t="s">
        <v>7</v>
      </c>
      <c r="B12" s="35">
        <v>4</v>
      </c>
      <c r="C12" s="37" t="s">
        <v>118</v>
      </c>
      <c r="D12" s="37" t="s">
        <v>118</v>
      </c>
      <c r="E12" s="37" t="s">
        <v>118</v>
      </c>
      <c r="F12" s="37" t="s">
        <v>118</v>
      </c>
      <c r="G12" s="98" t="s">
        <v>132</v>
      </c>
      <c r="H12" s="98" t="s">
        <v>111</v>
      </c>
      <c r="I12" s="82" t="s">
        <v>108</v>
      </c>
      <c r="J12" s="128" t="s">
        <v>111</v>
      </c>
      <c r="K12" s="37" t="s">
        <v>118</v>
      </c>
      <c r="L12" s="37" t="s">
        <v>118</v>
      </c>
      <c r="M12" s="98" t="s">
        <v>131</v>
      </c>
      <c r="N12" s="37" t="s">
        <v>118</v>
      </c>
      <c r="O12" s="38" t="s">
        <v>118</v>
      </c>
      <c r="P12" s="20" t="s">
        <v>1</v>
      </c>
    </row>
    <row r="13" spans="1:16" ht="42" x14ac:dyDescent="0.2">
      <c r="A13" s="4" t="s">
        <v>8</v>
      </c>
      <c r="B13" s="25">
        <v>5</v>
      </c>
      <c r="C13" s="99" t="s">
        <v>155</v>
      </c>
      <c r="D13" s="97" t="s">
        <v>328</v>
      </c>
      <c r="E13" s="26" t="s">
        <v>108</v>
      </c>
      <c r="F13" s="26" t="s">
        <v>142</v>
      </c>
      <c r="G13" s="26" t="s">
        <v>108</v>
      </c>
      <c r="H13" s="26" t="s">
        <v>111</v>
      </c>
      <c r="I13" s="26" t="s">
        <v>108</v>
      </c>
      <c r="J13" s="26" t="s">
        <v>134</v>
      </c>
      <c r="K13" s="26" t="s">
        <v>118</v>
      </c>
      <c r="L13" s="26" t="s">
        <v>118</v>
      </c>
      <c r="M13" s="97" t="s">
        <v>145</v>
      </c>
      <c r="N13" s="26" t="s">
        <v>118</v>
      </c>
      <c r="O13" s="39" t="s">
        <v>118</v>
      </c>
      <c r="P13" s="20" t="s">
        <v>120</v>
      </c>
    </row>
    <row r="14" spans="1:16" ht="28" x14ac:dyDescent="0.2">
      <c r="A14" s="10"/>
      <c r="B14" s="30"/>
      <c r="C14" s="21" t="s">
        <v>108</v>
      </c>
      <c r="D14" s="20" t="s">
        <v>137</v>
      </c>
      <c r="E14" s="21" t="s">
        <v>108</v>
      </c>
      <c r="F14" s="21" t="s">
        <v>141</v>
      </c>
      <c r="G14" s="21" t="s">
        <v>108</v>
      </c>
      <c r="H14" s="21" t="s">
        <v>126</v>
      </c>
      <c r="I14" s="21" t="s">
        <v>108</v>
      </c>
      <c r="J14" s="21" t="s">
        <v>124</v>
      </c>
      <c r="K14" s="21"/>
      <c r="L14" s="21"/>
      <c r="M14" s="21"/>
      <c r="N14" s="21"/>
      <c r="O14" s="22"/>
      <c r="P14" s="20" t="s">
        <v>120</v>
      </c>
    </row>
    <row r="15" spans="1:16" ht="28" x14ac:dyDescent="0.2">
      <c r="A15" s="10"/>
      <c r="B15" s="30"/>
      <c r="C15" s="21" t="s">
        <v>108</v>
      </c>
      <c r="D15" s="20" t="s">
        <v>153</v>
      </c>
      <c r="E15" s="21" t="s">
        <v>108</v>
      </c>
      <c r="F15" s="21" t="s">
        <v>140</v>
      </c>
      <c r="G15" s="21"/>
      <c r="H15" s="21"/>
      <c r="I15" s="21" t="s">
        <v>108</v>
      </c>
      <c r="J15" s="21" t="s">
        <v>285</v>
      </c>
      <c r="K15" s="21"/>
      <c r="L15" s="21"/>
      <c r="M15" s="21"/>
      <c r="N15" s="21"/>
      <c r="O15" s="22"/>
      <c r="P15" s="20" t="s">
        <v>120</v>
      </c>
    </row>
    <row r="16" spans="1:16" x14ac:dyDescent="0.2">
      <c r="A16" s="10"/>
      <c r="B16" s="30"/>
      <c r="C16" s="21"/>
      <c r="D16" s="20"/>
      <c r="E16" s="21" t="s">
        <v>108</v>
      </c>
      <c r="F16" s="21" t="s">
        <v>138</v>
      </c>
      <c r="G16" s="21"/>
      <c r="H16" s="21"/>
      <c r="I16" s="21"/>
      <c r="J16" s="21"/>
      <c r="K16" s="21"/>
      <c r="L16" s="21"/>
      <c r="M16" s="21"/>
      <c r="N16" s="21"/>
      <c r="O16" s="22"/>
      <c r="P16" s="20" t="s">
        <v>120</v>
      </c>
    </row>
    <row r="17" spans="1:16" ht="15" thickBot="1" x14ac:dyDescent="0.25">
      <c r="A17" s="14"/>
      <c r="B17" s="32"/>
      <c r="C17" s="23"/>
      <c r="D17" s="100"/>
      <c r="E17" s="23" t="s">
        <v>108</v>
      </c>
      <c r="F17" s="23" t="s">
        <v>139</v>
      </c>
      <c r="G17" s="23"/>
      <c r="H17" s="23"/>
      <c r="I17" s="23"/>
      <c r="J17" s="23"/>
      <c r="K17" s="23"/>
      <c r="L17" s="23"/>
      <c r="M17" s="23"/>
      <c r="N17" s="23"/>
      <c r="O17" s="24"/>
      <c r="P17" s="20" t="s">
        <v>120</v>
      </c>
    </row>
    <row r="18" spans="1:16" x14ac:dyDescent="0.2">
      <c r="A18" s="4" t="s">
        <v>9</v>
      </c>
      <c r="B18" s="25">
        <v>6</v>
      </c>
      <c r="C18" s="48" t="s">
        <v>118</v>
      </c>
      <c r="D18" s="58" t="s">
        <v>118</v>
      </c>
      <c r="E18" s="97" t="s">
        <v>150</v>
      </c>
      <c r="F18" s="97" t="s">
        <v>142</v>
      </c>
      <c r="G18" s="26" t="s">
        <v>108</v>
      </c>
      <c r="H18" s="26" t="s">
        <v>111</v>
      </c>
      <c r="I18" s="97" t="s">
        <v>148</v>
      </c>
      <c r="J18" s="97" t="s">
        <v>134</v>
      </c>
      <c r="K18" s="28" t="s">
        <v>118</v>
      </c>
      <c r="L18" s="28" t="s">
        <v>118</v>
      </c>
      <c r="M18" s="97" t="s">
        <v>148</v>
      </c>
      <c r="N18" s="28" t="s">
        <v>118</v>
      </c>
      <c r="O18" s="29" t="s">
        <v>118</v>
      </c>
      <c r="P18" s="20" t="s">
        <v>120</v>
      </c>
    </row>
    <row r="19" spans="1:16" x14ac:dyDescent="0.2">
      <c r="A19" s="10"/>
      <c r="B19" s="30"/>
      <c r="C19" s="78"/>
      <c r="D19" s="20"/>
      <c r="E19" s="31" t="s">
        <v>151</v>
      </c>
      <c r="F19" s="31" t="s">
        <v>138</v>
      </c>
      <c r="G19" s="21"/>
      <c r="H19" s="21"/>
      <c r="I19" s="21"/>
      <c r="J19" s="21"/>
      <c r="K19" s="21"/>
      <c r="L19" s="21"/>
      <c r="M19" s="101" t="s">
        <v>146</v>
      </c>
      <c r="N19" s="79" t="s">
        <v>118</v>
      </c>
      <c r="O19" s="80" t="s">
        <v>118</v>
      </c>
      <c r="P19" s="20" t="s">
        <v>120</v>
      </c>
    </row>
    <row r="20" spans="1:16" x14ac:dyDescent="0.2">
      <c r="A20" s="10"/>
      <c r="B20" s="30"/>
      <c r="C20" s="78"/>
      <c r="D20" s="20"/>
      <c r="E20" s="21"/>
      <c r="F20" s="21"/>
      <c r="G20" s="21"/>
      <c r="H20" s="21"/>
      <c r="I20" s="21"/>
      <c r="J20" s="21"/>
      <c r="K20" s="21"/>
      <c r="L20" s="21"/>
      <c r="M20" s="31" t="s">
        <v>147</v>
      </c>
      <c r="N20" s="79" t="s">
        <v>118</v>
      </c>
      <c r="O20" s="80" t="s">
        <v>118</v>
      </c>
      <c r="P20" s="20" t="s">
        <v>120</v>
      </c>
    </row>
    <row r="21" spans="1:16" ht="29" thickBot="1" x14ac:dyDescent="0.25">
      <c r="A21" s="14"/>
      <c r="B21" s="32"/>
      <c r="C21" s="82"/>
      <c r="D21" s="100"/>
      <c r="E21" s="23"/>
      <c r="F21" s="23"/>
      <c r="G21" s="23"/>
      <c r="H21" s="23"/>
      <c r="I21" s="23"/>
      <c r="J21" s="23"/>
      <c r="K21" s="23"/>
      <c r="L21" s="23"/>
      <c r="M21" s="81" t="s">
        <v>149</v>
      </c>
      <c r="N21" s="33" t="s">
        <v>152</v>
      </c>
      <c r="O21" s="70" t="s">
        <v>143</v>
      </c>
      <c r="P21" s="20" t="s">
        <v>120</v>
      </c>
    </row>
    <row r="22" spans="1:16" ht="28" x14ac:dyDescent="0.2">
      <c r="A22" s="40" t="s">
        <v>10</v>
      </c>
      <c r="B22" s="25">
        <v>7</v>
      </c>
      <c r="C22" s="102" t="s">
        <v>156</v>
      </c>
      <c r="D22" s="102" t="s">
        <v>329</v>
      </c>
      <c r="E22" s="26" t="s">
        <v>108</v>
      </c>
      <c r="F22" s="26" t="s">
        <v>142</v>
      </c>
      <c r="G22" s="26" t="s">
        <v>108</v>
      </c>
      <c r="H22" s="26" t="s">
        <v>111</v>
      </c>
      <c r="I22" s="78" t="s">
        <v>108</v>
      </c>
      <c r="J22" s="83" t="s">
        <v>111</v>
      </c>
      <c r="K22" s="26" t="s">
        <v>118</v>
      </c>
      <c r="L22" s="26" t="s">
        <v>118</v>
      </c>
      <c r="M22" s="57" t="s">
        <v>108</v>
      </c>
      <c r="N22" s="26" t="s">
        <v>118</v>
      </c>
      <c r="O22" s="39" t="s">
        <v>118</v>
      </c>
      <c r="P22" s="20" t="s">
        <v>120</v>
      </c>
    </row>
    <row r="23" spans="1:16" ht="42" x14ac:dyDescent="0.2">
      <c r="A23" s="42"/>
      <c r="B23" s="30"/>
      <c r="C23" s="155" t="s">
        <v>157</v>
      </c>
      <c r="D23" s="155" t="s">
        <v>342</v>
      </c>
      <c r="E23" s="21" t="s">
        <v>108</v>
      </c>
      <c r="F23" s="21" t="s">
        <v>141</v>
      </c>
      <c r="G23" s="21" t="s">
        <v>108</v>
      </c>
      <c r="H23" s="21" t="s">
        <v>154</v>
      </c>
      <c r="I23" s="21"/>
      <c r="J23" s="21"/>
      <c r="K23" s="21"/>
      <c r="L23" s="21"/>
      <c r="M23" s="21"/>
      <c r="N23" s="21"/>
      <c r="O23" s="22"/>
      <c r="P23" s="20" t="s">
        <v>120</v>
      </c>
    </row>
    <row r="24" spans="1:16" x14ac:dyDescent="0.2">
      <c r="A24" s="42"/>
      <c r="B24" s="30"/>
      <c r="C24" s="21" t="s">
        <v>108</v>
      </c>
      <c r="D24" s="21" t="s">
        <v>153</v>
      </c>
      <c r="E24" s="21" t="s">
        <v>108</v>
      </c>
      <c r="F24" s="21" t="s">
        <v>140</v>
      </c>
      <c r="G24" s="21"/>
      <c r="H24" s="21"/>
      <c r="I24" s="21"/>
      <c r="J24" s="21"/>
      <c r="K24" s="21"/>
      <c r="L24" s="21"/>
      <c r="M24" s="21"/>
      <c r="N24" s="21"/>
      <c r="O24" s="22"/>
      <c r="P24" s="20" t="s">
        <v>120</v>
      </c>
    </row>
    <row r="25" spans="1:16" ht="15" thickBot="1" x14ac:dyDescent="0.25">
      <c r="A25" s="49"/>
      <c r="B25" s="32"/>
      <c r="C25" s="23" t="s">
        <v>108</v>
      </c>
      <c r="D25" s="23" t="s">
        <v>115</v>
      </c>
      <c r="E25" s="23" t="s">
        <v>108</v>
      </c>
      <c r="F25" s="23" t="s">
        <v>143</v>
      </c>
      <c r="G25" s="23"/>
      <c r="H25" s="23"/>
      <c r="I25" s="23"/>
      <c r="J25" s="23"/>
      <c r="K25" s="23"/>
      <c r="L25" s="23"/>
      <c r="M25" s="23"/>
      <c r="N25" s="23"/>
      <c r="O25" s="24"/>
      <c r="P25" s="20" t="s">
        <v>120</v>
      </c>
    </row>
    <row r="26" spans="1:16" ht="15" thickBot="1" x14ac:dyDescent="0.25">
      <c r="A26" s="43" t="s">
        <v>11</v>
      </c>
      <c r="B26" s="35">
        <v>8</v>
      </c>
      <c r="C26" s="37" t="s">
        <v>118</v>
      </c>
      <c r="D26" s="44" t="s">
        <v>118</v>
      </c>
      <c r="E26" s="44" t="s">
        <v>118</v>
      </c>
      <c r="F26" s="44" t="s">
        <v>118</v>
      </c>
      <c r="G26" s="37" t="s">
        <v>108</v>
      </c>
      <c r="H26" s="37" t="s">
        <v>111</v>
      </c>
      <c r="I26" s="82" t="s">
        <v>108</v>
      </c>
      <c r="J26" s="128" t="s">
        <v>111</v>
      </c>
      <c r="K26" s="44" t="s">
        <v>118</v>
      </c>
      <c r="L26" s="44" t="s">
        <v>118</v>
      </c>
      <c r="M26" s="36" t="s">
        <v>108</v>
      </c>
      <c r="N26" s="44" t="s">
        <v>118</v>
      </c>
      <c r="O26" s="45" t="s">
        <v>118</v>
      </c>
      <c r="P26" s="20" t="s">
        <v>120</v>
      </c>
    </row>
    <row r="27" spans="1:16" ht="43" thickBot="1" x14ac:dyDescent="0.25">
      <c r="A27" s="43" t="s">
        <v>12</v>
      </c>
      <c r="B27" s="35">
        <v>9</v>
      </c>
      <c r="C27" s="44" t="s">
        <v>118</v>
      </c>
      <c r="D27" s="44" t="s">
        <v>118</v>
      </c>
      <c r="E27" s="44" t="s">
        <v>118</v>
      </c>
      <c r="F27" s="44" t="s">
        <v>118</v>
      </c>
      <c r="G27" s="103" t="s">
        <v>159</v>
      </c>
      <c r="H27" s="103" t="s">
        <v>111</v>
      </c>
      <c r="I27" s="82" t="s">
        <v>108</v>
      </c>
      <c r="J27" s="128" t="s">
        <v>111</v>
      </c>
      <c r="K27" s="44" t="s">
        <v>118</v>
      </c>
      <c r="L27" s="44" t="s">
        <v>118</v>
      </c>
      <c r="M27" s="104" t="s">
        <v>158</v>
      </c>
      <c r="N27" s="44" t="s">
        <v>118</v>
      </c>
      <c r="O27" s="45" t="s">
        <v>118</v>
      </c>
      <c r="P27" s="20" t="s">
        <v>1</v>
      </c>
    </row>
    <row r="28" spans="1:16" x14ac:dyDescent="0.2">
      <c r="A28" s="40" t="s">
        <v>13</v>
      </c>
      <c r="B28" s="25">
        <v>10</v>
      </c>
      <c r="C28" s="48" t="s">
        <v>118</v>
      </c>
      <c r="D28" s="48" t="s">
        <v>118</v>
      </c>
      <c r="E28" s="48" t="s">
        <v>108</v>
      </c>
      <c r="F28" s="48" t="s">
        <v>161</v>
      </c>
      <c r="G28" s="7" t="s">
        <v>108</v>
      </c>
      <c r="H28" s="48" t="s">
        <v>111</v>
      </c>
      <c r="I28" s="96" t="s">
        <v>160</v>
      </c>
      <c r="J28" s="96" t="s">
        <v>111</v>
      </c>
      <c r="K28" s="7" t="s">
        <v>118</v>
      </c>
      <c r="L28" s="7" t="s">
        <v>118</v>
      </c>
      <c r="M28" s="96" t="s">
        <v>160</v>
      </c>
      <c r="N28" s="7" t="s">
        <v>118</v>
      </c>
      <c r="O28" s="8" t="s">
        <v>118</v>
      </c>
      <c r="P28" s="19" t="s">
        <v>1</v>
      </c>
    </row>
    <row r="29" spans="1:16" ht="42" x14ac:dyDescent="0.2">
      <c r="A29" s="42"/>
      <c r="B29" s="30"/>
      <c r="C29" s="78"/>
      <c r="D29" s="12"/>
      <c r="E29" s="78" t="s">
        <v>108</v>
      </c>
      <c r="F29" s="78" t="s">
        <v>162</v>
      </c>
      <c r="G29" s="12" t="s">
        <v>108</v>
      </c>
      <c r="H29" s="12" t="s">
        <v>126</v>
      </c>
      <c r="I29" s="105" t="s">
        <v>330</v>
      </c>
      <c r="J29" s="113" t="s">
        <v>327</v>
      </c>
      <c r="K29" s="78" t="s">
        <v>118</v>
      </c>
      <c r="L29" s="78" t="s">
        <v>118</v>
      </c>
      <c r="M29" s="12"/>
      <c r="N29" s="12"/>
      <c r="O29" s="13"/>
      <c r="P29" s="9" t="s">
        <v>1</v>
      </c>
    </row>
    <row r="30" spans="1:16" x14ac:dyDescent="0.2">
      <c r="A30" s="42"/>
      <c r="B30" s="30"/>
      <c r="C30" s="78"/>
      <c r="D30" s="12"/>
      <c r="E30" s="78" t="s">
        <v>108</v>
      </c>
      <c r="F30" s="78" t="s">
        <v>139</v>
      </c>
      <c r="G30" s="12"/>
      <c r="H30" s="12"/>
      <c r="I30" s="12"/>
      <c r="J30" s="12"/>
      <c r="K30" s="12"/>
      <c r="L30" s="12"/>
      <c r="M30" s="12"/>
      <c r="N30" s="12"/>
      <c r="O30" s="13"/>
      <c r="P30" s="9" t="s">
        <v>1</v>
      </c>
    </row>
    <row r="31" spans="1:16" ht="28" x14ac:dyDescent="0.2">
      <c r="A31" s="42"/>
      <c r="B31" s="30"/>
      <c r="C31" s="78"/>
      <c r="D31" s="12"/>
      <c r="E31" s="78" t="s">
        <v>283</v>
      </c>
      <c r="F31" s="78" t="s">
        <v>164</v>
      </c>
      <c r="G31" s="12"/>
      <c r="H31" s="12"/>
      <c r="I31" s="12"/>
      <c r="J31" s="12"/>
      <c r="K31" s="12"/>
      <c r="L31" s="12"/>
      <c r="M31" s="12"/>
      <c r="N31" s="12"/>
      <c r="O31" s="13"/>
      <c r="P31" s="9" t="s">
        <v>1</v>
      </c>
    </row>
    <row r="32" spans="1:16" ht="15" thickBot="1" x14ac:dyDescent="0.25">
      <c r="A32" s="49"/>
      <c r="B32" s="32"/>
      <c r="C32" s="82"/>
      <c r="D32" s="16"/>
      <c r="E32" s="82" t="s">
        <v>282</v>
      </c>
      <c r="F32" s="82" t="s">
        <v>166</v>
      </c>
      <c r="G32" s="16"/>
      <c r="H32" s="16"/>
      <c r="I32" s="16"/>
      <c r="J32" s="16"/>
      <c r="K32" s="16"/>
      <c r="L32" s="16"/>
      <c r="M32" s="16"/>
      <c r="N32" s="16"/>
      <c r="O32" s="17"/>
      <c r="P32" s="9" t="s">
        <v>1</v>
      </c>
    </row>
    <row r="33" spans="1:16" x14ac:dyDescent="0.2">
      <c r="A33" s="40" t="s">
        <v>14</v>
      </c>
      <c r="B33" s="25">
        <v>11</v>
      </c>
      <c r="C33" s="7" t="s">
        <v>118</v>
      </c>
      <c r="D33" s="48" t="s">
        <v>118</v>
      </c>
      <c r="E33" s="99" t="s">
        <v>261</v>
      </c>
      <c r="F33" s="99" t="s">
        <v>141</v>
      </c>
      <c r="G33" s="7" t="s">
        <v>118</v>
      </c>
      <c r="H33" s="7" t="s">
        <v>118</v>
      </c>
      <c r="I33" s="7" t="s">
        <v>118</v>
      </c>
      <c r="J33" s="7" t="s">
        <v>118</v>
      </c>
      <c r="K33" s="7" t="s">
        <v>118</v>
      </c>
      <c r="L33" s="7" t="s">
        <v>118</v>
      </c>
      <c r="M33" s="96" t="s">
        <v>121</v>
      </c>
      <c r="N33" s="7" t="s">
        <v>118</v>
      </c>
      <c r="O33" s="8" t="s">
        <v>118</v>
      </c>
      <c r="P33" s="19" t="s">
        <v>120</v>
      </c>
    </row>
    <row r="34" spans="1:16" ht="29" thickBot="1" x14ac:dyDescent="0.25">
      <c r="A34" s="49"/>
      <c r="B34" s="32"/>
      <c r="C34" s="16"/>
      <c r="D34" s="16"/>
      <c r="E34" s="82" t="s">
        <v>108</v>
      </c>
      <c r="F34" s="82" t="s">
        <v>129</v>
      </c>
      <c r="G34" s="16"/>
      <c r="H34" s="16"/>
      <c r="I34" s="16"/>
      <c r="J34" s="16"/>
      <c r="K34" s="16"/>
      <c r="L34" s="16"/>
      <c r="M34" s="16"/>
      <c r="N34" s="16"/>
      <c r="O34" s="17"/>
      <c r="P34" s="19" t="s">
        <v>120</v>
      </c>
    </row>
    <row r="35" spans="1:16" ht="42" x14ac:dyDescent="0.2">
      <c r="A35" s="40" t="s">
        <v>15</v>
      </c>
      <c r="B35" s="25">
        <v>12</v>
      </c>
      <c r="C35" s="7" t="s">
        <v>118</v>
      </c>
      <c r="D35" s="7" t="s">
        <v>118</v>
      </c>
      <c r="E35" s="48" t="s">
        <v>108</v>
      </c>
      <c r="F35" s="48" t="s">
        <v>142</v>
      </c>
      <c r="G35" s="96" t="s">
        <v>168</v>
      </c>
      <c r="H35" s="96" t="s">
        <v>111</v>
      </c>
      <c r="I35" s="7" t="s">
        <v>108</v>
      </c>
      <c r="J35" s="7" t="s">
        <v>124</v>
      </c>
      <c r="K35" s="7" t="s">
        <v>118</v>
      </c>
      <c r="L35" s="7" t="s">
        <v>118</v>
      </c>
      <c r="M35" s="96" t="s">
        <v>167</v>
      </c>
      <c r="N35" s="7" t="s">
        <v>118</v>
      </c>
      <c r="O35" s="8" t="s">
        <v>118</v>
      </c>
      <c r="P35" s="19" t="s">
        <v>1</v>
      </c>
    </row>
    <row r="36" spans="1:16" ht="15" thickBot="1" x14ac:dyDescent="0.25">
      <c r="A36" s="49"/>
      <c r="B36" s="32"/>
      <c r="C36" s="16"/>
      <c r="D36" s="16"/>
      <c r="E36" s="82"/>
      <c r="F36" s="82"/>
      <c r="G36" s="16" t="s">
        <v>108</v>
      </c>
      <c r="H36" s="16" t="s">
        <v>126</v>
      </c>
      <c r="I36" s="16"/>
      <c r="J36" s="16"/>
      <c r="K36" s="16"/>
      <c r="L36" s="16"/>
      <c r="M36" s="16"/>
      <c r="N36" s="16"/>
      <c r="O36" s="17"/>
      <c r="P36" s="19" t="s">
        <v>1</v>
      </c>
    </row>
    <row r="37" spans="1:16" ht="15" thickBot="1" x14ac:dyDescent="0.25">
      <c r="A37" s="43" t="s">
        <v>16</v>
      </c>
      <c r="B37" s="35">
        <v>13</v>
      </c>
      <c r="C37" s="106" t="s">
        <v>118</v>
      </c>
      <c r="D37" s="106" t="s">
        <v>118</v>
      </c>
      <c r="E37" s="106" t="s">
        <v>118</v>
      </c>
      <c r="F37" s="106" t="s">
        <v>118</v>
      </c>
      <c r="G37" s="103" t="s">
        <v>167</v>
      </c>
      <c r="H37" s="103" t="s">
        <v>111</v>
      </c>
      <c r="I37" s="82" t="s">
        <v>108</v>
      </c>
      <c r="J37" s="128" t="s">
        <v>111</v>
      </c>
      <c r="K37" s="50" t="s">
        <v>118</v>
      </c>
      <c r="L37" s="50" t="s">
        <v>118</v>
      </c>
      <c r="M37" s="103" t="s">
        <v>167</v>
      </c>
      <c r="N37" s="50" t="s">
        <v>118</v>
      </c>
      <c r="O37" s="51" t="s">
        <v>118</v>
      </c>
      <c r="P37" s="19" t="s">
        <v>120</v>
      </c>
    </row>
    <row r="38" spans="1:16" ht="28" x14ac:dyDescent="0.2">
      <c r="A38" s="40" t="s">
        <v>17</v>
      </c>
      <c r="B38" s="25">
        <v>14</v>
      </c>
      <c r="C38" s="7" t="s">
        <v>118</v>
      </c>
      <c r="D38" s="48" t="s">
        <v>118</v>
      </c>
      <c r="E38" s="7" t="s">
        <v>108</v>
      </c>
      <c r="F38" s="7" t="s">
        <v>142</v>
      </c>
      <c r="G38" s="93" t="s">
        <v>173</v>
      </c>
      <c r="H38" s="93" t="s">
        <v>111</v>
      </c>
      <c r="I38" s="7" t="s">
        <v>108</v>
      </c>
      <c r="J38" s="7" t="s">
        <v>124</v>
      </c>
      <c r="K38" s="7" t="s">
        <v>118</v>
      </c>
      <c r="L38" s="7" t="s">
        <v>118</v>
      </c>
      <c r="M38" s="6" t="s">
        <v>108</v>
      </c>
      <c r="N38" s="6" t="s">
        <v>172</v>
      </c>
      <c r="O38" s="147" t="s">
        <v>174</v>
      </c>
      <c r="P38" s="19" t="s">
        <v>1</v>
      </c>
    </row>
    <row r="39" spans="1:16" ht="28" x14ac:dyDescent="0.2">
      <c r="A39" s="42"/>
      <c r="B39" s="30"/>
      <c r="C39" s="12"/>
      <c r="D39" s="21"/>
      <c r="E39" s="12" t="s">
        <v>108</v>
      </c>
      <c r="F39" s="12" t="s">
        <v>164</v>
      </c>
      <c r="G39" s="12" t="s">
        <v>108</v>
      </c>
      <c r="H39" s="12" t="s">
        <v>171</v>
      </c>
      <c r="I39" s="12" t="s">
        <v>108</v>
      </c>
      <c r="J39" s="12" t="s">
        <v>134</v>
      </c>
      <c r="K39" s="12"/>
      <c r="L39" s="12"/>
      <c r="M39" s="12"/>
      <c r="N39" s="12"/>
      <c r="O39" s="13"/>
      <c r="P39" s="19" t="s">
        <v>1</v>
      </c>
    </row>
    <row r="40" spans="1:16" ht="28" x14ac:dyDescent="0.2">
      <c r="A40" s="42"/>
      <c r="B40" s="30"/>
      <c r="C40" s="12"/>
      <c r="D40" s="21"/>
      <c r="E40" s="12" t="s">
        <v>108</v>
      </c>
      <c r="F40" s="12" t="s">
        <v>169</v>
      </c>
      <c r="G40" s="12" t="s">
        <v>108</v>
      </c>
      <c r="H40" s="12" t="s">
        <v>110</v>
      </c>
      <c r="I40" s="12" t="s">
        <v>108</v>
      </c>
      <c r="J40" s="21" t="s">
        <v>287</v>
      </c>
      <c r="K40" s="12"/>
      <c r="L40" s="12"/>
      <c r="M40" s="12"/>
      <c r="N40" s="12"/>
      <c r="O40" s="13"/>
      <c r="P40" s="19" t="s">
        <v>1</v>
      </c>
    </row>
    <row r="41" spans="1:16" ht="29" thickBot="1" x14ac:dyDescent="0.25">
      <c r="A41" s="49"/>
      <c r="B41" s="32"/>
      <c r="C41" s="16"/>
      <c r="D41" s="23"/>
      <c r="E41" s="16" t="s">
        <v>108</v>
      </c>
      <c r="F41" s="16" t="s">
        <v>170</v>
      </c>
      <c r="G41" s="149"/>
      <c r="H41" s="149"/>
      <c r="I41" s="16"/>
      <c r="J41" s="16"/>
      <c r="K41" s="16"/>
      <c r="L41" s="16"/>
      <c r="M41" s="16"/>
      <c r="N41" s="16"/>
      <c r="O41" s="17"/>
      <c r="P41" s="19" t="s">
        <v>1</v>
      </c>
    </row>
    <row r="42" spans="1:16" ht="28" x14ac:dyDescent="0.2">
      <c r="A42" s="40" t="s">
        <v>18</v>
      </c>
      <c r="B42" s="25">
        <v>15</v>
      </c>
      <c r="C42" s="7" t="s">
        <v>118</v>
      </c>
      <c r="D42" s="48" t="s">
        <v>118</v>
      </c>
      <c r="E42" s="96" t="s">
        <v>262</v>
      </c>
      <c r="F42" s="96" t="s">
        <v>140</v>
      </c>
      <c r="G42" s="7" t="s">
        <v>108</v>
      </c>
      <c r="H42" s="7" t="s">
        <v>111</v>
      </c>
      <c r="I42" s="7" t="s">
        <v>108</v>
      </c>
      <c r="J42" s="7" t="s">
        <v>124</v>
      </c>
      <c r="K42" s="7" t="s">
        <v>108</v>
      </c>
      <c r="L42" s="7" t="s">
        <v>175</v>
      </c>
      <c r="M42" s="96" t="s">
        <v>177</v>
      </c>
      <c r="N42" s="7" t="s">
        <v>118</v>
      </c>
      <c r="O42" s="8" t="s">
        <v>118</v>
      </c>
      <c r="P42" s="19" t="s">
        <v>120</v>
      </c>
    </row>
    <row r="43" spans="1:16" x14ac:dyDescent="0.2">
      <c r="A43" s="42"/>
      <c r="B43" s="30"/>
      <c r="C43" s="12"/>
      <c r="D43" s="21"/>
      <c r="E43" s="12" t="s">
        <v>108</v>
      </c>
      <c r="F43" s="12" t="s">
        <v>161</v>
      </c>
      <c r="G43" s="12"/>
      <c r="H43" s="12"/>
      <c r="I43" s="12"/>
      <c r="J43" s="12"/>
      <c r="K43" s="12"/>
      <c r="L43" s="12"/>
      <c r="M43" s="12"/>
      <c r="N43" s="12"/>
      <c r="O43" s="13"/>
      <c r="P43" s="19" t="s">
        <v>120</v>
      </c>
    </row>
    <row r="44" spans="1:16" x14ac:dyDescent="0.2">
      <c r="A44" s="42"/>
      <c r="B44" s="30"/>
      <c r="C44" s="12"/>
      <c r="D44" s="21"/>
      <c r="E44" s="12" t="s">
        <v>108</v>
      </c>
      <c r="F44" s="12" t="s">
        <v>142</v>
      </c>
      <c r="G44" s="12"/>
      <c r="H44" s="12"/>
      <c r="I44" s="12"/>
      <c r="J44" s="12"/>
      <c r="K44" s="12"/>
      <c r="L44" s="12"/>
      <c r="M44" s="12"/>
      <c r="N44" s="12"/>
      <c r="O44" s="13"/>
      <c r="P44" s="19" t="s">
        <v>120</v>
      </c>
    </row>
    <row r="45" spans="1:16" x14ac:dyDescent="0.2">
      <c r="A45" s="42"/>
      <c r="B45" s="30"/>
      <c r="C45" s="12"/>
      <c r="D45" s="12"/>
      <c r="E45" s="12" t="s">
        <v>108</v>
      </c>
      <c r="F45" s="12" t="s">
        <v>143</v>
      </c>
      <c r="G45" s="12"/>
      <c r="H45" s="12"/>
      <c r="I45" s="12"/>
      <c r="J45" s="12"/>
      <c r="K45" s="12"/>
      <c r="L45" s="12"/>
      <c r="M45" s="12"/>
      <c r="N45" s="12"/>
      <c r="O45" s="13"/>
      <c r="P45" s="19" t="s">
        <v>120</v>
      </c>
    </row>
    <row r="46" spans="1:16" x14ac:dyDescent="0.2">
      <c r="A46" s="42"/>
      <c r="B46" s="30"/>
      <c r="C46" s="12"/>
      <c r="D46" s="12"/>
      <c r="E46" s="12" t="s">
        <v>108</v>
      </c>
      <c r="F46" s="12" t="s">
        <v>139</v>
      </c>
      <c r="G46" s="12"/>
      <c r="H46" s="12"/>
      <c r="I46" s="12"/>
      <c r="J46" s="12"/>
      <c r="K46" s="12"/>
      <c r="L46" s="12"/>
      <c r="M46" s="12"/>
      <c r="N46" s="12"/>
      <c r="O46" s="13"/>
      <c r="P46" s="19" t="s">
        <v>120</v>
      </c>
    </row>
    <row r="47" spans="1:16" x14ac:dyDescent="0.2">
      <c r="A47" s="42"/>
      <c r="B47" s="30"/>
      <c r="C47" s="12"/>
      <c r="D47" s="12"/>
      <c r="E47" s="12" t="s">
        <v>108</v>
      </c>
      <c r="F47" s="12" t="s">
        <v>138</v>
      </c>
      <c r="G47" s="12"/>
      <c r="H47" s="12"/>
      <c r="I47" s="12"/>
      <c r="J47" s="12"/>
      <c r="K47" s="12"/>
      <c r="L47" s="12"/>
      <c r="M47" s="12"/>
      <c r="N47" s="12"/>
      <c r="O47" s="13"/>
      <c r="P47" s="19" t="s">
        <v>120</v>
      </c>
    </row>
    <row r="48" spans="1:16" x14ac:dyDescent="0.2">
      <c r="A48" s="42"/>
      <c r="B48" s="30"/>
      <c r="C48" s="12"/>
      <c r="D48" s="12"/>
      <c r="E48" s="12" t="s">
        <v>108</v>
      </c>
      <c r="F48" s="12" t="s">
        <v>176</v>
      </c>
      <c r="G48" s="12"/>
      <c r="H48" s="12"/>
      <c r="I48" s="12"/>
      <c r="J48" s="12"/>
      <c r="K48" s="12"/>
      <c r="L48" s="12"/>
      <c r="M48" s="12"/>
      <c r="N48" s="12"/>
      <c r="O48" s="13"/>
      <c r="P48" s="19" t="s">
        <v>120</v>
      </c>
    </row>
    <row r="49" spans="1:16" ht="28" x14ac:dyDescent="0.2">
      <c r="A49" s="42"/>
      <c r="B49" s="30"/>
      <c r="C49" s="12"/>
      <c r="D49" s="12"/>
      <c r="E49" s="12" t="s">
        <v>108</v>
      </c>
      <c r="F49" s="12" t="s">
        <v>129</v>
      </c>
      <c r="G49" s="12"/>
      <c r="H49" s="12"/>
      <c r="I49" s="12"/>
      <c r="J49" s="12"/>
      <c r="K49" s="12"/>
      <c r="L49" s="12"/>
      <c r="M49" s="12"/>
      <c r="N49" s="12"/>
      <c r="O49" s="13"/>
      <c r="P49" s="19" t="s">
        <v>120</v>
      </c>
    </row>
    <row r="50" spans="1:16" ht="15" thickBot="1" x14ac:dyDescent="0.25">
      <c r="A50" s="49"/>
      <c r="B50" s="32"/>
      <c r="C50" s="16"/>
      <c r="D50" s="16"/>
      <c r="E50" s="16" t="s">
        <v>108</v>
      </c>
      <c r="F50" s="16" t="s">
        <v>231</v>
      </c>
      <c r="G50" s="16"/>
      <c r="H50" s="16"/>
      <c r="I50" s="16"/>
      <c r="J50" s="16"/>
      <c r="K50" s="16"/>
      <c r="L50" s="16"/>
      <c r="M50" s="16"/>
      <c r="N50" s="16"/>
      <c r="O50" s="17"/>
      <c r="P50" s="19" t="s">
        <v>120</v>
      </c>
    </row>
    <row r="51" spans="1:16" ht="29" thickBot="1" x14ac:dyDescent="0.25">
      <c r="A51" s="34" t="s">
        <v>19</v>
      </c>
      <c r="B51" s="35">
        <v>16</v>
      </c>
      <c r="C51" s="50" t="s">
        <v>118</v>
      </c>
      <c r="D51" s="50" t="s">
        <v>118</v>
      </c>
      <c r="E51" s="50" t="s">
        <v>118</v>
      </c>
      <c r="F51" s="50" t="s">
        <v>118</v>
      </c>
      <c r="G51" s="50" t="s">
        <v>108</v>
      </c>
      <c r="H51" s="50" t="s">
        <v>111</v>
      </c>
      <c r="I51" s="107" t="s">
        <v>178</v>
      </c>
      <c r="J51" s="107" t="s">
        <v>111</v>
      </c>
      <c r="K51" s="50" t="s">
        <v>118</v>
      </c>
      <c r="L51" s="50" t="s">
        <v>118</v>
      </c>
      <c r="M51" s="68" t="s">
        <v>108</v>
      </c>
      <c r="N51" s="46" t="s">
        <v>108</v>
      </c>
      <c r="O51" s="108" t="s">
        <v>179</v>
      </c>
      <c r="P51" s="19" t="s">
        <v>120</v>
      </c>
    </row>
    <row r="52" spans="1:16" ht="29" thickBot="1" x14ac:dyDescent="0.25">
      <c r="A52" s="43" t="s">
        <v>20</v>
      </c>
      <c r="B52" s="35">
        <v>17</v>
      </c>
      <c r="C52" s="37" t="s">
        <v>118</v>
      </c>
      <c r="D52" s="44" t="s">
        <v>118</v>
      </c>
      <c r="E52" s="44" t="s">
        <v>118</v>
      </c>
      <c r="F52" s="44" t="s">
        <v>118</v>
      </c>
      <c r="G52" s="109" t="s">
        <v>180</v>
      </c>
      <c r="H52" s="109" t="s">
        <v>111</v>
      </c>
      <c r="I52" s="82" t="s">
        <v>108</v>
      </c>
      <c r="J52" s="128" t="s">
        <v>111</v>
      </c>
      <c r="K52" s="44" t="s">
        <v>118</v>
      </c>
      <c r="L52" s="44" t="s">
        <v>118</v>
      </c>
      <c r="M52" s="55" t="s">
        <v>108</v>
      </c>
      <c r="N52" s="47" t="s">
        <v>108</v>
      </c>
      <c r="O52" s="110" t="s">
        <v>174</v>
      </c>
      <c r="P52" s="9" t="s">
        <v>1</v>
      </c>
    </row>
    <row r="53" spans="1:16" ht="15" thickBot="1" x14ac:dyDescent="0.25">
      <c r="A53" s="43" t="s">
        <v>21</v>
      </c>
      <c r="B53" s="35">
        <v>18</v>
      </c>
      <c r="C53" s="104" t="s">
        <v>240</v>
      </c>
      <c r="D53" s="104" t="s">
        <v>153</v>
      </c>
      <c r="E53" s="37" t="s">
        <v>118</v>
      </c>
      <c r="F53" s="37" t="s">
        <v>118</v>
      </c>
      <c r="G53" s="37" t="s">
        <v>118</v>
      </c>
      <c r="H53" s="37" t="s">
        <v>118</v>
      </c>
      <c r="I53" s="37" t="s">
        <v>118</v>
      </c>
      <c r="J53" s="37" t="s">
        <v>118</v>
      </c>
      <c r="K53" s="37" t="s">
        <v>118</v>
      </c>
      <c r="L53" s="37" t="s">
        <v>118</v>
      </c>
      <c r="M53" s="54" t="s">
        <v>108</v>
      </c>
      <c r="N53" s="37" t="s">
        <v>118</v>
      </c>
      <c r="O53" s="38" t="s">
        <v>118</v>
      </c>
      <c r="P53" s="20" t="s">
        <v>120</v>
      </c>
    </row>
    <row r="54" spans="1:16" ht="29" thickBot="1" x14ac:dyDescent="0.25">
      <c r="A54" s="43" t="s">
        <v>22</v>
      </c>
      <c r="B54" s="35">
        <v>19</v>
      </c>
      <c r="C54" s="44" t="s">
        <v>118</v>
      </c>
      <c r="D54" s="44" t="s">
        <v>118</v>
      </c>
      <c r="E54" s="44" t="s">
        <v>118</v>
      </c>
      <c r="F54" s="44" t="s">
        <v>118</v>
      </c>
      <c r="G54" s="37" t="s">
        <v>108</v>
      </c>
      <c r="H54" s="37" t="s">
        <v>111</v>
      </c>
      <c r="I54" s="82" t="s">
        <v>108</v>
      </c>
      <c r="J54" s="128" t="s">
        <v>111</v>
      </c>
      <c r="K54" s="37" t="s">
        <v>118</v>
      </c>
      <c r="L54" s="37" t="s">
        <v>118</v>
      </c>
      <c r="M54" s="36" t="s">
        <v>315</v>
      </c>
      <c r="N54" s="37" t="s">
        <v>118</v>
      </c>
      <c r="O54" s="38" t="s">
        <v>118</v>
      </c>
      <c r="P54" s="20" t="s">
        <v>120</v>
      </c>
    </row>
    <row r="55" spans="1:16" ht="28" x14ac:dyDescent="0.2">
      <c r="A55" s="40" t="s">
        <v>23</v>
      </c>
      <c r="B55" s="30">
        <v>20</v>
      </c>
      <c r="C55" s="111" t="s">
        <v>183</v>
      </c>
      <c r="D55" s="111" t="s">
        <v>329</v>
      </c>
      <c r="E55" s="48" t="s">
        <v>108</v>
      </c>
      <c r="F55" s="48" t="s">
        <v>142</v>
      </c>
      <c r="G55" s="7" t="s">
        <v>108</v>
      </c>
      <c r="H55" s="7" t="s">
        <v>111</v>
      </c>
      <c r="I55" s="48" t="s">
        <v>108</v>
      </c>
      <c r="J55" s="48" t="s">
        <v>134</v>
      </c>
      <c r="K55" s="48" t="s">
        <v>118</v>
      </c>
      <c r="L55" s="48" t="s">
        <v>118</v>
      </c>
      <c r="M55" s="57" t="s">
        <v>108</v>
      </c>
      <c r="N55" s="41" t="s">
        <v>108</v>
      </c>
      <c r="O55" s="87" t="s">
        <v>186</v>
      </c>
      <c r="P55" s="20" t="s">
        <v>120</v>
      </c>
    </row>
    <row r="56" spans="1:16" ht="28" x14ac:dyDescent="0.2">
      <c r="A56" s="42"/>
      <c r="B56" s="30"/>
      <c r="C56" s="143" t="s">
        <v>184</v>
      </c>
      <c r="D56" s="143" t="s">
        <v>331</v>
      </c>
      <c r="E56" s="78" t="s">
        <v>108</v>
      </c>
      <c r="F56" s="78" t="s">
        <v>288</v>
      </c>
      <c r="G56" s="12" t="s">
        <v>108</v>
      </c>
      <c r="H56" s="12" t="s">
        <v>171</v>
      </c>
      <c r="I56" s="78" t="s">
        <v>108</v>
      </c>
      <c r="J56" s="78" t="s">
        <v>290</v>
      </c>
      <c r="K56" s="12"/>
      <c r="L56" s="12"/>
      <c r="M56" s="12"/>
      <c r="N56" s="12"/>
      <c r="O56" s="13"/>
      <c r="P56" s="20" t="s">
        <v>120</v>
      </c>
    </row>
    <row r="57" spans="1:16" x14ac:dyDescent="0.2">
      <c r="A57" s="42"/>
      <c r="B57" s="30"/>
      <c r="C57" s="78" t="s">
        <v>108</v>
      </c>
      <c r="D57" s="78" t="s">
        <v>153</v>
      </c>
      <c r="E57" s="78" t="s">
        <v>108</v>
      </c>
      <c r="F57" s="78" t="s">
        <v>141</v>
      </c>
      <c r="G57" s="12" t="s">
        <v>108</v>
      </c>
      <c r="H57" s="12" t="s">
        <v>126</v>
      </c>
      <c r="I57" s="12" t="s">
        <v>108</v>
      </c>
      <c r="J57" s="12" t="s">
        <v>124</v>
      </c>
      <c r="K57" s="12"/>
      <c r="L57" s="12"/>
      <c r="M57" s="12"/>
      <c r="N57" s="12"/>
      <c r="O57" s="13"/>
      <c r="P57" s="20" t="s">
        <v>120</v>
      </c>
    </row>
    <row r="58" spans="1:16" ht="15" thickBot="1" x14ac:dyDescent="0.25">
      <c r="A58" s="49"/>
      <c r="B58" s="32"/>
      <c r="C58" s="82" t="s">
        <v>108</v>
      </c>
      <c r="D58" s="82" t="s">
        <v>112</v>
      </c>
      <c r="E58" s="82" t="s">
        <v>289</v>
      </c>
      <c r="F58" s="82" t="s">
        <v>140</v>
      </c>
      <c r="G58" s="16"/>
      <c r="H58" s="16"/>
      <c r="I58" s="82"/>
      <c r="J58" s="82"/>
      <c r="K58" s="16"/>
      <c r="L58" s="16"/>
      <c r="M58" s="16"/>
      <c r="N58" s="16"/>
      <c r="O58" s="17"/>
      <c r="P58" s="20" t="s">
        <v>120</v>
      </c>
    </row>
    <row r="59" spans="1:16" ht="29" thickBot="1" x14ac:dyDescent="0.25">
      <c r="A59" s="43" t="s">
        <v>24</v>
      </c>
      <c r="B59" s="35">
        <v>21</v>
      </c>
      <c r="C59" s="37" t="s">
        <v>118</v>
      </c>
      <c r="D59" s="44" t="s">
        <v>118</v>
      </c>
      <c r="E59" s="44" t="s">
        <v>118</v>
      </c>
      <c r="F59" s="44" t="s">
        <v>118</v>
      </c>
      <c r="G59" s="98" t="s">
        <v>188</v>
      </c>
      <c r="H59" s="103" t="s">
        <v>111</v>
      </c>
      <c r="I59" s="82" t="s">
        <v>108</v>
      </c>
      <c r="J59" s="128" t="s">
        <v>111</v>
      </c>
      <c r="K59" s="50" t="s">
        <v>118</v>
      </c>
      <c r="L59" s="50" t="s">
        <v>118</v>
      </c>
      <c r="M59" s="103" t="s">
        <v>187</v>
      </c>
      <c r="N59" s="50" t="s">
        <v>118</v>
      </c>
      <c r="O59" s="51" t="s">
        <v>118</v>
      </c>
      <c r="P59" s="19" t="s">
        <v>1</v>
      </c>
    </row>
    <row r="60" spans="1:16" ht="28" x14ac:dyDescent="0.2">
      <c r="A60" s="40" t="s">
        <v>25</v>
      </c>
      <c r="B60" s="25">
        <v>22</v>
      </c>
      <c r="C60" s="48" t="s">
        <v>118</v>
      </c>
      <c r="D60" s="48" t="s">
        <v>118</v>
      </c>
      <c r="E60" s="48" t="s">
        <v>108</v>
      </c>
      <c r="F60" s="48" t="s">
        <v>142</v>
      </c>
      <c r="G60" s="7" t="s">
        <v>108</v>
      </c>
      <c r="H60" s="7" t="s">
        <v>111</v>
      </c>
      <c r="I60" s="111" t="s">
        <v>189</v>
      </c>
      <c r="J60" s="111" t="s">
        <v>124</v>
      </c>
      <c r="K60" s="48" t="s">
        <v>118</v>
      </c>
      <c r="L60" s="48" t="s">
        <v>118</v>
      </c>
      <c r="M60" s="57" t="s">
        <v>108</v>
      </c>
      <c r="N60" s="41" t="s">
        <v>108</v>
      </c>
      <c r="O60" s="87" t="s">
        <v>191</v>
      </c>
      <c r="P60" s="20" t="s">
        <v>120</v>
      </c>
    </row>
    <row r="61" spans="1:16" x14ac:dyDescent="0.2">
      <c r="A61" s="42"/>
      <c r="B61" s="30"/>
      <c r="C61" s="12"/>
      <c r="D61" s="12"/>
      <c r="E61" s="78"/>
      <c r="F61" s="78"/>
      <c r="G61" s="12" t="s">
        <v>108</v>
      </c>
      <c r="H61" s="12" t="s">
        <v>171</v>
      </c>
      <c r="I61" s="78" t="s">
        <v>108</v>
      </c>
      <c r="J61" s="78" t="s">
        <v>134</v>
      </c>
      <c r="K61" s="12"/>
      <c r="L61" s="12"/>
      <c r="M61" s="12"/>
      <c r="N61" s="12"/>
      <c r="O61" s="13"/>
      <c r="P61" s="20" t="s">
        <v>120</v>
      </c>
    </row>
    <row r="62" spans="1:16" ht="15" thickBot="1" x14ac:dyDescent="0.25">
      <c r="A62" s="49"/>
      <c r="B62" s="32"/>
      <c r="C62" s="16"/>
      <c r="D62" s="16"/>
      <c r="E62" s="82"/>
      <c r="F62" s="82"/>
      <c r="G62" s="16" t="s">
        <v>108</v>
      </c>
      <c r="H62" s="16" t="s">
        <v>126</v>
      </c>
      <c r="I62" s="16"/>
      <c r="J62" s="16"/>
      <c r="K62" s="16"/>
      <c r="L62" s="16"/>
      <c r="M62" s="16"/>
      <c r="N62" s="16"/>
      <c r="O62" s="17"/>
      <c r="P62" s="20" t="s">
        <v>120</v>
      </c>
    </row>
    <row r="63" spans="1:16" x14ac:dyDescent="0.2">
      <c r="A63" s="40" t="s">
        <v>26</v>
      </c>
      <c r="B63" s="25">
        <v>23</v>
      </c>
      <c r="C63" s="48" t="s">
        <v>118</v>
      </c>
      <c r="D63" s="48" t="s">
        <v>118</v>
      </c>
      <c r="E63" s="7" t="s">
        <v>108</v>
      </c>
      <c r="F63" s="7" t="s">
        <v>142</v>
      </c>
      <c r="G63" s="7" t="s">
        <v>108</v>
      </c>
      <c r="H63" s="7" t="s">
        <v>111</v>
      </c>
      <c r="I63" s="99" t="s">
        <v>192</v>
      </c>
      <c r="J63" s="96" t="s">
        <v>124</v>
      </c>
      <c r="K63" s="7" t="s">
        <v>118</v>
      </c>
      <c r="L63" s="7" t="s">
        <v>118</v>
      </c>
      <c r="M63" s="96" t="s">
        <v>123</v>
      </c>
      <c r="N63" s="7" t="s">
        <v>118</v>
      </c>
      <c r="O63" s="8" t="s">
        <v>118</v>
      </c>
      <c r="P63" s="20" t="s">
        <v>120</v>
      </c>
    </row>
    <row r="64" spans="1:16" ht="29" thickBot="1" x14ac:dyDescent="0.25">
      <c r="A64" s="49"/>
      <c r="B64" s="32"/>
      <c r="C64" s="16"/>
      <c r="D64" s="16"/>
      <c r="E64" s="112"/>
      <c r="F64" s="112"/>
      <c r="G64" s="16" t="s">
        <v>108</v>
      </c>
      <c r="H64" s="16" t="s">
        <v>126</v>
      </c>
      <c r="I64" s="82" t="s">
        <v>108</v>
      </c>
      <c r="J64" s="128" t="s">
        <v>111</v>
      </c>
      <c r="K64" s="16"/>
      <c r="L64" s="16"/>
      <c r="M64" s="60" t="s">
        <v>127</v>
      </c>
      <c r="N64" s="61" t="s">
        <v>206</v>
      </c>
      <c r="O64" s="62" t="s">
        <v>195</v>
      </c>
      <c r="P64" s="20" t="s">
        <v>120</v>
      </c>
    </row>
    <row r="65" spans="1:16" ht="29" thickBot="1" x14ac:dyDescent="0.25">
      <c r="A65" s="43" t="s">
        <v>27</v>
      </c>
      <c r="B65" s="35">
        <v>24</v>
      </c>
      <c r="C65" s="37" t="s">
        <v>118</v>
      </c>
      <c r="D65" s="44" t="s">
        <v>118</v>
      </c>
      <c r="E65" s="44" t="s">
        <v>118</v>
      </c>
      <c r="F65" s="44" t="s">
        <v>118</v>
      </c>
      <c r="G65" s="98" t="s">
        <v>194</v>
      </c>
      <c r="H65" s="103" t="s">
        <v>111</v>
      </c>
      <c r="I65" s="82" t="s">
        <v>108</v>
      </c>
      <c r="J65" s="128" t="s">
        <v>111</v>
      </c>
      <c r="K65" s="44" t="s">
        <v>118</v>
      </c>
      <c r="L65" s="44" t="s">
        <v>118</v>
      </c>
      <c r="M65" s="103" t="s">
        <v>106</v>
      </c>
      <c r="N65" s="50" t="s">
        <v>118</v>
      </c>
      <c r="O65" s="51" t="s">
        <v>118</v>
      </c>
      <c r="P65" s="9" t="s">
        <v>1</v>
      </c>
    </row>
    <row r="66" spans="1:16" x14ac:dyDescent="0.2">
      <c r="A66" s="40" t="s">
        <v>28</v>
      </c>
      <c r="B66" s="25">
        <v>25</v>
      </c>
      <c r="C66" s="48" t="s">
        <v>118</v>
      </c>
      <c r="D66" s="48" t="s">
        <v>118</v>
      </c>
      <c r="E66" s="97" t="s">
        <v>263</v>
      </c>
      <c r="F66" s="97" t="s">
        <v>141</v>
      </c>
      <c r="G66" s="26" t="s">
        <v>108</v>
      </c>
      <c r="H66" s="26" t="s">
        <v>111</v>
      </c>
      <c r="I66" s="48" t="s">
        <v>108</v>
      </c>
      <c r="J66" s="129" t="s">
        <v>111</v>
      </c>
      <c r="K66" s="7" t="s">
        <v>118</v>
      </c>
      <c r="L66" s="7" t="s">
        <v>118</v>
      </c>
      <c r="M66" s="96" t="s">
        <v>121</v>
      </c>
      <c r="N66" s="7" t="s">
        <v>118</v>
      </c>
      <c r="O66" s="8" t="s">
        <v>118</v>
      </c>
      <c r="P66" s="20" t="s">
        <v>120</v>
      </c>
    </row>
    <row r="67" spans="1:16" ht="15" thickBot="1" x14ac:dyDescent="0.25">
      <c r="A67" s="49"/>
      <c r="B67" s="32"/>
      <c r="C67" s="16"/>
      <c r="D67" s="16"/>
      <c r="E67" s="112"/>
      <c r="F67" s="112"/>
      <c r="G67" s="16" t="s">
        <v>108</v>
      </c>
      <c r="H67" s="16" t="s">
        <v>126</v>
      </c>
      <c r="I67" s="16"/>
      <c r="J67" s="16"/>
      <c r="K67" s="16"/>
      <c r="L67" s="16"/>
      <c r="M67" s="16"/>
      <c r="N67" s="16"/>
      <c r="O67" s="17"/>
      <c r="P67" s="20" t="s">
        <v>120</v>
      </c>
    </row>
    <row r="68" spans="1:16" ht="28" x14ac:dyDescent="0.2">
      <c r="A68" s="40" t="s">
        <v>29</v>
      </c>
      <c r="B68" s="25">
        <v>26</v>
      </c>
      <c r="C68" s="26" t="s">
        <v>118</v>
      </c>
      <c r="D68" s="48" t="s">
        <v>118</v>
      </c>
      <c r="E68" s="48" t="s">
        <v>118</v>
      </c>
      <c r="F68" s="48" t="s">
        <v>118</v>
      </c>
      <c r="G68" s="7" t="s">
        <v>108</v>
      </c>
      <c r="H68" s="7" t="s">
        <v>111</v>
      </c>
      <c r="I68" s="96" t="s">
        <v>196</v>
      </c>
      <c r="J68" s="96" t="s">
        <v>111</v>
      </c>
      <c r="K68" s="7" t="s">
        <v>118</v>
      </c>
      <c r="L68" s="7" t="s">
        <v>118</v>
      </c>
      <c r="M68" s="96" t="s">
        <v>123</v>
      </c>
      <c r="N68" s="7" t="s">
        <v>118</v>
      </c>
      <c r="O68" s="8" t="s">
        <v>118</v>
      </c>
      <c r="P68" s="20" t="s">
        <v>120</v>
      </c>
    </row>
    <row r="69" spans="1:16" ht="15" thickBot="1" x14ac:dyDescent="0.25">
      <c r="A69" s="49"/>
      <c r="B69" s="32"/>
      <c r="C69" s="16"/>
      <c r="D69" s="16"/>
      <c r="E69" s="16"/>
      <c r="F69" s="16"/>
      <c r="G69" s="16"/>
      <c r="H69" s="16"/>
      <c r="I69" s="113" t="s">
        <v>189</v>
      </c>
      <c r="J69" s="113" t="s">
        <v>124</v>
      </c>
      <c r="K69" s="16"/>
      <c r="L69" s="16"/>
      <c r="M69" s="16" t="s">
        <v>127</v>
      </c>
      <c r="N69" s="16" t="s">
        <v>118</v>
      </c>
      <c r="O69" s="17" t="s">
        <v>118</v>
      </c>
      <c r="P69" s="20" t="s">
        <v>120</v>
      </c>
    </row>
    <row r="70" spans="1:16" ht="29" thickBot="1" x14ac:dyDescent="0.25">
      <c r="A70" s="43" t="s">
        <v>30</v>
      </c>
      <c r="B70" s="35">
        <v>27</v>
      </c>
      <c r="C70" s="37" t="s">
        <v>118</v>
      </c>
      <c r="D70" s="44" t="s">
        <v>118</v>
      </c>
      <c r="E70" s="44" t="s">
        <v>118</v>
      </c>
      <c r="F70" s="44" t="s">
        <v>118</v>
      </c>
      <c r="G70" s="98" t="s">
        <v>197</v>
      </c>
      <c r="H70" s="98" t="s">
        <v>111</v>
      </c>
      <c r="I70" s="48" t="s">
        <v>108</v>
      </c>
      <c r="J70" s="129" t="s">
        <v>111</v>
      </c>
      <c r="K70" s="44" t="s">
        <v>118</v>
      </c>
      <c r="L70" s="44" t="s">
        <v>118</v>
      </c>
      <c r="M70" s="103" t="s">
        <v>198</v>
      </c>
      <c r="N70" s="50" t="s">
        <v>118</v>
      </c>
      <c r="O70" s="51" t="s">
        <v>118</v>
      </c>
      <c r="P70" s="20" t="s">
        <v>120</v>
      </c>
    </row>
    <row r="71" spans="1:16" ht="28" x14ac:dyDescent="0.2">
      <c r="A71" s="40" t="s">
        <v>31</v>
      </c>
      <c r="B71" s="25">
        <v>28</v>
      </c>
      <c r="C71" s="93" t="s">
        <v>200</v>
      </c>
      <c r="D71" s="93" t="s">
        <v>332</v>
      </c>
      <c r="E71" s="7" t="s">
        <v>108</v>
      </c>
      <c r="F71" s="7" t="s">
        <v>142</v>
      </c>
      <c r="G71" s="7" t="s">
        <v>108</v>
      </c>
      <c r="H71" s="7" t="s">
        <v>154</v>
      </c>
      <c r="I71" s="7" t="s">
        <v>108</v>
      </c>
      <c r="J71" s="7" t="s">
        <v>124</v>
      </c>
      <c r="K71" s="7" t="s">
        <v>118</v>
      </c>
      <c r="L71" s="7" t="s">
        <v>118</v>
      </c>
      <c r="M71" s="6" t="s">
        <v>108</v>
      </c>
      <c r="N71" s="18" t="s">
        <v>108</v>
      </c>
      <c r="O71" s="88" t="s">
        <v>186</v>
      </c>
      <c r="P71" s="20" t="s">
        <v>120</v>
      </c>
    </row>
    <row r="72" spans="1:16" ht="28" x14ac:dyDescent="0.2">
      <c r="A72" s="42"/>
      <c r="B72" s="30"/>
      <c r="C72" s="143" t="s">
        <v>201</v>
      </c>
      <c r="D72" s="143" t="s">
        <v>331</v>
      </c>
      <c r="E72" s="12" t="s">
        <v>108</v>
      </c>
      <c r="F72" s="12" t="s">
        <v>141</v>
      </c>
      <c r="G72" s="12"/>
      <c r="H72" s="12"/>
      <c r="I72" s="3" t="s">
        <v>108</v>
      </c>
      <c r="J72" s="12" t="s">
        <v>291</v>
      </c>
      <c r="K72" s="12"/>
      <c r="L72" s="12"/>
      <c r="M72" s="12"/>
      <c r="N72" s="12"/>
      <c r="O72" s="13"/>
      <c r="P72" s="20" t="s">
        <v>120</v>
      </c>
    </row>
    <row r="73" spans="1:16" ht="28" x14ac:dyDescent="0.2">
      <c r="A73" s="42"/>
      <c r="B73" s="30"/>
      <c r="C73" s="148" t="s">
        <v>202</v>
      </c>
      <c r="D73" s="148" t="s">
        <v>333</v>
      </c>
      <c r="E73" s="12" t="s">
        <v>108</v>
      </c>
      <c r="F73" s="12" t="s">
        <v>140</v>
      </c>
      <c r="G73" s="12"/>
      <c r="H73" s="12"/>
      <c r="I73" s="12"/>
      <c r="J73" s="12"/>
      <c r="K73" s="12"/>
      <c r="L73" s="12"/>
      <c r="M73" s="12"/>
      <c r="N73" s="12"/>
      <c r="O73" s="13"/>
      <c r="P73" s="20" t="s">
        <v>120</v>
      </c>
    </row>
    <row r="74" spans="1:16" ht="28" x14ac:dyDescent="0.2">
      <c r="A74" s="42"/>
      <c r="B74" s="30"/>
      <c r="C74" s="12" t="s">
        <v>108</v>
      </c>
      <c r="D74" s="12" t="s">
        <v>203</v>
      </c>
      <c r="E74" s="12" t="s">
        <v>108</v>
      </c>
      <c r="F74" s="12" t="s">
        <v>129</v>
      </c>
      <c r="G74" s="12"/>
      <c r="H74" s="12"/>
      <c r="I74" s="12"/>
      <c r="J74" s="12"/>
      <c r="K74" s="12"/>
      <c r="L74" s="12"/>
      <c r="M74" s="12"/>
      <c r="N74" s="12"/>
      <c r="O74" s="13"/>
      <c r="P74" s="20" t="s">
        <v>120</v>
      </c>
    </row>
    <row r="75" spans="1:16" ht="15" thickBot="1" x14ac:dyDescent="0.25">
      <c r="A75" s="49"/>
      <c r="B75" s="32"/>
      <c r="C75" s="16" t="s">
        <v>108</v>
      </c>
      <c r="D75" s="16" t="s">
        <v>153</v>
      </c>
      <c r="E75" s="16" t="s">
        <v>108</v>
      </c>
      <c r="F75" s="16" t="s">
        <v>231</v>
      </c>
      <c r="G75" s="16"/>
      <c r="H75" s="16"/>
      <c r="I75" s="16"/>
      <c r="J75" s="16"/>
      <c r="K75" s="16"/>
      <c r="L75" s="16"/>
      <c r="M75" s="16"/>
      <c r="N75" s="16"/>
      <c r="O75" s="17"/>
      <c r="P75" s="20" t="s">
        <v>120</v>
      </c>
    </row>
    <row r="76" spans="1:16" ht="28" x14ac:dyDescent="0.2">
      <c r="A76" s="40" t="s">
        <v>32</v>
      </c>
      <c r="B76" s="25">
        <v>29</v>
      </c>
      <c r="C76" s="26" t="s">
        <v>118</v>
      </c>
      <c r="D76" s="48" t="s">
        <v>118</v>
      </c>
      <c r="E76" s="26" t="s">
        <v>108</v>
      </c>
      <c r="F76" s="7" t="s">
        <v>143</v>
      </c>
      <c r="G76" s="7" t="s">
        <v>108</v>
      </c>
      <c r="H76" s="7" t="s">
        <v>111</v>
      </c>
      <c r="I76" s="7" t="s">
        <v>108</v>
      </c>
      <c r="J76" s="7" t="s">
        <v>124</v>
      </c>
      <c r="K76" s="7" t="s">
        <v>108</v>
      </c>
      <c r="L76" s="7" t="s">
        <v>204</v>
      </c>
      <c r="M76" s="7" t="s">
        <v>127</v>
      </c>
      <c r="N76" s="18" t="s">
        <v>205</v>
      </c>
      <c r="O76" s="88" t="s">
        <v>195</v>
      </c>
      <c r="P76" s="20" t="s">
        <v>120</v>
      </c>
    </row>
    <row r="77" spans="1:16" x14ac:dyDescent="0.2">
      <c r="A77" s="42"/>
      <c r="B77" s="30"/>
      <c r="C77" s="12"/>
      <c r="D77" s="12"/>
      <c r="E77" s="12" t="s">
        <v>108</v>
      </c>
      <c r="F77" s="12" t="s">
        <v>176</v>
      </c>
      <c r="G77" s="12" t="s">
        <v>108</v>
      </c>
      <c r="H77" s="12" t="s">
        <v>171</v>
      </c>
      <c r="I77" s="78" t="s">
        <v>108</v>
      </c>
      <c r="J77" s="83" t="s">
        <v>111</v>
      </c>
      <c r="K77" s="12"/>
      <c r="L77" s="12"/>
      <c r="M77" s="12"/>
      <c r="N77" s="12"/>
      <c r="O77" s="13"/>
      <c r="P77" s="20" t="s">
        <v>120</v>
      </c>
    </row>
    <row r="78" spans="1:16" ht="15" thickBot="1" x14ac:dyDescent="0.25">
      <c r="A78" s="49"/>
      <c r="B78" s="32"/>
      <c r="C78" s="16"/>
      <c r="D78" s="16"/>
      <c r="E78" s="16" t="s">
        <v>108</v>
      </c>
      <c r="F78" s="16" t="s">
        <v>140</v>
      </c>
      <c r="G78" s="16"/>
      <c r="H78" s="16"/>
      <c r="I78" s="16"/>
      <c r="J78" s="16"/>
      <c r="K78" s="16"/>
      <c r="L78" s="16"/>
      <c r="M78" s="16"/>
      <c r="N78" s="16"/>
      <c r="O78" s="17"/>
      <c r="P78" s="20" t="s">
        <v>120</v>
      </c>
    </row>
    <row r="79" spans="1:16" ht="28" x14ac:dyDescent="0.2">
      <c r="A79" s="40" t="s">
        <v>33</v>
      </c>
      <c r="B79" s="25">
        <v>30</v>
      </c>
      <c r="C79" s="48" t="s">
        <v>118</v>
      </c>
      <c r="D79" s="48" t="s">
        <v>118</v>
      </c>
      <c r="E79" s="48" t="s">
        <v>118</v>
      </c>
      <c r="F79" s="48" t="s">
        <v>118</v>
      </c>
      <c r="G79" s="26" t="s">
        <v>108</v>
      </c>
      <c r="H79" s="26" t="s">
        <v>111</v>
      </c>
      <c r="I79" s="48" t="s">
        <v>118</v>
      </c>
      <c r="J79" s="48" t="s">
        <v>118</v>
      </c>
      <c r="K79" s="48" t="s">
        <v>118</v>
      </c>
      <c r="L79" s="48" t="s">
        <v>118</v>
      </c>
      <c r="M79" s="41" t="s">
        <v>316</v>
      </c>
      <c r="N79" s="48" t="s">
        <v>118</v>
      </c>
      <c r="O79" s="67" t="s">
        <v>118</v>
      </c>
      <c r="P79" s="20" t="s">
        <v>120</v>
      </c>
    </row>
    <row r="80" spans="1:16" s="12" customFormat="1" ht="15" thickBot="1" x14ac:dyDescent="0.25">
      <c r="A80" s="49"/>
      <c r="B80" s="32"/>
      <c r="C80" s="82"/>
      <c r="D80" s="82"/>
      <c r="E80" s="82"/>
      <c r="F80" s="82"/>
      <c r="G80" s="23"/>
      <c r="H80" s="16" t="s">
        <v>154</v>
      </c>
      <c r="I80" s="16" t="s">
        <v>108</v>
      </c>
      <c r="J80" s="82"/>
      <c r="K80" s="82"/>
      <c r="L80" s="82"/>
      <c r="M80" s="90"/>
      <c r="N80" s="82"/>
      <c r="O80" s="151"/>
      <c r="P80" s="20"/>
    </row>
    <row r="81" spans="1:16" ht="29" thickBot="1" x14ac:dyDescent="0.25">
      <c r="A81" s="43" t="s">
        <v>34</v>
      </c>
      <c r="B81" s="35">
        <v>31</v>
      </c>
      <c r="C81" s="37" t="s">
        <v>118</v>
      </c>
      <c r="D81" s="37" t="s">
        <v>118</v>
      </c>
      <c r="E81" s="37" t="s">
        <v>118</v>
      </c>
      <c r="F81" s="37" t="s">
        <v>118</v>
      </c>
      <c r="G81" s="37" t="s">
        <v>108</v>
      </c>
      <c r="H81" s="37" t="s">
        <v>111</v>
      </c>
      <c r="I81" s="37" t="s">
        <v>118</v>
      </c>
      <c r="J81" s="37" t="s">
        <v>118</v>
      </c>
      <c r="K81" s="37" t="s">
        <v>118</v>
      </c>
      <c r="L81" s="37" t="s">
        <v>118</v>
      </c>
      <c r="M81" s="36" t="s">
        <v>316</v>
      </c>
      <c r="N81" s="44" t="s">
        <v>118</v>
      </c>
      <c r="O81" s="45" t="s">
        <v>118</v>
      </c>
      <c r="P81" s="20" t="s">
        <v>120</v>
      </c>
    </row>
    <row r="82" spans="1:16" ht="29" thickBot="1" x14ac:dyDescent="0.25">
      <c r="A82" s="43" t="s">
        <v>35</v>
      </c>
      <c r="B82" s="35">
        <v>32</v>
      </c>
      <c r="C82" s="37" t="s">
        <v>118</v>
      </c>
      <c r="D82" s="44" t="s">
        <v>118</v>
      </c>
      <c r="E82" s="44" t="s">
        <v>118</v>
      </c>
      <c r="F82" s="44" t="s">
        <v>118</v>
      </c>
      <c r="G82" s="98" t="s">
        <v>207</v>
      </c>
      <c r="H82" s="98" t="s">
        <v>111</v>
      </c>
      <c r="I82" s="78" t="s">
        <v>108</v>
      </c>
      <c r="J82" s="83" t="s">
        <v>111</v>
      </c>
      <c r="K82" s="44" t="s">
        <v>118</v>
      </c>
      <c r="L82" s="44" t="s">
        <v>118</v>
      </c>
      <c r="M82" s="104" t="s">
        <v>208</v>
      </c>
      <c r="N82" s="44" t="s">
        <v>118</v>
      </c>
      <c r="O82" s="45" t="s">
        <v>118</v>
      </c>
      <c r="P82" s="20" t="s">
        <v>1</v>
      </c>
    </row>
    <row r="83" spans="1:16" x14ac:dyDescent="0.2">
      <c r="A83" s="40" t="s">
        <v>36</v>
      </c>
      <c r="B83" s="25">
        <v>33</v>
      </c>
      <c r="C83" s="26" t="s">
        <v>118</v>
      </c>
      <c r="D83" s="26" t="s">
        <v>118</v>
      </c>
      <c r="E83" s="26" t="s">
        <v>108</v>
      </c>
      <c r="F83" s="26" t="s">
        <v>142</v>
      </c>
      <c r="G83" s="7" t="s">
        <v>108</v>
      </c>
      <c r="H83" s="7" t="s">
        <v>111</v>
      </c>
      <c r="I83" s="97" t="s">
        <v>123</v>
      </c>
      <c r="J83" s="97" t="s">
        <v>111</v>
      </c>
      <c r="K83" s="26" t="s">
        <v>118</v>
      </c>
      <c r="L83" s="26" t="s">
        <v>118</v>
      </c>
      <c r="M83" s="97" t="s">
        <v>123</v>
      </c>
      <c r="N83" s="26" t="s">
        <v>118</v>
      </c>
      <c r="O83" s="39" t="s">
        <v>118</v>
      </c>
      <c r="P83" s="20" t="s">
        <v>120</v>
      </c>
    </row>
    <row r="84" spans="1:16" ht="15" thickBot="1" x14ac:dyDescent="0.25">
      <c r="A84" s="49"/>
      <c r="B84" s="32"/>
      <c r="C84" s="23"/>
      <c r="D84" s="23"/>
      <c r="E84" s="23"/>
      <c r="F84" s="23"/>
      <c r="G84" s="23" t="s">
        <v>108</v>
      </c>
      <c r="H84" s="23" t="s">
        <v>126</v>
      </c>
      <c r="I84" s="114" t="s">
        <v>190</v>
      </c>
      <c r="J84" s="114" t="s">
        <v>124</v>
      </c>
      <c r="K84" s="23"/>
      <c r="L84" s="23"/>
      <c r="M84" s="23"/>
      <c r="N84" s="23"/>
      <c r="O84" s="24"/>
      <c r="P84" s="20" t="s">
        <v>120</v>
      </c>
    </row>
    <row r="85" spans="1:16" ht="28" x14ac:dyDescent="0.2">
      <c r="A85" s="40" t="s">
        <v>37</v>
      </c>
      <c r="B85" s="25">
        <v>34</v>
      </c>
      <c r="C85" s="26" t="s">
        <v>108</v>
      </c>
      <c r="D85" s="26" t="s">
        <v>137</v>
      </c>
      <c r="E85" s="97" t="s">
        <v>264</v>
      </c>
      <c r="F85" s="97" t="s">
        <v>143</v>
      </c>
      <c r="G85" s="26" t="s">
        <v>108</v>
      </c>
      <c r="H85" s="26" t="s">
        <v>111</v>
      </c>
      <c r="I85" s="48" t="s">
        <v>108</v>
      </c>
      <c r="J85" s="48" t="s">
        <v>134</v>
      </c>
      <c r="K85" s="26" t="s">
        <v>108</v>
      </c>
      <c r="L85" s="26" t="s">
        <v>125</v>
      </c>
      <c r="M85" s="97" t="s">
        <v>149</v>
      </c>
      <c r="N85" s="26" t="s">
        <v>118</v>
      </c>
      <c r="O85" s="39" t="s">
        <v>118</v>
      </c>
      <c r="P85" s="20" t="s">
        <v>120</v>
      </c>
    </row>
    <row r="86" spans="1:16" ht="28" x14ac:dyDescent="0.2">
      <c r="A86" s="42"/>
      <c r="B86" s="30"/>
      <c r="C86" s="21" t="s">
        <v>108</v>
      </c>
      <c r="D86" s="21" t="s">
        <v>185</v>
      </c>
      <c r="E86" s="21" t="s">
        <v>108</v>
      </c>
      <c r="F86" s="21" t="s">
        <v>140</v>
      </c>
      <c r="G86" s="21" t="s">
        <v>108</v>
      </c>
      <c r="H86" s="21" t="s">
        <v>171</v>
      </c>
      <c r="I86" s="78" t="s">
        <v>108</v>
      </c>
      <c r="J86" s="78" t="s">
        <v>124</v>
      </c>
      <c r="K86" s="21"/>
      <c r="L86" s="21"/>
      <c r="M86" s="21" t="s">
        <v>211</v>
      </c>
      <c r="N86" s="21" t="s">
        <v>118</v>
      </c>
      <c r="O86" s="22" t="s">
        <v>118</v>
      </c>
      <c r="P86" s="20" t="s">
        <v>120</v>
      </c>
    </row>
    <row r="87" spans="1:16" x14ac:dyDescent="0.2">
      <c r="A87" s="42"/>
      <c r="B87" s="30"/>
      <c r="C87" s="21"/>
      <c r="D87" s="21"/>
      <c r="E87" s="21" t="s">
        <v>108</v>
      </c>
      <c r="F87" s="21" t="s">
        <v>138</v>
      </c>
      <c r="G87" s="21"/>
      <c r="H87" s="21"/>
      <c r="I87" s="21" t="s">
        <v>108</v>
      </c>
      <c r="J87" s="21" t="s">
        <v>199</v>
      </c>
      <c r="K87" s="21"/>
      <c r="L87" s="21"/>
      <c r="M87" s="21"/>
      <c r="N87" s="21"/>
      <c r="O87" s="22"/>
      <c r="P87" s="20" t="s">
        <v>120</v>
      </c>
    </row>
    <row r="88" spans="1:16" ht="28" x14ac:dyDescent="0.2">
      <c r="A88" s="42"/>
      <c r="B88" s="30"/>
      <c r="C88" s="21"/>
      <c r="D88" s="21"/>
      <c r="E88" s="21" t="s">
        <v>108</v>
      </c>
      <c r="F88" s="21" t="s">
        <v>141</v>
      </c>
      <c r="G88" s="21"/>
      <c r="H88" s="21"/>
      <c r="I88" s="21" t="s">
        <v>108</v>
      </c>
      <c r="J88" s="21" t="s">
        <v>209</v>
      </c>
      <c r="K88" s="21"/>
      <c r="L88" s="21"/>
      <c r="M88" s="21"/>
      <c r="N88" s="21"/>
      <c r="O88" s="22"/>
      <c r="P88" s="20" t="s">
        <v>120</v>
      </c>
    </row>
    <row r="89" spans="1:16" ht="29" thickBot="1" x14ac:dyDescent="0.25">
      <c r="A89" s="49"/>
      <c r="B89" s="32"/>
      <c r="C89" s="23"/>
      <c r="D89" s="23"/>
      <c r="E89" s="23" t="s">
        <v>108</v>
      </c>
      <c r="F89" s="23" t="s">
        <v>142</v>
      </c>
      <c r="G89" s="23"/>
      <c r="H89" s="23"/>
      <c r="I89" s="23" t="s">
        <v>108</v>
      </c>
      <c r="J89" s="23" t="s">
        <v>210</v>
      </c>
      <c r="K89" s="23"/>
      <c r="L89" s="23"/>
      <c r="M89" s="23"/>
      <c r="N89" s="23"/>
      <c r="O89" s="24"/>
      <c r="P89" s="20" t="s">
        <v>120</v>
      </c>
    </row>
    <row r="90" spans="1:16" ht="29" thickBot="1" x14ac:dyDescent="0.25">
      <c r="A90" s="43" t="s">
        <v>38</v>
      </c>
      <c r="B90" s="35">
        <v>35</v>
      </c>
      <c r="C90" s="37" t="s">
        <v>118</v>
      </c>
      <c r="D90" s="37" t="s">
        <v>118</v>
      </c>
      <c r="E90" s="37" t="s">
        <v>118</v>
      </c>
      <c r="F90" s="37" t="s">
        <v>118</v>
      </c>
      <c r="G90" s="109" t="s">
        <v>212</v>
      </c>
      <c r="H90" s="109" t="s">
        <v>111</v>
      </c>
      <c r="I90" s="44" t="s">
        <v>108</v>
      </c>
      <c r="J90" s="106" t="s">
        <v>111</v>
      </c>
      <c r="K90" s="37" t="s">
        <v>118</v>
      </c>
      <c r="L90" s="37" t="s">
        <v>118</v>
      </c>
      <c r="M90" s="37" t="s">
        <v>147</v>
      </c>
      <c r="N90" s="36" t="s">
        <v>213</v>
      </c>
      <c r="O90" s="84" t="s">
        <v>138</v>
      </c>
      <c r="P90" s="20" t="s">
        <v>1</v>
      </c>
    </row>
    <row r="91" spans="1:16" ht="29" thickBot="1" x14ac:dyDescent="0.25">
      <c r="A91" s="43" t="s">
        <v>39</v>
      </c>
      <c r="B91" s="35">
        <v>36</v>
      </c>
      <c r="C91" s="37" t="s">
        <v>118</v>
      </c>
      <c r="D91" s="37" t="s">
        <v>118</v>
      </c>
      <c r="E91" s="37" t="s">
        <v>118</v>
      </c>
      <c r="F91" s="37" t="s">
        <v>118</v>
      </c>
      <c r="G91" s="37" t="s">
        <v>108</v>
      </c>
      <c r="H91" s="37" t="s">
        <v>111</v>
      </c>
      <c r="I91" s="78" t="s">
        <v>108</v>
      </c>
      <c r="J91" s="83" t="s">
        <v>111</v>
      </c>
      <c r="K91" s="37" t="s">
        <v>118</v>
      </c>
      <c r="L91" s="37" t="s">
        <v>118</v>
      </c>
      <c r="M91" s="36" t="s">
        <v>316</v>
      </c>
      <c r="N91" s="50"/>
      <c r="O91" s="51"/>
      <c r="P91" s="20" t="s">
        <v>120</v>
      </c>
    </row>
    <row r="92" spans="1:16" x14ac:dyDescent="0.2">
      <c r="A92" s="40" t="s">
        <v>40</v>
      </c>
      <c r="B92" s="25">
        <v>37</v>
      </c>
      <c r="C92" s="26" t="s">
        <v>118</v>
      </c>
      <c r="D92" s="26" t="s">
        <v>118</v>
      </c>
      <c r="E92" s="97" t="s">
        <v>265</v>
      </c>
      <c r="F92" s="97" t="s">
        <v>141</v>
      </c>
      <c r="G92" s="26" t="s">
        <v>108</v>
      </c>
      <c r="H92" s="26" t="s">
        <v>111</v>
      </c>
      <c r="I92" s="26" t="s">
        <v>108</v>
      </c>
      <c r="J92" s="26" t="s">
        <v>124</v>
      </c>
      <c r="K92" s="26" t="s">
        <v>118</v>
      </c>
      <c r="L92" s="26" t="s">
        <v>118</v>
      </c>
      <c r="M92" s="97" t="s">
        <v>121</v>
      </c>
      <c r="N92" s="26" t="s">
        <v>118</v>
      </c>
      <c r="O92" s="39" t="s">
        <v>118</v>
      </c>
      <c r="P92" s="20" t="s">
        <v>120</v>
      </c>
    </row>
    <row r="93" spans="1:16" s="12" customFormat="1" ht="15" thickBot="1" x14ac:dyDescent="0.25">
      <c r="A93" s="42"/>
      <c r="B93" s="30"/>
      <c r="C93" s="21"/>
      <c r="D93" s="21"/>
      <c r="E93" s="101"/>
      <c r="F93" s="101"/>
      <c r="G93" s="21"/>
      <c r="H93" s="21"/>
      <c r="I93" s="78" t="s">
        <v>108</v>
      </c>
      <c r="J93" s="83" t="s">
        <v>111</v>
      </c>
      <c r="K93" s="21"/>
      <c r="L93" s="21"/>
      <c r="M93" s="101"/>
      <c r="N93" s="21"/>
      <c r="O93" s="22"/>
      <c r="P93" s="20"/>
    </row>
    <row r="94" spans="1:16" ht="28" x14ac:dyDescent="0.2">
      <c r="A94" s="40" t="s">
        <v>41</v>
      </c>
      <c r="B94" s="25">
        <v>38</v>
      </c>
      <c r="C94" s="41" t="s">
        <v>128</v>
      </c>
      <c r="D94" s="41" t="s">
        <v>112</v>
      </c>
      <c r="E94" s="48" t="s">
        <v>108</v>
      </c>
      <c r="F94" s="48" t="s">
        <v>170</v>
      </c>
      <c r="G94" s="48" t="s">
        <v>108</v>
      </c>
      <c r="H94" s="48" t="s">
        <v>111</v>
      </c>
      <c r="I94" s="99" t="s">
        <v>215</v>
      </c>
      <c r="J94" s="99" t="s">
        <v>111</v>
      </c>
      <c r="K94" s="48" t="s">
        <v>118</v>
      </c>
      <c r="L94" s="48" t="s">
        <v>118</v>
      </c>
      <c r="M94" s="99" t="s">
        <v>123</v>
      </c>
      <c r="N94" s="48" t="s">
        <v>118</v>
      </c>
      <c r="O94" s="67" t="s">
        <v>118</v>
      </c>
      <c r="P94" s="20" t="s">
        <v>120</v>
      </c>
    </row>
    <row r="95" spans="1:16" ht="29" thickBot="1" x14ac:dyDescent="0.25">
      <c r="A95" s="49"/>
      <c r="B95" s="32"/>
      <c r="C95" s="82"/>
      <c r="D95" s="82"/>
      <c r="E95" s="82"/>
      <c r="F95" s="82"/>
      <c r="G95" s="82"/>
      <c r="H95" s="82"/>
      <c r="I95" s="115" t="s">
        <v>214</v>
      </c>
      <c r="J95" s="115" t="s">
        <v>124</v>
      </c>
      <c r="K95" s="16"/>
      <c r="L95" s="16"/>
      <c r="M95" s="90" t="s">
        <v>127</v>
      </c>
      <c r="N95" s="91" t="s">
        <v>217</v>
      </c>
      <c r="O95" s="92" t="s">
        <v>195</v>
      </c>
      <c r="P95" s="20" t="s">
        <v>120</v>
      </c>
    </row>
    <row r="96" spans="1:16" ht="29" thickBot="1" x14ac:dyDescent="0.25">
      <c r="A96" s="43" t="s">
        <v>42</v>
      </c>
      <c r="B96" s="35">
        <v>39</v>
      </c>
      <c r="C96" s="44" t="s">
        <v>118</v>
      </c>
      <c r="D96" s="44" t="s">
        <v>118</v>
      </c>
      <c r="E96" s="44" t="s">
        <v>118</v>
      </c>
      <c r="F96" s="44" t="s">
        <v>118</v>
      </c>
      <c r="G96" s="104" t="s">
        <v>216</v>
      </c>
      <c r="H96" s="104" t="s">
        <v>111</v>
      </c>
      <c r="I96" s="44" t="s">
        <v>108</v>
      </c>
      <c r="J96" s="106" t="s">
        <v>111</v>
      </c>
      <c r="K96" s="44" t="s">
        <v>118</v>
      </c>
      <c r="L96" s="44" t="s">
        <v>118</v>
      </c>
      <c r="M96" s="103" t="s">
        <v>198</v>
      </c>
      <c r="N96" s="44" t="s">
        <v>118</v>
      </c>
      <c r="O96" s="45" t="s">
        <v>118</v>
      </c>
      <c r="P96" s="20" t="s">
        <v>120</v>
      </c>
    </row>
    <row r="97" spans="1:16" ht="15" thickBot="1" x14ac:dyDescent="0.25">
      <c r="A97" s="43" t="s">
        <v>43</v>
      </c>
      <c r="B97" s="35">
        <v>40</v>
      </c>
      <c r="C97" s="44" t="s">
        <v>118</v>
      </c>
      <c r="D97" s="44" t="s">
        <v>118</v>
      </c>
      <c r="E97" s="44" t="s">
        <v>118</v>
      </c>
      <c r="F97" s="44" t="s">
        <v>118</v>
      </c>
      <c r="G97" s="104" t="s">
        <v>218</v>
      </c>
      <c r="H97" s="104" t="s">
        <v>111</v>
      </c>
      <c r="I97" s="44" t="s">
        <v>108</v>
      </c>
      <c r="J97" s="106" t="s">
        <v>111</v>
      </c>
      <c r="K97" s="44" t="s">
        <v>118</v>
      </c>
      <c r="L97" s="44" t="s">
        <v>118</v>
      </c>
      <c r="M97" s="103" t="s">
        <v>218</v>
      </c>
      <c r="N97" s="44" t="s">
        <v>118</v>
      </c>
      <c r="O97" s="45" t="s">
        <v>118</v>
      </c>
      <c r="P97" s="20" t="s">
        <v>1</v>
      </c>
    </row>
    <row r="98" spans="1:16" ht="29" thickBot="1" x14ac:dyDescent="0.25">
      <c r="A98" s="43" t="s">
        <v>44</v>
      </c>
      <c r="B98" s="35">
        <v>41</v>
      </c>
      <c r="C98" s="44" t="s">
        <v>118</v>
      </c>
      <c r="D98" s="44" t="s">
        <v>118</v>
      </c>
      <c r="E98" s="44" t="s">
        <v>108</v>
      </c>
      <c r="F98" s="44" t="s">
        <v>129</v>
      </c>
      <c r="G98" s="44" t="s">
        <v>108</v>
      </c>
      <c r="H98" s="44" t="s">
        <v>126</v>
      </c>
      <c r="I98" s="44" t="s">
        <v>108</v>
      </c>
      <c r="J98" s="44" t="s">
        <v>134</v>
      </c>
      <c r="K98" s="44" t="s">
        <v>118</v>
      </c>
      <c r="L98" s="44" t="s">
        <v>118</v>
      </c>
      <c r="M98" s="47" t="s">
        <v>108</v>
      </c>
      <c r="N98" s="44" t="s">
        <v>118</v>
      </c>
      <c r="O98" s="45" t="s">
        <v>118</v>
      </c>
      <c r="P98" s="20" t="s">
        <v>120</v>
      </c>
    </row>
    <row r="99" spans="1:16" x14ac:dyDescent="0.2">
      <c r="A99" s="40" t="s">
        <v>45</v>
      </c>
      <c r="B99" s="25">
        <v>42</v>
      </c>
      <c r="C99" s="48" t="s">
        <v>118</v>
      </c>
      <c r="D99" s="48" t="s">
        <v>118</v>
      </c>
      <c r="E99" s="48" t="s">
        <v>118</v>
      </c>
      <c r="F99" s="48" t="s">
        <v>118</v>
      </c>
      <c r="G99" s="48" t="s">
        <v>108</v>
      </c>
      <c r="H99" s="48" t="s">
        <v>111</v>
      </c>
      <c r="I99" s="48" t="s">
        <v>108</v>
      </c>
      <c r="J99" s="129" t="s">
        <v>111</v>
      </c>
      <c r="K99" s="48" t="s">
        <v>118</v>
      </c>
      <c r="L99" s="48" t="s">
        <v>118</v>
      </c>
      <c r="M99" s="18" t="s">
        <v>108</v>
      </c>
      <c r="N99" s="48" t="s">
        <v>118</v>
      </c>
      <c r="O99" s="67" t="s">
        <v>118</v>
      </c>
      <c r="P99" s="20" t="s">
        <v>120</v>
      </c>
    </row>
    <row r="100" spans="1:16" s="12" customFormat="1" ht="15" thickBot="1" x14ac:dyDescent="0.25">
      <c r="A100" s="49"/>
      <c r="B100" s="32"/>
      <c r="C100" s="82"/>
      <c r="D100" s="82"/>
      <c r="E100" s="82"/>
      <c r="F100" s="82"/>
      <c r="G100" s="23"/>
      <c r="H100" s="16" t="s">
        <v>154</v>
      </c>
      <c r="I100" s="16" t="s">
        <v>108</v>
      </c>
      <c r="J100" s="82"/>
      <c r="K100" s="82"/>
      <c r="L100" s="82"/>
      <c r="M100" s="90"/>
      <c r="N100" s="82"/>
      <c r="O100" s="151"/>
      <c r="P100" s="20"/>
    </row>
    <row r="101" spans="1:16" ht="15" thickBot="1" x14ac:dyDescent="0.25">
      <c r="A101" s="40" t="s">
        <v>46</v>
      </c>
      <c r="B101" s="25">
        <v>43</v>
      </c>
      <c r="C101" s="48" t="s">
        <v>118</v>
      </c>
      <c r="D101" s="48" t="s">
        <v>118</v>
      </c>
      <c r="E101" s="48" t="s">
        <v>118</v>
      </c>
      <c r="F101" s="48" t="s">
        <v>118</v>
      </c>
      <c r="G101" s="111" t="s">
        <v>220</v>
      </c>
      <c r="H101" s="111" t="s">
        <v>111</v>
      </c>
      <c r="I101" s="48" t="s">
        <v>108</v>
      </c>
      <c r="J101" s="129" t="s">
        <v>111</v>
      </c>
      <c r="K101" s="48" t="s">
        <v>118</v>
      </c>
      <c r="L101" s="48" t="s">
        <v>118</v>
      </c>
      <c r="M101" s="6" t="s">
        <v>108</v>
      </c>
      <c r="N101" s="48" t="s">
        <v>118</v>
      </c>
      <c r="O101" s="67" t="s">
        <v>118</v>
      </c>
      <c r="P101" s="20" t="s">
        <v>1</v>
      </c>
    </row>
    <row r="102" spans="1:16" ht="28" x14ac:dyDescent="0.2">
      <c r="A102" s="40" t="s">
        <v>47</v>
      </c>
      <c r="B102" s="25">
        <v>44</v>
      </c>
      <c r="C102" s="48" t="s">
        <v>118</v>
      </c>
      <c r="D102" s="48" t="s">
        <v>118</v>
      </c>
      <c r="E102" s="111" t="s">
        <v>266</v>
      </c>
      <c r="F102" s="111" t="s">
        <v>141</v>
      </c>
      <c r="G102" s="7" t="s">
        <v>108</v>
      </c>
      <c r="H102" s="7" t="s">
        <v>111</v>
      </c>
      <c r="I102" s="111" t="s">
        <v>334</v>
      </c>
      <c r="J102" s="111" t="s">
        <v>335</v>
      </c>
      <c r="K102" s="48" t="s">
        <v>118</v>
      </c>
      <c r="L102" s="48" t="s">
        <v>118</v>
      </c>
      <c r="M102" s="6" t="s">
        <v>108</v>
      </c>
      <c r="N102" s="111" t="s">
        <v>221</v>
      </c>
      <c r="O102" s="146" t="s">
        <v>179</v>
      </c>
      <c r="P102" s="20" t="s">
        <v>1</v>
      </c>
    </row>
    <row r="103" spans="1:16" x14ac:dyDescent="0.2">
      <c r="A103" s="42"/>
      <c r="B103" s="30"/>
      <c r="C103" s="12"/>
      <c r="D103" s="12"/>
      <c r="E103" s="78" t="s">
        <v>108</v>
      </c>
      <c r="F103" s="78" t="s">
        <v>142</v>
      </c>
      <c r="G103" s="12" t="s">
        <v>108</v>
      </c>
      <c r="H103" s="12" t="s">
        <v>171</v>
      </c>
      <c r="I103" s="78" t="s">
        <v>108</v>
      </c>
      <c r="J103" s="78" t="s">
        <v>134</v>
      </c>
      <c r="K103" s="12"/>
      <c r="L103" s="12"/>
      <c r="M103" s="12"/>
      <c r="N103" s="12"/>
      <c r="O103" s="13"/>
      <c r="P103" s="20" t="s">
        <v>1</v>
      </c>
    </row>
    <row r="104" spans="1:16" ht="15" thickBot="1" x14ac:dyDescent="0.25">
      <c r="A104" s="49"/>
      <c r="B104" s="32"/>
      <c r="C104" s="16"/>
      <c r="D104" s="16"/>
      <c r="E104" s="82"/>
      <c r="F104" s="82"/>
      <c r="G104" s="16" t="s">
        <v>108</v>
      </c>
      <c r="H104" s="16" t="s">
        <v>126</v>
      </c>
      <c r="I104" s="16"/>
      <c r="J104" s="16"/>
      <c r="K104" s="16"/>
      <c r="L104" s="16"/>
      <c r="M104" s="16"/>
      <c r="N104" s="16"/>
      <c r="O104" s="17"/>
      <c r="P104" s="20" t="s">
        <v>1</v>
      </c>
    </row>
    <row r="105" spans="1:16" ht="28" x14ac:dyDescent="0.2">
      <c r="A105" s="42" t="s">
        <v>48</v>
      </c>
      <c r="B105" s="30">
        <v>45</v>
      </c>
      <c r="C105" s="78" t="s">
        <v>118</v>
      </c>
      <c r="D105" s="78" t="s">
        <v>118</v>
      </c>
      <c r="E105" s="113" t="s">
        <v>267</v>
      </c>
      <c r="F105" s="113" t="s">
        <v>141</v>
      </c>
      <c r="G105" s="12" t="s">
        <v>118</v>
      </c>
      <c r="H105" s="12" t="s">
        <v>118</v>
      </c>
      <c r="I105" s="78" t="s">
        <v>118</v>
      </c>
      <c r="J105" s="78" t="s">
        <v>118</v>
      </c>
      <c r="K105" s="78" t="s">
        <v>118</v>
      </c>
      <c r="L105" s="78" t="s">
        <v>118</v>
      </c>
      <c r="M105" s="145" t="s">
        <v>121</v>
      </c>
      <c r="N105" s="12"/>
      <c r="O105" s="13"/>
      <c r="P105" s="20" t="s">
        <v>120</v>
      </c>
    </row>
    <row r="106" spans="1:16" ht="15" thickBot="1" x14ac:dyDescent="0.25">
      <c r="A106" s="49"/>
      <c r="B106" s="32"/>
      <c r="C106" s="16"/>
      <c r="D106" s="16"/>
      <c r="E106" s="82"/>
      <c r="F106" s="82"/>
      <c r="G106" s="16"/>
      <c r="H106" s="16"/>
      <c r="J106" s="16"/>
      <c r="K106" s="16"/>
      <c r="L106" s="16"/>
      <c r="M106" s="16" t="s">
        <v>177</v>
      </c>
      <c r="N106" s="61" t="s">
        <v>222</v>
      </c>
      <c r="O106" s="62" t="s">
        <v>140</v>
      </c>
      <c r="P106" s="20" t="s">
        <v>120</v>
      </c>
    </row>
    <row r="107" spans="1:16" ht="29" thickBot="1" x14ac:dyDescent="0.25">
      <c r="A107" s="43" t="s">
        <v>49</v>
      </c>
      <c r="B107" s="35">
        <v>46</v>
      </c>
      <c r="C107" s="37" t="s">
        <v>118</v>
      </c>
      <c r="D107" s="44" t="s">
        <v>118</v>
      </c>
      <c r="E107" s="44" t="s">
        <v>118</v>
      </c>
      <c r="F107" s="44" t="s">
        <v>118</v>
      </c>
      <c r="G107" s="98" t="s">
        <v>223</v>
      </c>
      <c r="H107" s="98" t="s">
        <v>111</v>
      </c>
      <c r="I107" s="44" t="s">
        <v>108</v>
      </c>
      <c r="J107" s="106" t="s">
        <v>111</v>
      </c>
      <c r="K107" s="37" t="s">
        <v>118</v>
      </c>
      <c r="L107" s="37" t="s">
        <v>118</v>
      </c>
      <c r="M107" s="98" t="s">
        <v>106</v>
      </c>
      <c r="N107" s="37" t="s">
        <v>118</v>
      </c>
      <c r="O107" s="38" t="s">
        <v>118</v>
      </c>
      <c r="P107" s="20" t="s">
        <v>1</v>
      </c>
    </row>
    <row r="108" spans="1:16" ht="28" x14ac:dyDescent="0.2">
      <c r="A108" s="40" t="s">
        <v>50</v>
      </c>
      <c r="B108" s="25">
        <v>47</v>
      </c>
      <c r="C108" s="26" t="s">
        <v>118</v>
      </c>
      <c r="D108" s="26" t="s">
        <v>118</v>
      </c>
      <c r="E108" s="97" t="s">
        <v>268</v>
      </c>
      <c r="F108" s="97" t="s">
        <v>143</v>
      </c>
      <c r="G108" s="26" t="s">
        <v>108</v>
      </c>
      <c r="H108" s="26" t="s">
        <v>111</v>
      </c>
      <c r="I108" s="48" t="s">
        <v>108</v>
      </c>
      <c r="J108" s="129" t="s">
        <v>111</v>
      </c>
      <c r="K108" s="26" t="s">
        <v>118</v>
      </c>
      <c r="L108" s="26" t="s">
        <v>118</v>
      </c>
      <c r="M108" s="97" t="s">
        <v>149</v>
      </c>
      <c r="N108" s="26" t="s">
        <v>118</v>
      </c>
      <c r="O108" s="39" t="s">
        <v>118</v>
      </c>
      <c r="P108" s="20" t="s">
        <v>120</v>
      </c>
    </row>
    <row r="109" spans="1:16" ht="15" thickBot="1" x14ac:dyDescent="0.25">
      <c r="A109" s="49"/>
      <c r="B109" s="32"/>
      <c r="C109" s="23"/>
      <c r="D109" s="23"/>
      <c r="E109" s="116"/>
      <c r="F109" s="116"/>
      <c r="G109" s="16"/>
      <c r="H109" s="16"/>
      <c r="I109" s="16"/>
      <c r="J109" s="16"/>
      <c r="K109" s="16"/>
      <c r="L109" s="23"/>
      <c r="M109" s="23" t="s">
        <v>211</v>
      </c>
      <c r="N109" s="23" t="s">
        <v>118</v>
      </c>
      <c r="O109" s="24" t="s">
        <v>118</v>
      </c>
      <c r="P109" s="20" t="s">
        <v>120</v>
      </c>
    </row>
    <row r="110" spans="1:16" ht="28" x14ac:dyDescent="0.2">
      <c r="A110" s="40" t="s">
        <v>51</v>
      </c>
      <c r="B110" s="25">
        <v>48</v>
      </c>
      <c r="C110" s="26" t="s">
        <v>118</v>
      </c>
      <c r="D110" s="26" t="s">
        <v>118</v>
      </c>
      <c r="E110" s="26" t="s">
        <v>118</v>
      </c>
      <c r="F110" s="26" t="s">
        <v>118</v>
      </c>
      <c r="G110" s="26" t="s">
        <v>108</v>
      </c>
      <c r="H110" s="26" t="s">
        <v>111</v>
      </c>
      <c r="I110" s="102" t="s">
        <v>224</v>
      </c>
      <c r="J110" s="102" t="s">
        <v>134</v>
      </c>
      <c r="K110" s="26" t="s">
        <v>118</v>
      </c>
      <c r="L110" s="26" t="s">
        <v>118</v>
      </c>
      <c r="M110" s="85" t="s">
        <v>108</v>
      </c>
      <c r="N110" s="85" t="s">
        <v>224</v>
      </c>
      <c r="O110" s="117" t="s">
        <v>179</v>
      </c>
      <c r="P110" s="20" t="s">
        <v>120</v>
      </c>
    </row>
    <row r="111" spans="1:16" ht="15" thickBot="1" x14ac:dyDescent="0.25">
      <c r="A111" s="49"/>
      <c r="B111" s="32"/>
      <c r="C111" s="23"/>
      <c r="D111" s="23"/>
      <c r="E111" s="23"/>
      <c r="F111" s="23"/>
      <c r="G111" s="23" t="s">
        <v>108</v>
      </c>
      <c r="H111" s="23" t="s">
        <v>171</v>
      </c>
      <c r="I111" s="23" t="s">
        <v>108</v>
      </c>
      <c r="J111" s="23" t="s">
        <v>225</v>
      </c>
      <c r="K111" s="23"/>
      <c r="L111" s="23"/>
      <c r="M111" s="23"/>
      <c r="N111" s="23"/>
      <c r="O111" s="24"/>
      <c r="P111" s="20" t="s">
        <v>120</v>
      </c>
    </row>
    <row r="112" spans="1:16" ht="29" thickBot="1" x14ac:dyDescent="0.25">
      <c r="A112" s="43" t="s">
        <v>52</v>
      </c>
      <c r="B112" s="35">
        <v>49</v>
      </c>
      <c r="C112" s="37" t="s">
        <v>118</v>
      </c>
      <c r="D112" s="37" t="s">
        <v>118</v>
      </c>
      <c r="E112" s="37" t="s">
        <v>118</v>
      </c>
      <c r="F112" s="37" t="s">
        <v>118</v>
      </c>
      <c r="G112" s="98" t="s">
        <v>197</v>
      </c>
      <c r="H112" s="98" t="s">
        <v>111</v>
      </c>
      <c r="I112" s="44" t="s">
        <v>108</v>
      </c>
      <c r="J112" s="106" t="s">
        <v>111</v>
      </c>
      <c r="K112" s="37" t="s">
        <v>118</v>
      </c>
      <c r="L112" s="37" t="s">
        <v>118</v>
      </c>
      <c r="M112" s="98" t="s">
        <v>198</v>
      </c>
      <c r="N112" s="37" t="s">
        <v>118</v>
      </c>
      <c r="O112" s="38" t="s">
        <v>118</v>
      </c>
      <c r="P112" s="20" t="s">
        <v>120</v>
      </c>
    </row>
    <row r="113" spans="1:16" x14ac:dyDescent="0.2">
      <c r="A113" s="40" t="s">
        <v>53</v>
      </c>
      <c r="B113" s="25">
        <v>50</v>
      </c>
      <c r="C113" s="26" t="s">
        <v>118</v>
      </c>
      <c r="D113" s="26" t="s">
        <v>118</v>
      </c>
      <c r="E113" s="26" t="s">
        <v>118</v>
      </c>
      <c r="F113" s="26" t="s">
        <v>118</v>
      </c>
      <c r="G113" s="26" t="s">
        <v>108</v>
      </c>
      <c r="H113" s="26" t="s">
        <v>111</v>
      </c>
      <c r="I113" s="26" t="s">
        <v>118</v>
      </c>
      <c r="J113" s="26" t="s">
        <v>118</v>
      </c>
      <c r="K113" s="26" t="s">
        <v>118</v>
      </c>
      <c r="L113" s="26" t="s">
        <v>118</v>
      </c>
      <c r="M113" s="27" t="s">
        <v>108</v>
      </c>
      <c r="N113" s="26" t="s">
        <v>118</v>
      </c>
      <c r="O113" s="39" t="s">
        <v>118</v>
      </c>
      <c r="P113" s="20" t="s">
        <v>120</v>
      </c>
    </row>
    <row r="114" spans="1:16" s="12" customFormat="1" ht="15" thickBot="1" x14ac:dyDescent="0.25">
      <c r="A114" s="49"/>
      <c r="B114" s="32"/>
      <c r="C114" s="82"/>
      <c r="D114" s="82"/>
      <c r="E114" s="82"/>
      <c r="F114" s="82"/>
      <c r="G114" s="23"/>
      <c r="H114" s="128" t="s">
        <v>154</v>
      </c>
      <c r="I114" s="16" t="s">
        <v>108</v>
      </c>
      <c r="J114" s="82"/>
      <c r="K114" s="82"/>
      <c r="L114" s="82"/>
      <c r="M114" s="90"/>
      <c r="N114" s="82"/>
      <c r="O114" s="151"/>
      <c r="P114" s="20" t="s">
        <v>120</v>
      </c>
    </row>
    <row r="115" spans="1:16" ht="15" thickBot="1" x14ac:dyDescent="0.25">
      <c r="A115" s="43" t="s">
        <v>54</v>
      </c>
      <c r="B115" s="35">
        <v>51</v>
      </c>
      <c r="C115" s="37" t="s">
        <v>118</v>
      </c>
      <c r="D115" s="37" t="s">
        <v>118</v>
      </c>
      <c r="E115" s="37" t="s">
        <v>118</v>
      </c>
      <c r="F115" s="37" t="s">
        <v>118</v>
      </c>
      <c r="G115" s="37" t="s">
        <v>108</v>
      </c>
      <c r="H115" s="37" t="s">
        <v>111</v>
      </c>
      <c r="I115" s="37" t="s">
        <v>118</v>
      </c>
      <c r="J115" s="37" t="s">
        <v>118</v>
      </c>
      <c r="K115" s="37" t="s">
        <v>118</v>
      </c>
      <c r="L115" s="37" t="s">
        <v>118</v>
      </c>
      <c r="M115" s="36" t="s">
        <v>108</v>
      </c>
      <c r="N115" s="37" t="s">
        <v>118</v>
      </c>
      <c r="O115" s="38" t="s">
        <v>118</v>
      </c>
      <c r="P115" s="20" t="s">
        <v>120</v>
      </c>
    </row>
    <row r="116" spans="1:16" ht="15" thickBot="1" x14ac:dyDescent="0.25">
      <c r="A116" s="43" t="s">
        <v>55</v>
      </c>
      <c r="B116" s="35">
        <v>52</v>
      </c>
      <c r="C116" s="128" t="s">
        <v>108</v>
      </c>
      <c r="D116" s="128" t="s">
        <v>153</v>
      </c>
      <c r="E116" s="44" t="s">
        <v>108</v>
      </c>
      <c r="F116" s="44" t="s">
        <v>142</v>
      </c>
      <c r="G116" s="37" t="s">
        <v>108</v>
      </c>
      <c r="H116" s="37" t="s">
        <v>111</v>
      </c>
      <c r="I116" s="37" t="s">
        <v>118</v>
      </c>
      <c r="J116" s="37" t="s">
        <v>118</v>
      </c>
      <c r="K116" s="37" t="s">
        <v>118</v>
      </c>
      <c r="L116" s="37" t="s">
        <v>118</v>
      </c>
      <c r="M116" s="36" t="s">
        <v>108</v>
      </c>
      <c r="N116" s="37" t="s">
        <v>118</v>
      </c>
      <c r="O116" s="38" t="s">
        <v>118</v>
      </c>
      <c r="P116" s="20" t="s">
        <v>120</v>
      </c>
    </row>
    <row r="117" spans="1:16" ht="15" thickBot="1" x14ac:dyDescent="0.25">
      <c r="A117" s="43" t="s">
        <v>56</v>
      </c>
      <c r="B117" s="35">
        <v>53</v>
      </c>
      <c r="C117" s="37" t="s">
        <v>118</v>
      </c>
      <c r="D117" s="37" t="s">
        <v>118</v>
      </c>
      <c r="E117" s="37" t="s">
        <v>118</v>
      </c>
      <c r="F117" s="37" t="s">
        <v>118</v>
      </c>
      <c r="G117" s="37" t="s">
        <v>108</v>
      </c>
      <c r="H117" s="37" t="s">
        <v>111</v>
      </c>
      <c r="I117" s="37" t="s">
        <v>118</v>
      </c>
      <c r="J117" s="37" t="s">
        <v>118</v>
      </c>
      <c r="K117" s="37" t="s">
        <v>118</v>
      </c>
      <c r="L117" s="37" t="s">
        <v>118</v>
      </c>
      <c r="M117" s="36" t="s">
        <v>108</v>
      </c>
      <c r="N117" s="37" t="s">
        <v>118</v>
      </c>
      <c r="O117" s="38" t="s">
        <v>118</v>
      </c>
      <c r="P117" s="20" t="s">
        <v>120</v>
      </c>
    </row>
    <row r="118" spans="1:16" ht="15" thickBot="1" x14ac:dyDescent="0.25">
      <c r="A118" s="43" t="s">
        <v>57</v>
      </c>
      <c r="B118" s="35">
        <v>54</v>
      </c>
      <c r="C118" s="128" t="s">
        <v>108</v>
      </c>
      <c r="D118" s="128" t="s">
        <v>153</v>
      </c>
      <c r="E118" s="44" t="s">
        <v>108</v>
      </c>
      <c r="F118" s="44" t="s">
        <v>142</v>
      </c>
      <c r="G118" s="37" t="s">
        <v>108</v>
      </c>
      <c r="H118" s="37" t="s">
        <v>111</v>
      </c>
      <c r="I118" s="37" t="s">
        <v>118</v>
      </c>
      <c r="J118" s="37" t="s">
        <v>118</v>
      </c>
      <c r="K118" s="37" t="s">
        <v>118</v>
      </c>
      <c r="L118" s="37" t="s">
        <v>118</v>
      </c>
      <c r="M118" s="36" t="s">
        <v>108</v>
      </c>
      <c r="N118" s="37" t="s">
        <v>118</v>
      </c>
      <c r="O118" s="38" t="s">
        <v>118</v>
      </c>
      <c r="P118" s="20" t="s">
        <v>120</v>
      </c>
    </row>
    <row r="119" spans="1:16" ht="43" thickBot="1" x14ac:dyDescent="0.25">
      <c r="A119" s="43" t="s">
        <v>58</v>
      </c>
      <c r="B119" s="35">
        <v>55</v>
      </c>
      <c r="C119" s="37" t="s">
        <v>118</v>
      </c>
      <c r="D119" s="37" t="s">
        <v>118</v>
      </c>
      <c r="E119" s="37" t="s">
        <v>118</v>
      </c>
      <c r="F119" s="37" t="s">
        <v>118</v>
      </c>
      <c r="G119" s="98" t="s">
        <v>226</v>
      </c>
      <c r="H119" s="98" t="s">
        <v>111</v>
      </c>
      <c r="I119" s="44" t="s">
        <v>108</v>
      </c>
      <c r="J119" s="106" t="s">
        <v>111</v>
      </c>
      <c r="K119" s="37" t="s">
        <v>118</v>
      </c>
      <c r="L119" s="37" t="s">
        <v>118</v>
      </c>
      <c r="M119" s="98" t="s">
        <v>158</v>
      </c>
      <c r="N119" s="37" t="s">
        <v>118</v>
      </c>
      <c r="O119" s="38" t="s">
        <v>118</v>
      </c>
      <c r="P119" s="20" t="s">
        <v>1</v>
      </c>
    </row>
    <row r="120" spans="1:16" x14ac:dyDescent="0.2">
      <c r="A120" s="40" t="s">
        <v>59</v>
      </c>
      <c r="B120" s="25">
        <v>56</v>
      </c>
      <c r="C120" s="26" t="s">
        <v>118</v>
      </c>
      <c r="D120" s="26" t="s">
        <v>118</v>
      </c>
      <c r="E120" s="26" t="s">
        <v>118</v>
      </c>
      <c r="F120" s="26" t="s">
        <v>118</v>
      </c>
      <c r="G120" s="26" t="s">
        <v>108</v>
      </c>
      <c r="H120" s="26" t="s">
        <v>111</v>
      </c>
      <c r="I120" s="97" t="s">
        <v>227</v>
      </c>
      <c r="J120" s="97" t="s">
        <v>134</v>
      </c>
      <c r="K120" s="26" t="s">
        <v>118</v>
      </c>
      <c r="L120" s="26" t="s">
        <v>118</v>
      </c>
      <c r="M120" s="97" t="s">
        <v>227</v>
      </c>
      <c r="N120" s="26" t="s">
        <v>118</v>
      </c>
      <c r="O120" s="39" t="s">
        <v>118</v>
      </c>
      <c r="P120" s="20" t="s">
        <v>120</v>
      </c>
    </row>
    <row r="121" spans="1:16" ht="29" thickBot="1" x14ac:dyDescent="0.25">
      <c r="A121" s="49"/>
      <c r="B121" s="32"/>
      <c r="C121" s="23"/>
      <c r="D121" s="23"/>
      <c r="E121" s="23"/>
      <c r="F121" s="23"/>
      <c r="G121" s="23"/>
      <c r="H121" s="23"/>
      <c r="I121" s="114" t="s">
        <v>228</v>
      </c>
      <c r="J121" s="114" t="s">
        <v>229</v>
      </c>
      <c r="K121" s="23"/>
      <c r="L121" s="23"/>
      <c r="M121" s="23" t="s">
        <v>230</v>
      </c>
      <c r="N121" s="23" t="s">
        <v>118</v>
      </c>
      <c r="O121" s="24" t="s">
        <v>118</v>
      </c>
      <c r="P121" s="20" t="s">
        <v>120</v>
      </c>
    </row>
    <row r="122" spans="1:16" x14ac:dyDescent="0.2">
      <c r="A122" s="40" t="s">
        <v>60</v>
      </c>
      <c r="B122" s="25">
        <v>57</v>
      </c>
      <c r="C122" s="26" t="s">
        <v>118</v>
      </c>
      <c r="D122" s="26" t="s">
        <v>118</v>
      </c>
      <c r="E122" s="111" t="s">
        <v>269</v>
      </c>
      <c r="F122" s="111" t="s">
        <v>141</v>
      </c>
      <c r="G122" s="26" t="s">
        <v>108</v>
      </c>
      <c r="H122" s="26" t="s">
        <v>111</v>
      </c>
      <c r="I122" s="48" t="s">
        <v>108</v>
      </c>
      <c r="J122" s="129" t="s">
        <v>111</v>
      </c>
      <c r="K122" s="26" t="s">
        <v>118</v>
      </c>
      <c r="L122" s="26" t="s">
        <v>118</v>
      </c>
      <c r="M122" s="85" t="s">
        <v>108</v>
      </c>
      <c r="N122" s="26" t="s">
        <v>118</v>
      </c>
      <c r="O122" s="39" t="s">
        <v>118</v>
      </c>
      <c r="P122" s="20" t="s">
        <v>1</v>
      </c>
    </row>
    <row r="123" spans="1:16" ht="28" x14ac:dyDescent="0.2">
      <c r="A123" s="42"/>
      <c r="B123" s="30"/>
      <c r="C123" s="21"/>
      <c r="D123" s="21"/>
      <c r="E123" s="143" t="s">
        <v>232</v>
      </c>
      <c r="F123" s="143" t="s">
        <v>129</v>
      </c>
      <c r="G123" s="21"/>
      <c r="H123" s="21"/>
      <c r="I123" s="21"/>
      <c r="J123" s="21"/>
      <c r="K123" s="21"/>
      <c r="L123" s="21"/>
      <c r="M123" s="21"/>
      <c r="N123" s="21"/>
      <c r="O123" s="22"/>
      <c r="P123" s="9" t="s">
        <v>1</v>
      </c>
    </row>
    <row r="124" spans="1:16" x14ac:dyDescent="0.2">
      <c r="A124" s="42"/>
      <c r="B124" s="30"/>
      <c r="C124" s="21"/>
      <c r="D124" s="21"/>
      <c r="E124" s="143" t="s">
        <v>233</v>
      </c>
      <c r="F124" s="143" t="s">
        <v>231</v>
      </c>
      <c r="G124" s="21"/>
      <c r="H124" s="21"/>
      <c r="I124" s="21"/>
      <c r="J124" s="21"/>
      <c r="K124" s="21"/>
      <c r="L124" s="21"/>
      <c r="M124" s="21"/>
      <c r="N124" s="21"/>
      <c r="O124" s="22"/>
      <c r="P124" s="9" t="s">
        <v>1</v>
      </c>
    </row>
    <row r="125" spans="1:16" ht="15" thickBot="1" x14ac:dyDescent="0.25">
      <c r="A125" s="49"/>
      <c r="B125" s="32"/>
      <c r="C125" s="23"/>
      <c r="D125" s="23"/>
      <c r="E125" s="23" t="s">
        <v>108</v>
      </c>
      <c r="F125" s="23" t="s">
        <v>142</v>
      </c>
      <c r="G125" s="23"/>
      <c r="H125" s="23"/>
      <c r="I125" s="23"/>
      <c r="J125" s="23"/>
      <c r="K125" s="23"/>
      <c r="L125" s="23"/>
      <c r="M125" s="23"/>
      <c r="N125" s="23"/>
      <c r="O125" s="24"/>
      <c r="P125" s="9" t="s">
        <v>1</v>
      </c>
    </row>
    <row r="126" spans="1:16" ht="29" thickBot="1" x14ac:dyDescent="0.25">
      <c r="A126" s="40" t="s">
        <v>61</v>
      </c>
      <c r="B126" s="25">
        <v>58</v>
      </c>
      <c r="C126" s="26" t="s">
        <v>118</v>
      </c>
      <c r="D126" s="26" t="s">
        <v>118</v>
      </c>
      <c r="E126" s="26" t="s">
        <v>118</v>
      </c>
      <c r="F126" s="26" t="s">
        <v>118</v>
      </c>
      <c r="G126" s="97" t="s">
        <v>234</v>
      </c>
      <c r="H126" s="97" t="s">
        <v>111</v>
      </c>
      <c r="I126" s="48" t="s">
        <v>108</v>
      </c>
      <c r="J126" s="129" t="s">
        <v>111</v>
      </c>
      <c r="K126" s="26" t="s">
        <v>118</v>
      </c>
      <c r="L126" s="26" t="s">
        <v>118</v>
      </c>
      <c r="M126" s="97" t="s">
        <v>181</v>
      </c>
      <c r="N126" s="26" t="s">
        <v>118</v>
      </c>
      <c r="O126" s="39" t="s">
        <v>118</v>
      </c>
      <c r="P126" s="20" t="s">
        <v>1</v>
      </c>
    </row>
    <row r="127" spans="1:16" ht="42" x14ac:dyDescent="0.2">
      <c r="A127" s="40" t="s">
        <v>62</v>
      </c>
      <c r="B127" s="25">
        <v>59</v>
      </c>
      <c r="C127" s="26" t="s">
        <v>118</v>
      </c>
      <c r="D127" s="26" t="s">
        <v>118</v>
      </c>
      <c r="E127" s="26" t="s">
        <v>118</v>
      </c>
      <c r="F127" s="26" t="s">
        <v>118</v>
      </c>
      <c r="G127" s="26" t="s">
        <v>108</v>
      </c>
      <c r="H127" s="26" t="s">
        <v>111</v>
      </c>
      <c r="I127" s="48" t="s">
        <v>108</v>
      </c>
      <c r="J127" s="129" t="s">
        <v>111</v>
      </c>
      <c r="K127" s="27" t="s">
        <v>324</v>
      </c>
      <c r="L127" s="27" t="s">
        <v>338</v>
      </c>
      <c r="M127" s="97" t="s">
        <v>235</v>
      </c>
      <c r="N127" s="18" t="s">
        <v>323</v>
      </c>
      <c r="O127" s="88" t="s">
        <v>336</v>
      </c>
      <c r="P127" s="20" t="s">
        <v>120</v>
      </c>
    </row>
    <row r="128" spans="1:16" s="125" customFormat="1" ht="29" thickBot="1" x14ac:dyDescent="0.25">
      <c r="A128" s="49"/>
      <c r="B128" s="32"/>
      <c r="C128" s="23"/>
      <c r="D128" s="23"/>
      <c r="E128" s="23"/>
      <c r="F128" s="23"/>
      <c r="G128" s="23"/>
      <c r="H128" s="82"/>
      <c r="I128" s="82" t="s">
        <v>108</v>
      </c>
      <c r="J128" s="128" t="s">
        <v>124</v>
      </c>
      <c r="K128" s="33" t="s">
        <v>325</v>
      </c>
      <c r="L128" s="33" t="s">
        <v>337</v>
      </c>
      <c r="M128" s="114"/>
      <c r="N128" s="16"/>
      <c r="O128" s="17"/>
      <c r="P128" s="124"/>
    </row>
    <row r="129" spans="1:16" ht="15" thickBot="1" x14ac:dyDescent="0.25">
      <c r="A129" s="49" t="s">
        <v>63</v>
      </c>
      <c r="B129" s="32">
        <v>60</v>
      </c>
      <c r="C129" s="23" t="s">
        <v>118</v>
      </c>
      <c r="D129" s="23" t="s">
        <v>118</v>
      </c>
      <c r="E129" s="23" t="s">
        <v>118</v>
      </c>
      <c r="F129" s="23" t="s">
        <v>118</v>
      </c>
      <c r="G129" s="81" t="s">
        <v>108</v>
      </c>
      <c r="H129" s="81" t="s">
        <v>111</v>
      </c>
      <c r="I129" s="82" t="s">
        <v>108</v>
      </c>
      <c r="J129" s="128" t="s">
        <v>111</v>
      </c>
      <c r="K129" s="23" t="s">
        <v>118</v>
      </c>
      <c r="L129" s="23" t="s">
        <v>118</v>
      </c>
      <c r="M129" s="81" t="s">
        <v>108</v>
      </c>
      <c r="N129" s="23" t="s">
        <v>118</v>
      </c>
      <c r="O129" s="24" t="s">
        <v>118</v>
      </c>
      <c r="P129" s="20" t="s">
        <v>1</v>
      </c>
    </row>
    <row r="130" spans="1:16" ht="29" thickBot="1" x14ac:dyDescent="0.25">
      <c r="A130" s="43" t="s">
        <v>64</v>
      </c>
      <c r="B130" s="35">
        <v>61</v>
      </c>
      <c r="C130" s="37" t="s">
        <v>118</v>
      </c>
      <c r="D130" s="37" t="s">
        <v>118</v>
      </c>
      <c r="E130" s="37" t="s">
        <v>118</v>
      </c>
      <c r="F130" s="37" t="s">
        <v>118</v>
      </c>
      <c r="G130" s="98" t="s">
        <v>236</v>
      </c>
      <c r="H130" s="98" t="s">
        <v>111</v>
      </c>
      <c r="I130" s="44" t="s">
        <v>108</v>
      </c>
      <c r="J130" s="106" t="s">
        <v>111</v>
      </c>
      <c r="K130" s="37" t="s">
        <v>118</v>
      </c>
      <c r="L130" s="37" t="s">
        <v>118</v>
      </c>
      <c r="M130" s="98" t="s">
        <v>237</v>
      </c>
      <c r="N130" s="37" t="s">
        <v>118</v>
      </c>
      <c r="O130" s="38" t="s">
        <v>118</v>
      </c>
      <c r="P130" s="20" t="s">
        <v>1</v>
      </c>
    </row>
    <row r="131" spans="1:16" x14ac:dyDescent="0.2">
      <c r="A131" s="40" t="s">
        <v>65</v>
      </c>
      <c r="B131" s="25">
        <v>62</v>
      </c>
      <c r="C131" s="26" t="s">
        <v>118</v>
      </c>
      <c r="D131" s="26" t="s">
        <v>118</v>
      </c>
      <c r="E131" s="26" t="s">
        <v>118</v>
      </c>
      <c r="F131" s="26" t="s">
        <v>118</v>
      </c>
      <c r="G131" s="26" t="s">
        <v>108</v>
      </c>
      <c r="H131" s="26" t="s">
        <v>111</v>
      </c>
      <c r="I131" s="97" t="s">
        <v>123</v>
      </c>
      <c r="J131" s="97" t="s">
        <v>111</v>
      </c>
      <c r="K131" s="26" t="s">
        <v>118</v>
      </c>
      <c r="L131" s="26" t="s">
        <v>118</v>
      </c>
      <c r="M131" s="97" t="s">
        <v>123</v>
      </c>
      <c r="N131" s="26" t="s">
        <v>118</v>
      </c>
      <c r="O131" s="39" t="s">
        <v>118</v>
      </c>
      <c r="P131" s="20" t="s">
        <v>120</v>
      </c>
    </row>
    <row r="132" spans="1:16" ht="29" thickBot="1" x14ac:dyDescent="0.25">
      <c r="A132" s="49"/>
      <c r="B132" s="32"/>
      <c r="C132" s="23"/>
      <c r="D132" s="23"/>
      <c r="E132" s="23"/>
      <c r="F132" s="23"/>
      <c r="G132" s="23"/>
      <c r="H132" s="23"/>
      <c r="I132" s="114" t="s">
        <v>190</v>
      </c>
      <c r="J132" s="114" t="s">
        <v>124</v>
      </c>
      <c r="K132" s="23"/>
      <c r="L132" s="23"/>
      <c r="M132" s="23" t="s">
        <v>127</v>
      </c>
      <c r="N132" s="33" t="s">
        <v>238</v>
      </c>
      <c r="O132" s="70" t="s">
        <v>195</v>
      </c>
      <c r="P132" s="20" t="s">
        <v>120</v>
      </c>
    </row>
    <row r="133" spans="1:16" ht="29" thickBot="1" x14ac:dyDescent="0.25">
      <c r="A133" s="43" t="s">
        <v>66</v>
      </c>
      <c r="B133" s="35">
        <v>63</v>
      </c>
      <c r="C133" s="37" t="s">
        <v>118</v>
      </c>
      <c r="D133" s="37" t="s">
        <v>118</v>
      </c>
      <c r="E133" s="37" t="s">
        <v>118</v>
      </c>
      <c r="F133" s="37" t="s">
        <v>118</v>
      </c>
      <c r="G133" s="109" t="s">
        <v>239</v>
      </c>
      <c r="H133" s="109" t="s">
        <v>111</v>
      </c>
      <c r="I133" s="44" t="s">
        <v>108</v>
      </c>
      <c r="J133" s="106" t="s">
        <v>111</v>
      </c>
      <c r="K133" s="37" t="s">
        <v>118</v>
      </c>
      <c r="L133" s="37" t="s">
        <v>118</v>
      </c>
      <c r="M133" s="54" t="s">
        <v>108</v>
      </c>
      <c r="N133" s="37" t="s">
        <v>118</v>
      </c>
      <c r="O133" s="38" t="s">
        <v>118</v>
      </c>
      <c r="P133" s="20" t="s">
        <v>1</v>
      </c>
    </row>
    <row r="134" spans="1:16" ht="29" thickBot="1" x14ac:dyDescent="0.25">
      <c r="A134" s="43" t="s">
        <v>67</v>
      </c>
      <c r="B134" s="35">
        <v>64</v>
      </c>
      <c r="C134" s="128" t="s">
        <v>108</v>
      </c>
      <c r="D134" s="128" t="s">
        <v>153</v>
      </c>
      <c r="E134" s="44" t="s">
        <v>108</v>
      </c>
      <c r="F134" s="44" t="s">
        <v>142</v>
      </c>
      <c r="G134" s="37" t="s">
        <v>108</v>
      </c>
      <c r="H134" s="37" t="s">
        <v>111</v>
      </c>
      <c r="I134" s="44" t="s">
        <v>108</v>
      </c>
      <c r="J134" s="106" t="s">
        <v>111</v>
      </c>
      <c r="K134" s="37" t="s">
        <v>118</v>
      </c>
      <c r="L134" s="37" t="s">
        <v>118</v>
      </c>
      <c r="M134" s="46" t="s">
        <v>315</v>
      </c>
      <c r="N134" s="37" t="s">
        <v>118</v>
      </c>
      <c r="O134" s="38" t="s">
        <v>118</v>
      </c>
      <c r="P134" s="20" t="s">
        <v>120</v>
      </c>
    </row>
    <row r="135" spans="1:16" x14ac:dyDescent="0.2">
      <c r="A135" s="40" t="s">
        <v>68</v>
      </c>
      <c r="B135" s="25">
        <v>65</v>
      </c>
      <c r="C135" s="26" t="s">
        <v>118</v>
      </c>
      <c r="D135" s="26" t="s">
        <v>118</v>
      </c>
      <c r="E135" s="26" t="s">
        <v>118</v>
      </c>
      <c r="F135" s="26" t="s">
        <v>118</v>
      </c>
      <c r="G135" s="26" t="s">
        <v>108</v>
      </c>
      <c r="H135" s="26" t="s">
        <v>111</v>
      </c>
      <c r="I135" s="48" t="s">
        <v>108</v>
      </c>
      <c r="J135" s="129" t="s">
        <v>111</v>
      </c>
      <c r="K135" s="26" t="s">
        <v>118</v>
      </c>
      <c r="L135" s="26" t="s">
        <v>118</v>
      </c>
      <c r="M135" s="27" t="s">
        <v>108</v>
      </c>
      <c r="N135" s="26" t="s">
        <v>118</v>
      </c>
      <c r="O135" s="39" t="s">
        <v>118</v>
      </c>
      <c r="P135" s="20" t="s">
        <v>120</v>
      </c>
    </row>
    <row r="136" spans="1:16" ht="15" thickBot="1" x14ac:dyDescent="0.25">
      <c r="A136" s="49"/>
      <c r="B136" s="32"/>
      <c r="C136" s="23"/>
      <c r="D136" s="23"/>
      <c r="E136" s="23"/>
      <c r="F136" s="23"/>
      <c r="G136" s="23" t="s">
        <v>108</v>
      </c>
      <c r="H136" s="23" t="s">
        <v>171</v>
      </c>
      <c r="I136" s="23"/>
      <c r="J136" s="23"/>
      <c r="K136" s="23"/>
      <c r="L136" s="23"/>
      <c r="M136" s="16"/>
      <c r="N136" s="16"/>
      <c r="O136" s="17"/>
      <c r="P136" s="20" t="s">
        <v>120</v>
      </c>
    </row>
    <row r="137" spans="1:16" ht="28" x14ac:dyDescent="0.2">
      <c r="A137" s="40" t="s">
        <v>69</v>
      </c>
      <c r="B137" s="25">
        <v>66</v>
      </c>
      <c r="C137" s="26" t="s">
        <v>118</v>
      </c>
      <c r="D137" s="26" t="s">
        <v>118</v>
      </c>
      <c r="E137" s="26" t="s">
        <v>118</v>
      </c>
      <c r="F137" s="26" t="s">
        <v>118</v>
      </c>
      <c r="G137" s="26" t="s">
        <v>108</v>
      </c>
      <c r="H137" s="26" t="s">
        <v>111</v>
      </c>
      <c r="I137" s="48" t="s">
        <v>108</v>
      </c>
      <c r="J137" s="129" t="s">
        <v>111</v>
      </c>
      <c r="K137" s="26" t="s">
        <v>118</v>
      </c>
      <c r="L137" s="26" t="s">
        <v>118</v>
      </c>
      <c r="M137" s="27" t="s">
        <v>315</v>
      </c>
      <c r="N137" s="26" t="s">
        <v>118</v>
      </c>
      <c r="O137" s="39" t="s">
        <v>118</v>
      </c>
      <c r="P137" s="20" t="s">
        <v>120</v>
      </c>
    </row>
    <row r="138" spans="1:16" s="12" customFormat="1" ht="15" thickBot="1" x14ac:dyDescent="0.25">
      <c r="A138" s="49"/>
      <c r="B138" s="32"/>
      <c r="C138" s="82"/>
      <c r="D138" s="82"/>
      <c r="E138" s="82"/>
      <c r="F138" s="82"/>
      <c r="G138" s="23"/>
      <c r="H138" s="128" t="s">
        <v>154</v>
      </c>
      <c r="I138" s="16" t="s">
        <v>108</v>
      </c>
      <c r="J138" s="82"/>
      <c r="K138" s="82"/>
      <c r="L138" s="82"/>
      <c r="M138" s="90"/>
      <c r="N138" s="82"/>
      <c r="O138" s="151"/>
      <c r="P138" s="20"/>
    </row>
    <row r="139" spans="1:16" ht="29" thickBot="1" x14ac:dyDescent="0.25">
      <c r="A139" s="43" t="s">
        <v>70</v>
      </c>
      <c r="B139" s="35">
        <v>67</v>
      </c>
      <c r="C139" s="98" t="s">
        <v>240</v>
      </c>
      <c r="D139" s="98" t="s">
        <v>153</v>
      </c>
      <c r="E139" s="37" t="s">
        <v>118</v>
      </c>
      <c r="F139" s="37" t="s">
        <v>118</v>
      </c>
      <c r="G139" s="37" t="s">
        <v>108</v>
      </c>
      <c r="H139" s="37" t="s">
        <v>111</v>
      </c>
      <c r="I139" s="44" t="s">
        <v>108</v>
      </c>
      <c r="J139" s="106" t="s">
        <v>111</v>
      </c>
      <c r="K139" s="37" t="s">
        <v>118</v>
      </c>
      <c r="L139" s="37" t="s">
        <v>118</v>
      </c>
      <c r="M139" s="98" t="s">
        <v>241</v>
      </c>
      <c r="N139" s="37" t="s">
        <v>118</v>
      </c>
      <c r="O139" s="38" t="s">
        <v>118</v>
      </c>
      <c r="P139" s="20" t="s">
        <v>120</v>
      </c>
    </row>
    <row r="140" spans="1:16" ht="15" thickBot="1" x14ac:dyDescent="0.25">
      <c r="A140" s="43" t="s">
        <v>71</v>
      </c>
      <c r="B140" s="35">
        <v>68</v>
      </c>
      <c r="C140" s="37" t="s">
        <v>118</v>
      </c>
      <c r="D140" s="37" t="s">
        <v>118</v>
      </c>
      <c r="E140" s="37" t="s">
        <v>118</v>
      </c>
      <c r="F140" s="37" t="s">
        <v>118</v>
      </c>
      <c r="G140" s="109" t="s">
        <v>219</v>
      </c>
      <c r="H140" s="109" t="s">
        <v>111</v>
      </c>
      <c r="I140" s="44" t="s">
        <v>108</v>
      </c>
      <c r="J140" s="106" t="s">
        <v>111</v>
      </c>
      <c r="K140" s="37" t="s">
        <v>118</v>
      </c>
      <c r="L140" s="37" t="s">
        <v>118</v>
      </c>
      <c r="M140" s="54" t="s">
        <v>108</v>
      </c>
      <c r="N140" s="37" t="s">
        <v>118</v>
      </c>
      <c r="O140" s="38" t="s">
        <v>118</v>
      </c>
      <c r="P140" s="20" t="s">
        <v>120</v>
      </c>
    </row>
    <row r="141" spans="1:16" ht="29" thickBot="1" x14ac:dyDescent="0.25">
      <c r="A141" s="43" t="s">
        <v>72</v>
      </c>
      <c r="B141" s="35">
        <v>69</v>
      </c>
      <c r="C141" s="98" t="s">
        <v>240</v>
      </c>
      <c r="D141" s="98" t="s">
        <v>153</v>
      </c>
      <c r="E141" s="37" t="s">
        <v>118</v>
      </c>
      <c r="F141" s="37" t="s">
        <v>118</v>
      </c>
      <c r="G141" s="37" t="s">
        <v>108</v>
      </c>
      <c r="H141" s="37" t="s">
        <v>118</v>
      </c>
      <c r="I141" s="37" t="s">
        <v>118</v>
      </c>
      <c r="J141" s="37" t="s">
        <v>118</v>
      </c>
      <c r="K141" s="37" t="s">
        <v>118</v>
      </c>
      <c r="L141" s="37" t="s">
        <v>118</v>
      </c>
      <c r="M141" s="98" t="s">
        <v>241</v>
      </c>
      <c r="N141" s="37" t="s">
        <v>118</v>
      </c>
      <c r="O141" s="38" t="s">
        <v>118</v>
      </c>
      <c r="P141" s="20" t="s">
        <v>120</v>
      </c>
    </row>
    <row r="142" spans="1:16" ht="28" x14ac:dyDescent="0.2">
      <c r="A142" s="40" t="s">
        <v>73</v>
      </c>
      <c r="B142" s="25">
        <v>70</v>
      </c>
      <c r="C142" s="26" t="s">
        <v>118</v>
      </c>
      <c r="D142" s="26" t="s">
        <v>118</v>
      </c>
      <c r="E142" s="26" t="s">
        <v>118</v>
      </c>
      <c r="F142" s="26" t="s">
        <v>118</v>
      </c>
      <c r="G142" s="97" t="s">
        <v>243</v>
      </c>
      <c r="H142" s="97" t="s">
        <v>111</v>
      </c>
      <c r="I142" s="48" t="s">
        <v>108</v>
      </c>
      <c r="J142" s="129" t="s">
        <v>111</v>
      </c>
      <c r="K142" s="26" t="s">
        <v>118</v>
      </c>
      <c r="L142" s="26" t="s">
        <v>118</v>
      </c>
      <c r="M142" s="97" t="s">
        <v>242</v>
      </c>
      <c r="N142" s="26" t="s">
        <v>118</v>
      </c>
      <c r="O142" s="39" t="s">
        <v>118</v>
      </c>
      <c r="P142" s="20" t="s">
        <v>1</v>
      </c>
    </row>
    <row r="143" spans="1:16" ht="15" thickBot="1" x14ac:dyDescent="0.25">
      <c r="A143" s="49"/>
      <c r="B143" s="32"/>
      <c r="C143" s="23"/>
      <c r="D143" s="23"/>
      <c r="E143" s="23"/>
      <c r="F143" s="23"/>
      <c r="G143" s="116"/>
      <c r="H143" s="116"/>
      <c r="I143" s="23"/>
      <c r="J143" s="23"/>
      <c r="K143" s="23"/>
      <c r="L143" s="23"/>
      <c r="M143" s="82" t="s">
        <v>146</v>
      </c>
      <c r="N143" s="90" t="s">
        <v>150</v>
      </c>
      <c r="O143" s="92" t="s">
        <v>142</v>
      </c>
      <c r="P143" s="20" t="s">
        <v>1</v>
      </c>
    </row>
    <row r="144" spans="1:16" ht="29" thickBot="1" x14ac:dyDescent="0.25">
      <c r="A144" s="43" t="s">
        <v>74</v>
      </c>
      <c r="B144" s="35">
        <v>71</v>
      </c>
      <c r="C144" s="37" t="s">
        <v>118</v>
      </c>
      <c r="D144" s="37" t="s">
        <v>118</v>
      </c>
      <c r="E144" s="98" t="s">
        <v>244</v>
      </c>
      <c r="F144" s="98" t="s">
        <v>140</v>
      </c>
      <c r="G144" s="37" t="s">
        <v>108</v>
      </c>
      <c r="H144" s="37" t="s">
        <v>245</v>
      </c>
      <c r="I144" s="37" t="s">
        <v>118</v>
      </c>
      <c r="J144" s="37" t="s">
        <v>118</v>
      </c>
      <c r="K144" s="37" t="s">
        <v>118</v>
      </c>
      <c r="L144" s="37" t="s">
        <v>118</v>
      </c>
      <c r="M144" s="98" t="s">
        <v>177</v>
      </c>
      <c r="N144" s="37" t="s">
        <v>118</v>
      </c>
      <c r="O144" s="38" t="s">
        <v>118</v>
      </c>
      <c r="P144" s="20" t="s">
        <v>120</v>
      </c>
    </row>
    <row r="145" spans="1:16" x14ac:dyDescent="0.2">
      <c r="A145" s="40" t="s">
        <v>75</v>
      </c>
      <c r="B145" s="25">
        <v>72</v>
      </c>
      <c r="C145" s="26" t="s">
        <v>118</v>
      </c>
      <c r="D145" s="26" t="s">
        <v>118</v>
      </c>
      <c r="E145" s="26" t="s">
        <v>108</v>
      </c>
      <c r="F145" s="26" t="s">
        <v>141</v>
      </c>
      <c r="G145" s="26" t="s">
        <v>108</v>
      </c>
      <c r="H145" s="26" t="s">
        <v>171</v>
      </c>
      <c r="I145" s="26" t="s">
        <v>108</v>
      </c>
      <c r="J145" s="26" t="s">
        <v>134</v>
      </c>
      <c r="K145" s="26" t="s">
        <v>118</v>
      </c>
      <c r="L145" s="26" t="s">
        <v>118</v>
      </c>
      <c r="M145" s="27" t="s">
        <v>108</v>
      </c>
      <c r="N145" s="26" t="s">
        <v>118</v>
      </c>
      <c r="O145" s="39" t="s">
        <v>118</v>
      </c>
      <c r="P145" s="20" t="s">
        <v>120</v>
      </c>
    </row>
    <row r="146" spans="1:16" ht="15" thickBot="1" x14ac:dyDescent="0.25">
      <c r="A146" s="49"/>
      <c r="B146" s="32"/>
      <c r="C146" s="23"/>
      <c r="D146" s="23"/>
      <c r="E146" s="23"/>
      <c r="F146" s="23"/>
      <c r="G146" s="23"/>
      <c r="H146" s="23"/>
      <c r="I146" s="23" t="s">
        <v>108</v>
      </c>
      <c r="J146" s="23" t="s">
        <v>124</v>
      </c>
      <c r="K146" s="23"/>
      <c r="L146" s="23"/>
      <c r="M146" s="23"/>
      <c r="N146" s="23"/>
      <c r="O146" s="24"/>
      <c r="P146" s="20" t="s">
        <v>120</v>
      </c>
    </row>
    <row r="147" spans="1:16" ht="29" thickBot="1" x14ac:dyDescent="0.25">
      <c r="A147" s="43" t="s">
        <v>76</v>
      </c>
      <c r="B147" s="35">
        <v>73</v>
      </c>
      <c r="C147" s="37" t="s">
        <v>118</v>
      </c>
      <c r="D147" s="37" t="s">
        <v>118</v>
      </c>
      <c r="E147" s="37" t="s">
        <v>118</v>
      </c>
      <c r="F147" s="37" t="s">
        <v>118</v>
      </c>
      <c r="G147" s="37" t="s">
        <v>108</v>
      </c>
      <c r="H147" s="37" t="s">
        <v>111</v>
      </c>
      <c r="I147" s="44" t="s">
        <v>108</v>
      </c>
      <c r="J147" s="106" t="s">
        <v>111</v>
      </c>
      <c r="K147" s="37" t="s">
        <v>118</v>
      </c>
      <c r="L147" s="37" t="s">
        <v>118</v>
      </c>
      <c r="M147" s="36" t="s">
        <v>315</v>
      </c>
      <c r="N147" s="37" t="s">
        <v>118</v>
      </c>
      <c r="O147" s="38" t="s">
        <v>118</v>
      </c>
      <c r="P147" s="20" t="s">
        <v>120</v>
      </c>
    </row>
    <row r="148" spans="1:16" x14ac:dyDescent="0.2">
      <c r="A148" s="40" t="s">
        <v>77</v>
      </c>
      <c r="B148" s="25">
        <v>74</v>
      </c>
      <c r="C148" s="26" t="s">
        <v>118</v>
      </c>
      <c r="D148" s="26" t="s">
        <v>118</v>
      </c>
      <c r="E148" s="26" t="s">
        <v>108</v>
      </c>
      <c r="F148" s="26" t="s">
        <v>142</v>
      </c>
      <c r="G148" s="26" t="s">
        <v>108</v>
      </c>
      <c r="H148" s="26" t="s">
        <v>111</v>
      </c>
      <c r="I148" s="26" t="s">
        <v>108</v>
      </c>
      <c r="J148" s="26" t="s">
        <v>134</v>
      </c>
      <c r="K148" s="26" t="s">
        <v>118</v>
      </c>
      <c r="L148" s="26" t="s">
        <v>118</v>
      </c>
      <c r="M148" s="27" t="s">
        <v>108</v>
      </c>
      <c r="N148" s="26" t="s">
        <v>118</v>
      </c>
      <c r="O148" s="39" t="s">
        <v>118</v>
      </c>
      <c r="P148" s="20" t="s">
        <v>120</v>
      </c>
    </row>
    <row r="149" spans="1:16" ht="28" x14ac:dyDescent="0.2">
      <c r="A149" s="42"/>
      <c r="B149" s="30"/>
      <c r="C149" s="21"/>
      <c r="D149" s="21"/>
      <c r="E149" s="21" t="s">
        <v>108</v>
      </c>
      <c r="F149" s="21" t="s">
        <v>141</v>
      </c>
      <c r="G149" s="21" t="s">
        <v>108</v>
      </c>
      <c r="H149" s="21" t="s">
        <v>171</v>
      </c>
      <c r="I149" s="21" t="s">
        <v>108</v>
      </c>
      <c r="J149" s="21" t="s">
        <v>135</v>
      </c>
      <c r="K149" s="21"/>
      <c r="L149" s="21"/>
      <c r="M149" s="21"/>
      <c r="N149" s="21"/>
      <c r="O149" s="22"/>
      <c r="P149" s="20" t="s">
        <v>120</v>
      </c>
    </row>
    <row r="150" spans="1:16" ht="29" thickBot="1" x14ac:dyDescent="0.25">
      <c r="A150" s="49"/>
      <c r="B150" s="32"/>
      <c r="C150" s="23"/>
      <c r="D150" s="23"/>
      <c r="E150" s="23"/>
      <c r="F150" s="23"/>
      <c r="G150" s="23" t="s">
        <v>108</v>
      </c>
      <c r="H150" s="23" t="s">
        <v>245</v>
      </c>
      <c r="I150" s="23"/>
      <c r="J150" s="23"/>
      <c r="K150" s="23"/>
      <c r="L150" s="23"/>
      <c r="M150" s="23"/>
      <c r="N150" s="23"/>
      <c r="O150" s="24"/>
      <c r="P150" s="20" t="s">
        <v>120</v>
      </c>
    </row>
    <row r="151" spans="1:16" x14ac:dyDescent="0.2">
      <c r="A151" s="40" t="s">
        <v>78</v>
      </c>
      <c r="B151" s="25">
        <v>75</v>
      </c>
      <c r="C151" s="26" t="s">
        <v>118</v>
      </c>
      <c r="D151" s="7" t="s">
        <v>118</v>
      </c>
      <c r="E151" s="97" t="s">
        <v>261</v>
      </c>
      <c r="F151" s="97" t="s">
        <v>141</v>
      </c>
      <c r="G151" s="26" t="s">
        <v>108</v>
      </c>
      <c r="H151" s="26" t="s">
        <v>111</v>
      </c>
      <c r="I151" s="26" t="s">
        <v>108</v>
      </c>
      <c r="J151" s="26" t="s">
        <v>124</v>
      </c>
      <c r="K151" s="26" t="s">
        <v>118</v>
      </c>
      <c r="L151" s="26" t="s">
        <v>118</v>
      </c>
      <c r="M151" s="97" t="s">
        <v>121</v>
      </c>
      <c r="N151" s="26" t="s">
        <v>118</v>
      </c>
      <c r="O151" s="39" t="s">
        <v>118</v>
      </c>
      <c r="P151" s="20" t="s">
        <v>120</v>
      </c>
    </row>
    <row r="152" spans="1:16" ht="15" thickBot="1" x14ac:dyDescent="0.25">
      <c r="A152" s="49"/>
      <c r="B152" s="32"/>
      <c r="C152" s="23"/>
      <c r="D152" s="16"/>
      <c r="E152" s="23" t="s">
        <v>108</v>
      </c>
      <c r="F152" s="23" t="s">
        <v>142</v>
      </c>
      <c r="G152" s="23" t="s">
        <v>108</v>
      </c>
      <c r="H152" s="23" t="s">
        <v>126</v>
      </c>
      <c r="I152" s="23"/>
      <c r="J152" s="23"/>
      <c r="K152" s="23"/>
      <c r="L152" s="23"/>
      <c r="M152" s="23"/>
      <c r="N152" s="23"/>
      <c r="O152" s="24"/>
      <c r="P152" s="20" t="s">
        <v>120</v>
      </c>
    </row>
    <row r="153" spans="1:16" ht="28" x14ac:dyDescent="0.2">
      <c r="A153" s="40" t="s">
        <v>79</v>
      </c>
      <c r="B153" s="25">
        <v>76</v>
      </c>
      <c r="C153" s="26" t="s">
        <v>118</v>
      </c>
      <c r="D153" s="26" t="s">
        <v>118</v>
      </c>
      <c r="E153" s="26" t="s">
        <v>118</v>
      </c>
      <c r="F153" s="26" t="s">
        <v>118</v>
      </c>
      <c r="G153" s="26" t="s">
        <v>108</v>
      </c>
      <c r="H153" s="26" t="s">
        <v>111</v>
      </c>
      <c r="I153" s="97" t="s">
        <v>247</v>
      </c>
      <c r="J153" s="97" t="s">
        <v>111</v>
      </c>
      <c r="K153" s="26" t="s">
        <v>118</v>
      </c>
      <c r="L153" s="26" t="s">
        <v>118</v>
      </c>
      <c r="M153" s="97" t="s">
        <v>246</v>
      </c>
      <c r="N153" s="26" t="s">
        <v>118</v>
      </c>
      <c r="O153" s="39" t="s">
        <v>118</v>
      </c>
      <c r="P153" s="20" t="s">
        <v>120</v>
      </c>
    </row>
    <row r="154" spans="1:16" ht="15" thickBot="1" x14ac:dyDescent="0.25">
      <c r="A154" s="49"/>
      <c r="B154" s="32"/>
      <c r="C154" s="23"/>
      <c r="D154" s="23"/>
      <c r="E154" s="23"/>
      <c r="F154" s="23"/>
      <c r="G154" s="23"/>
      <c r="H154" s="23"/>
      <c r="I154" s="23" t="s">
        <v>108</v>
      </c>
      <c r="J154" s="23" t="s">
        <v>124</v>
      </c>
      <c r="K154" s="23"/>
      <c r="L154" s="23"/>
      <c r="M154" s="23"/>
      <c r="N154" s="23"/>
      <c r="O154" s="24"/>
      <c r="P154" s="20" t="s">
        <v>120</v>
      </c>
    </row>
    <row r="155" spans="1:16" ht="15" thickBot="1" x14ac:dyDescent="0.25">
      <c r="A155" s="43" t="s">
        <v>80</v>
      </c>
      <c r="B155" s="35">
        <v>77</v>
      </c>
      <c r="C155" s="37" t="s">
        <v>118</v>
      </c>
      <c r="D155" s="37" t="s">
        <v>118</v>
      </c>
      <c r="E155" s="98" t="s">
        <v>248</v>
      </c>
      <c r="F155" s="98" t="s">
        <v>143</v>
      </c>
      <c r="G155" s="37" t="s">
        <v>118</v>
      </c>
      <c r="H155" s="37" t="s">
        <v>118</v>
      </c>
      <c r="I155" s="37" t="s">
        <v>118</v>
      </c>
      <c r="J155" s="37" t="s">
        <v>118</v>
      </c>
      <c r="K155" s="37" t="s">
        <v>118</v>
      </c>
      <c r="L155" s="37" t="s">
        <v>118</v>
      </c>
      <c r="M155" s="98" t="s">
        <v>149</v>
      </c>
      <c r="N155" s="37" t="s">
        <v>118</v>
      </c>
      <c r="O155" s="38" t="s">
        <v>118</v>
      </c>
      <c r="P155" s="20" t="s">
        <v>120</v>
      </c>
    </row>
    <row r="156" spans="1:16" ht="29" thickBot="1" x14ac:dyDescent="0.25">
      <c r="A156" s="43" t="s">
        <v>81</v>
      </c>
      <c r="B156" s="35">
        <v>78</v>
      </c>
      <c r="C156" s="37" t="s">
        <v>118</v>
      </c>
      <c r="D156" s="37" t="s">
        <v>118</v>
      </c>
      <c r="E156" s="37" t="s">
        <v>118</v>
      </c>
      <c r="F156" s="37" t="s">
        <v>118</v>
      </c>
      <c r="G156" s="109" t="s">
        <v>249</v>
      </c>
      <c r="H156" s="109" t="s">
        <v>111</v>
      </c>
      <c r="I156" s="44" t="s">
        <v>108</v>
      </c>
      <c r="J156" s="106" t="s">
        <v>111</v>
      </c>
      <c r="K156" s="37" t="s">
        <v>118</v>
      </c>
      <c r="L156" s="37" t="s">
        <v>118</v>
      </c>
      <c r="M156" s="54" t="s">
        <v>108</v>
      </c>
      <c r="N156" s="37" t="s">
        <v>118</v>
      </c>
      <c r="O156" s="38" t="s">
        <v>118</v>
      </c>
      <c r="P156" s="20" t="s">
        <v>1</v>
      </c>
    </row>
    <row r="157" spans="1:16" x14ac:dyDescent="0.2">
      <c r="A157" s="40" t="s">
        <v>82</v>
      </c>
      <c r="B157" s="25">
        <v>79</v>
      </c>
      <c r="C157" s="26" t="s">
        <v>118</v>
      </c>
      <c r="D157" s="26" t="s">
        <v>118</v>
      </c>
      <c r="E157" s="26" t="s">
        <v>118</v>
      </c>
      <c r="F157" s="26" t="s">
        <v>118</v>
      </c>
      <c r="G157" s="26" t="s">
        <v>108</v>
      </c>
      <c r="H157" s="26" t="s">
        <v>111</v>
      </c>
      <c r="I157" s="26" t="s">
        <v>108</v>
      </c>
      <c r="J157" s="26" t="s">
        <v>134</v>
      </c>
      <c r="K157" s="26" t="s">
        <v>118</v>
      </c>
      <c r="L157" s="26" t="s">
        <v>118</v>
      </c>
      <c r="M157" s="27" t="s">
        <v>108</v>
      </c>
      <c r="N157" s="26" t="s">
        <v>118</v>
      </c>
      <c r="O157" s="39" t="s">
        <v>118</v>
      </c>
      <c r="P157" s="20" t="s">
        <v>120</v>
      </c>
    </row>
    <row r="158" spans="1:16" ht="15" thickBot="1" x14ac:dyDescent="0.25">
      <c r="A158" s="49"/>
      <c r="B158" s="32"/>
      <c r="C158" s="23"/>
      <c r="D158" s="23"/>
      <c r="E158" s="23"/>
      <c r="F158" s="23"/>
      <c r="G158" s="23" t="s">
        <v>108</v>
      </c>
      <c r="H158" s="23" t="s">
        <v>126</v>
      </c>
      <c r="I158" s="23" t="s">
        <v>108</v>
      </c>
      <c r="J158" s="23" t="s">
        <v>124</v>
      </c>
      <c r="K158" s="23"/>
      <c r="L158" s="23"/>
      <c r="M158" s="23"/>
      <c r="N158" s="23"/>
      <c r="O158" s="24"/>
      <c r="P158" s="20" t="s">
        <v>120</v>
      </c>
    </row>
    <row r="159" spans="1:16" ht="15" thickBot="1" x14ac:dyDescent="0.25">
      <c r="A159" s="43" t="s">
        <v>83</v>
      </c>
      <c r="B159" s="35">
        <v>80</v>
      </c>
      <c r="C159" s="37" t="s">
        <v>118</v>
      </c>
      <c r="D159" s="37" t="s">
        <v>118</v>
      </c>
      <c r="E159" s="98" t="s">
        <v>250</v>
      </c>
      <c r="F159" s="98" t="s">
        <v>141</v>
      </c>
      <c r="G159" s="37" t="s">
        <v>118</v>
      </c>
      <c r="H159" s="37" t="s">
        <v>118</v>
      </c>
      <c r="I159" s="37" t="s">
        <v>118</v>
      </c>
      <c r="J159" s="37" t="s">
        <v>118</v>
      </c>
      <c r="K159" s="37" t="s">
        <v>118</v>
      </c>
      <c r="L159" s="37" t="s">
        <v>118</v>
      </c>
      <c r="M159" s="98" t="s">
        <v>121</v>
      </c>
      <c r="N159" s="37" t="s">
        <v>118</v>
      </c>
      <c r="O159" s="38" t="s">
        <v>118</v>
      </c>
      <c r="P159" s="20" t="s">
        <v>120</v>
      </c>
    </row>
    <row r="160" spans="1:16" ht="29" thickBot="1" x14ac:dyDescent="0.25">
      <c r="A160" s="43" t="s">
        <v>84</v>
      </c>
      <c r="B160" s="35">
        <v>81</v>
      </c>
      <c r="C160" s="37" t="s">
        <v>118</v>
      </c>
      <c r="D160" s="37" t="s">
        <v>118</v>
      </c>
      <c r="E160" s="37" t="s">
        <v>118</v>
      </c>
      <c r="F160" s="37" t="s">
        <v>118</v>
      </c>
      <c r="G160" s="109" t="s">
        <v>251</v>
      </c>
      <c r="H160" s="109" t="s">
        <v>111</v>
      </c>
      <c r="I160" s="44" t="s">
        <v>108</v>
      </c>
      <c r="J160" s="106" t="s">
        <v>111</v>
      </c>
      <c r="K160" s="37" t="s">
        <v>118</v>
      </c>
      <c r="L160" s="37" t="s">
        <v>118</v>
      </c>
      <c r="M160" s="54" t="s">
        <v>108</v>
      </c>
      <c r="N160" s="37" t="s">
        <v>118</v>
      </c>
      <c r="O160" s="38" t="s">
        <v>118</v>
      </c>
      <c r="P160" s="20" t="s">
        <v>1</v>
      </c>
    </row>
    <row r="161" spans="1:16" x14ac:dyDescent="0.2">
      <c r="A161" s="40" t="s">
        <v>85</v>
      </c>
      <c r="B161" s="25">
        <v>82</v>
      </c>
      <c r="C161" s="26" t="s">
        <v>118</v>
      </c>
      <c r="D161" s="26" t="s">
        <v>118</v>
      </c>
      <c r="E161" s="102" t="s">
        <v>244</v>
      </c>
      <c r="F161" s="102" t="s">
        <v>140</v>
      </c>
      <c r="G161" s="26" t="s">
        <v>118</v>
      </c>
      <c r="H161" s="26" t="s">
        <v>118</v>
      </c>
      <c r="I161" s="26" t="s">
        <v>118</v>
      </c>
      <c r="J161" s="26" t="s">
        <v>118</v>
      </c>
      <c r="K161" s="26" t="s">
        <v>118</v>
      </c>
      <c r="L161" s="26" t="s">
        <v>118</v>
      </c>
      <c r="M161" s="28" t="s">
        <v>127</v>
      </c>
      <c r="N161" s="26" t="s">
        <v>118</v>
      </c>
      <c r="O161" s="39" t="s">
        <v>118</v>
      </c>
      <c r="P161" s="20" t="s">
        <v>120</v>
      </c>
    </row>
    <row r="162" spans="1:16" ht="15" thickBot="1" x14ac:dyDescent="0.25">
      <c r="A162" s="49"/>
      <c r="B162" s="32"/>
      <c r="C162" s="23"/>
      <c r="D162" s="23"/>
      <c r="E162" s="126"/>
      <c r="F162" s="126"/>
      <c r="G162" s="23"/>
      <c r="H162" s="23"/>
      <c r="I162" s="23"/>
      <c r="J162" s="23"/>
      <c r="K162" s="23"/>
      <c r="L162" s="23"/>
      <c r="M162" s="81" t="s">
        <v>253</v>
      </c>
      <c r="N162" s="23" t="s">
        <v>118</v>
      </c>
      <c r="O162" s="24" t="s">
        <v>118</v>
      </c>
      <c r="P162" s="20" t="s">
        <v>120</v>
      </c>
    </row>
    <row r="163" spans="1:16" ht="28" x14ac:dyDescent="0.2">
      <c r="A163" s="40" t="s">
        <v>86</v>
      </c>
      <c r="B163" s="25">
        <v>83</v>
      </c>
      <c r="C163" s="26" t="s">
        <v>118</v>
      </c>
      <c r="D163" s="26" t="s">
        <v>118</v>
      </c>
      <c r="E163" s="97" t="s">
        <v>252</v>
      </c>
      <c r="F163" s="97" t="s">
        <v>141</v>
      </c>
      <c r="G163" s="26" t="s">
        <v>108</v>
      </c>
      <c r="H163" s="26" t="s">
        <v>111</v>
      </c>
      <c r="I163" s="26" t="s">
        <v>108</v>
      </c>
      <c r="J163" s="26" t="s">
        <v>124</v>
      </c>
      <c r="K163" s="26" t="s">
        <v>118</v>
      </c>
      <c r="L163" s="26" t="s">
        <v>118</v>
      </c>
      <c r="M163" s="97" t="s">
        <v>121</v>
      </c>
      <c r="N163" s="26" t="s">
        <v>118</v>
      </c>
      <c r="O163" s="39" t="s">
        <v>118</v>
      </c>
      <c r="P163" s="20" t="s">
        <v>120</v>
      </c>
    </row>
    <row r="164" spans="1:16" x14ac:dyDescent="0.2">
      <c r="A164" s="42"/>
      <c r="B164" s="30"/>
      <c r="C164" s="21"/>
      <c r="D164" s="21"/>
      <c r="E164" s="21" t="s">
        <v>108</v>
      </c>
      <c r="F164" s="21" t="s">
        <v>142</v>
      </c>
      <c r="G164" s="21" t="s">
        <v>108</v>
      </c>
      <c r="H164" s="21" t="s">
        <v>126</v>
      </c>
      <c r="I164" s="21"/>
      <c r="J164" s="21"/>
      <c r="K164" s="21"/>
      <c r="L164" s="21"/>
      <c r="M164" s="21"/>
      <c r="N164" s="21"/>
      <c r="O164" s="22"/>
      <c r="P164" s="20" t="s">
        <v>120</v>
      </c>
    </row>
    <row r="165" spans="1:16" ht="15" thickBot="1" x14ac:dyDescent="0.25">
      <c r="A165" s="49"/>
      <c r="B165" s="32"/>
      <c r="C165" s="23"/>
      <c r="D165" s="23"/>
      <c r="E165" s="23"/>
      <c r="F165" s="23"/>
      <c r="G165" s="23" t="s">
        <v>108</v>
      </c>
      <c r="H165" s="23" t="s">
        <v>109</v>
      </c>
      <c r="I165" s="23"/>
      <c r="J165" s="23"/>
      <c r="K165" s="23"/>
      <c r="L165" s="23"/>
      <c r="M165" s="23"/>
      <c r="N165" s="23"/>
      <c r="O165" s="24"/>
      <c r="P165" s="20" t="s">
        <v>120</v>
      </c>
    </row>
    <row r="166" spans="1:16" x14ac:dyDescent="0.2">
      <c r="A166" s="40" t="s">
        <v>87</v>
      </c>
      <c r="B166" s="25">
        <v>84</v>
      </c>
      <c r="C166" s="26" t="s">
        <v>118</v>
      </c>
      <c r="D166" s="3" t="s">
        <v>118</v>
      </c>
      <c r="E166" s="3" t="s">
        <v>108</v>
      </c>
      <c r="F166" s="78" t="s">
        <v>142</v>
      </c>
      <c r="G166" s="26" t="s">
        <v>108</v>
      </c>
      <c r="H166" s="26" t="s">
        <v>111</v>
      </c>
      <c r="I166" s="48" t="s">
        <v>108</v>
      </c>
      <c r="J166" s="129" t="s">
        <v>111</v>
      </c>
      <c r="K166" s="26" t="s">
        <v>118</v>
      </c>
      <c r="L166" s="26" t="s">
        <v>118</v>
      </c>
      <c r="M166" s="85" t="s">
        <v>254</v>
      </c>
      <c r="N166" s="26" t="s">
        <v>118</v>
      </c>
      <c r="O166" s="39" t="s">
        <v>118</v>
      </c>
      <c r="P166" s="20" t="s">
        <v>120</v>
      </c>
    </row>
    <row r="167" spans="1:16" s="12" customFormat="1" ht="15" thickBot="1" x14ac:dyDescent="0.25">
      <c r="A167" s="42"/>
      <c r="B167" s="30"/>
      <c r="C167" s="21"/>
      <c r="E167" s="12" t="s">
        <v>108</v>
      </c>
      <c r="F167" s="82" t="s">
        <v>141</v>
      </c>
      <c r="H167" s="21"/>
      <c r="I167" s="78"/>
      <c r="J167" s="83"/>
      <c r="K167" s="21"/>
      <c r="L167" s="21"/>
      <c r="M167" s="127"/>
      <c r="N167" s="21"/>
      <c r="O167" s="22"/>
      <c r="P167" s="20" t="s">
        <v>120</v>
      </c>
    </row>
    <row r="168" spans="1:16" ht="29" thickBot="1" x14ac:dyDescent="0.25">
      <c r="A168" s="43" t="s">
        <v>88</v>
      </c>
      <c r="B168" s="35">
        <v>85</v>
      </c>
      <c r="C168" s="98" t="s">
        <v>240</v>
      </c>
      <c r="D168" s="98" t="s">
        <v>153</v>
      </c>
      <c r="E168" s="37" t="s">
        <v>118</v>
      </c>
      <c r="F168" s="37" t="s">
        <v>118</v>
      </c>
      <c r="G168" s="37" t="s">
        <v>118</v>
      </c>
      <c r="H168" s="37" t="s">
        <v>118</v>
      </c>
      <c r="I168" s="37" t="s">
        <v>118</v>
      </c>
      <c r="J168" s="37" t="s">
        <v>118</v>
      </c>
      <c r="K168" s="37" t="s">
        <v>118</v>
      </c>
      <c r="L168" s="37" t="s">
        <v>118</v>
      </c>
      <c r="M168" s="98" t="s">
        <v>241</v>
      </c>
      <c r="N168" s="37" t="s">
        <v>118</v>
      </c>
      <c r="O168" s="38" t="s">
        <v>118</v>
      </c>
      <c r="P168" s="20" t="s">
        <v>120</v>
      </c>
    </row>
    <row r="169" spans="1:16" x14ac:dyDescent="0.2">
      <c r="A169" s="40" t="s">
        <v>89</v>
      </c>
      <c r="B169" s="25">
        <v>86</v>
      </c>
      <c r="C169" s="26" t="s">
        <v>118</v>
      </c>
      <c r="D169" s="26" t="s">
        <v>118</v>
      </c>
      <c r="E169" s="97" t="s">
        <v>250</v>
      </c>
      <c r="F169" s="97" t="s">
        <v>141</v>
      </c>
      <c r="G169" s="26" t="s">
        <v>118</v>
      </c>
      <c r="H169" s="26" t="s">
        <v>118</v>
      </c>
      <c r="I169" s="26" t="s">
        <v>118</v>
      </c>
      <c r="J169" s="26" t="s">
        <v>118</v>
      </c>
      <c r="K169" s="26" t="s">
        <v>118</v>
      </c>
      <c r="L169" s="26" t="s">
        <v>118</v>
      </c>
      <c r="M169" s="97" t="s">
        <v>121</v>
      </c>
      <c r="N169" s="26" t="s">
        <v>118</v>
      </c>
      <c r="O169" s="39" t="s">
        <v>118</v>
      </c>
      <c r="P169" s="20" t="s">
        <v>120</v>
      </c>
    </row>
    <row r="170" spans="1:16" ht="29" thickBot="1" x14ac:dyDescent="0.25">
      <c r="A170" s="49"/>
      <c r="B170" s="32"/>
      <c r="C170" s="23"/>
      <c r="D170" s="23"/>
      <c r="E170" s="114"/>
      <c r="F170" s="114"/>
      <c r="G170" s="23"/>
      <c r="H170" s="23"/>
      <c r="I170" s="23"/>
      <c r="J170" s="23"/>
      <c r="K170" s="23"/>
      <c r="L170" s="23"/>
      <c r="M170" s="23" t="s">
        <v>177</v>
      </c>
      <c r="N170" s="33" t="s">
        <v>255</v>
      </c>
      <c r="O170" s="70" t="s">
        <v>140</v>
      </c>
      <c r="P170" s="20" t="s">
        <v>120</v>
      </c>
    </row>
    <row r="171" spans="1:16" x14ac:dyDescent="0.2">
      <c r="A171" s="40" t="s">
        <v>90</v>
      </c>
      <c r="B171" s="25">
        <v>87</v>
      </c>
      <c r="C171" s="97" t="s">
        <v>240</v>
      </c>
      <c r="D171" s="97" t="s">
        <v>153</v>
      </c>
      <c r="E171" s="26" t="s">
        <v>118</v>
      </c>
      <c r="F171" s="26" t="s">
        <v>118</v>
      </c>
      <c r="G171" s="26" t="s">
        <v>118</v>
      </c>
      <c r="H171" s="26" t="s">
        <v>118</v>
      </c>
      <c r="I171" s="26" t="s">
        <v>118</v>
      </c>
      <c r="J171" s="26" t="s">
        <v>118</v>
      </c>
      <c r="K171" s="26" t="s">
        <v>118</v>
      </c>
      <c r="L171" s="26" t="s">
        <v>118</v>
      </c>
      <c r="M171" s="97" t="s">
        <v>182</v>
      </c>
      <c r="N171" s="26" t="s">
        <v>118</v>
      </c>
      <c r="O171" s="39" t="s">
        <v>118</v>
      </c>
      <c r="P171" s="20" t="s">
        <v>1</v>
      </c>
    </row>
    <row r="172" spans="1:16" ht="15" thickBot="1" x14ac:dyDescent="0.25">
      <c r="A172" s="49"/>
      <c r="B172" s="32"/>
      <c r="C172" s="114"/>
      <c r="D172" s="114"/>
      <c r="E172" s="23"/>
      <c r="F172" s="23"/>
      <c r="G172" s="23"/>
      <c r="H172" s="23"/>
      <c r="I172" s="23"/>
      <c r="J172" s="23"/>
      <c r="K172" s="23"/>
      <c r="L172" s="23"/>
      <c r="M172" s="81" t="s">
        <v>256</v>
      </c>
      <c r="N172" s="23" t="s">
        <v>118</v>
      </c>
      <c r="O172" s="24" t="s">
        <v>118</v>
      </c>
      <c r="P172" s="20" t="s">
        <v>1</v>
      </c>
    </row>
    <row r="173" spans="1:16" ht="29" thickBot="1" x14ac:dyDescent="0.25">
      <c r="A173" s="43" t="s">
        <v>91</v>
      </c>
      <c r="B173" s="35">
        <v>88</v>
      </c>
      <c r="C173" s="37" t="s">
        <v>118</v>
      </c>
      <c r="D173" s="37" t="s">
        <v>118</v>
      </c>
      <c r="E173" s="109" t="s">
        <v>193</v>
      </c>
      <c r="F173" s="109" t="s">
        <v>142</v>
      </c>
      <c r="G173" s="37" t="s">
        <v>108</v>
      </c>
      <c r="H173" s="37" t="s">
        <v>245</v>
      </c>
      <c r="I173" s="37" t="s">
        <v>118</v>
      </c>
      <c r="J173" s="37" t="s">
        <v>118</v>
      </c>
      <c r="K173" s="37" t="s">
        <v>118</v>
      </c>
      <c r="L173" s="37" t="s">
        <v>118</v>
      </c>
      <c r="M173" s="54" t="s">
        <v>108</v>
      </c>
      <c r="N173" s="37" t="s">
        <v>118</v>
      </c>
      <c r="O173" s="38" t="s">
        <v>118</v>
      </c>
      <c r="P173" s="20" t="s">
        <v>120</v>
      </c>
    </row>
    <row r="174" spans="1:16" ht="15" thickBot="1" x14ac:dyDescent="0.25">
      <c r="A174" s="43" t="s">
        <v>92</v>
      </c>
      <c r="B174" s="35">
        <v>89</v>
      </c>
      <c r="C174" s="37" t="s">
        <v>118</v>
      </c>
      <c r="D174" s="37" t="s">
        <v>118</v>
      </c>
      <c r="E174" s="98" t="s">
        <v>248</v>
      </c>
      <c r="F174" s="98" t="s">
        <v>143</v>
      </c>
      <c r="G174" s="37" t="s">
        <v>118</v>
      </c>
      <c r="H174" s="37" t="s">
        <v>118</v>
      </c>
      <c r="I174" s="37" t="s">
        <v>118</v>
      </c>
      <c r="J174" s="37" t="s">
        <v>118</v>
      </c>
      <c r="K174" s="37" t="s">
        <v>118</v>
      </c>
      <c r="L174" s="37" t="s">
        <v>118</v>
      </c>
      <c r="M174" s="98" t="s">
        <v>149</v>
      </c>
      <c r="N174" s="37" t="s">
        <v>118</v>
      </c>
      <c r="O174" s="38" t="s">
        <v>118</v>
      </c>
      <c r="P174" s="20" t="s">
        <v>120</v>
      </c>
    </row>
    <row r="175" spans="1:16" ht="15" thickBot="1" x14ac:dyDescent="0.25">
      <c r="A175" s="43" t="s">
        <v>93</v>
      </c>
      <c r="B175" s="35">
        <v>90</v>
      </c>
      <c r="C175" s="37" t="s">
        <v>118</v>
      </c>
      <c r="D175" s="37" t="s">
        <v>118</v>
      </c>
      <c r="E175" s="98" t="s">
        <v>150</v>
      </c>
      <c r="F175" s="98" t="s">
        <v>142</v>
      </c>
      <c r="G175" s="37" t="s">
        <v>118</v>
      </c>
      <c r="H175" s="37" t="s">
        <v>118</v>
      </c>
      <c r="I175" s="37" t="s">
        <v>118</v>
      </c>
      <c r="J175" s="37" t="s">
        <v>118</v>
      </c>
      <c r="K175" s="37" t="s">
        <v>118</v>
      </c>
      <c r="L175" s="37" t="s">
        <v>118</v>
      </c>
      <c r="M175" s="98" t="s">
        <v>146</v>
      </c>
      <c r="N175" s="37" t="s">
        <v>118</v>
      </c>
      <c r="O175" s="38" t="s">
        <v>118</v>
      </c>
      <c r="P175" s="20" t="s">
        <v>1</v>
      </c>
    </row>
    <row r="176" spans="1:16" ht="29" thickBot="1" x14ac:dyDescent="0.25">
      <c r="A176" s="40" t="s">
        <v>94</v>
      </c>
      <c r="B176" s="25">
        <v>91</v>
      </c>
      <c r="C176" s="26" t="s">
        <v>108</v>
      </c>
      <c r="D176" s="26" t="s">
        <v>137</v>
      </c>
      <c r="E176" s="97" t="s">
        <v>250</v>
      </c>
      <c r="F176" s="97" t="s">
        <v>141</v>
      </c>
      <c r="G176" s="26" t="s">
        <v>118</v>
      </c>
      <c r="H176" s="26" t="s">
        <v>118</v>
      </c>
      <c r="I176" s="26" t="s">
        <v>118</v>
      </c>
      <c r="J176" s="26" t="s">
        <v>118</v>
      </c>
      <c r="K176" s="26" t="s">
        <v>118</v>
      </c>
      <c r="L176" s="26" t="s">
        <v>118</v>
      </c>
      <c r="M176" s="97" t="s">
        <v>121</v>
      </c>
      <c r="N176" s="26" t="s">
        <v>118</v>
      </c>
      <c r="O176" s="39" t="s">
        <v>118</v>
      </c>
      <c r="P176" s="20" t="s">
        <v>120</v>
      </c>
    </row>
    <row r="177" spans="1:16" x14ac:dyDescent="0.2">
      <c r="A177" s="40" t="s">
        <v>95</v>
      </c>
      <c r="B177" s="25">
        <v>92</v>
      </c>
      <c r="C177" s="26" t="s">
        <v>118</v>
      </c>
      <c r="D177" s="26" t="s">
        <v>118</v>
      </c>
      <c r="E177" s="97" t="s">
        <v>257</v>
      </c>
      <c r="F177" s="97" t="s">
        <v>176</v>
      </c>
      <c r="G177" s="26" t="s">
        <v>118</v>
      </c>
      <c r="H177" s="26" t="s">
        <v>118</v>
      </c>
      <c r="I177" s="26" t="s">
        <v>118</v>
      </c>
      <c r="J177" s="26" t="s">
        <v>118</v>
      </c>
      <c r="K177" s="26" t="s">
        <v>118</v>
      </c>
      <c r="L177" s="26" t="s">
        <v>118</v>
      </c>
      <c r="M177" s="97" t="s">
        <v>258</v>
      </c>
      <c r="N177" s="26" t="s">
        <v>118</v>
      </c>
      <c r="O177" s="39" t="s">
        <v>118</v>
      </c>
      <c r="P177" s="20" t="s">
        <v>120</v>
      </c>
    </row>
    <row r="178" spans="1:16" ht="15" thickBot="1" x14ac:dyDescent="0.25">
      <c r="A178" s="49"/>
      <c r="B178" s="32"/>
      <c r="C178" s="23"/>
      <c r="D178" s="23"/>
      <c r="E178" s="114"/>
      <c r="F178" s="114"/>
      <c r="G178" s="23"/>
      <c r="H178" s="23"/>
      <c r="I178" s="23"/>
      <c r="J178" s="23"/>
      <c r="K178" s="23"/>
      <c r="L178" s="23"/>
      <c r="M178" s="81" t="s">
        <v>127</v>
      </c>
      <c r="N178" s="23" t="s">
        <v>118</v>
      </c>
      <c r="O178" s="24" t="s">
        <v>118</v>
      </c>
      <c r="P178" s="20" t="s">
        <v>120</v>
      </c>
    </row>
    <row r="179" spans="1:16" ht="28" x14ac:dyDescent="0.2">
      <c r="A179" s="40" t="s">
        <v>96</v>
      </c>
      <c r="B179" s="25">
        <v>93</v>
      </c>
      <c r="C179" s="26" t="s">
        <v>118</v>
      </c>
      <c r="D179" s="26" t="s">
        <v>118</v>
      </c>
      <c r="E179" s="97" t="s">
        <v>257</v>
      </c>
      <c r="F179" s="97" t="s">
        <v>176</v>
      </c>
      <c r="G179" s="26" t="s">
        <v>108</v>
      </c>
      <c r="H179" s="26" t="s">
        <v>347</v>
      </c>
      <c r="I179" s="26" t="s">
        <v>118</v>
      </c>
      <c r="J179" s="26" t="s">
        <v>118</v>
      </c>
      <c r="K179" s="26" t="s">
        <v>118</v>
      </c>
      <c r="L179" s="26" t="s">
        <v>118</v>
      </c>
      <c r="M179" s="97" t="s">
        <v>258</v>
      </c>
      <c r="N179" s="26" t="s">
        <v>118</v>
      </c>
      <c r="O179" s="39" t="s">
        <v>118</v>
      </c>
      <c r="P179" s="20" t="s">
        <v>120</v>
      </c>
    </row>
    <row r="180" spans="1:16" ht="29" thickBot="1" x14ac:dyDescent="0.25">
      <c r="A180" s="49"/>
      <c r="B180" s="32"/>
      <c r="C180" s="23"/>
      <c r="D180" s="23"/>
      <c r="E180" s="114"/>
      <c r="F180" s="114"/>
      <c r="G180" s="23"/>
      <c r="H180" s="23"/>
      <c r="I180" s="23"/>
      <c r="J180" s="23"/>
      <c r="K180" s="23"/>
      <c r="L180" s="23"/>
      <c r="M180" s="81" t="s">
        <v>127</v>
      </c>
      <c r="N180" s="33" t="s">
        <v>259</v>
      </c>
      <c r="O180" s="70" t="s">
        <v>195</v>
      </c>
      <c r="P180" s="20" t="s">
        <v>120</v>
      </c>
    </row>
    <row r="181" spans="1:16" ht="15" thickBot="1" x14ac:dyDescent="0.25">
      <c r="A181" s="43" t="s">
        <v>97</v>
      </c>
      <c r="B181" s="35">
        <v>94</v>
      </c>
      <c r="C181" s="37" t="s">
        <v>118</v>
      </c>
      <c r="D181" s="37" t="s">
        <v>118</v>
      </c>
      <c r="E181" s="98" t="s">
        <v>150</v>
      </c>
      <c r="F181" s="98" t="s">
        <v>142</v>
      </c>
      <c r="G181" s="37" t="s">
        <v>118</v>
      </c>
      <c r="H181" s="37" t="s">
        <v>118</v>
      </c>
      <c r="I181" s="37" t="s">
        <v>118</v>
      </c>
      <c r="J181" s="37" t="s">
        <v>118</v>
      </c>
      <c r="K181" s="37" t="s">
        <v>118</v>
      </c>
      <c r="L181" s="37" t="s">
        <v>118</v>
      </c>
      <c r="M181" s="98" t="s">
        <v>146</v>
      </c>
      <c r="N181" s="37" t="s">
        <v>118</v>
      </c>
      <c r="O181" s="38" t="s">
        <v>118</v>
      </c>
      <c r="P181" s="20" t="s">
        <v>120</v>
      </c>
    </row>
    <row r="182" spans="1:16" ht="15" thickBot="1" x14ac:dyDescent="0.25">
      <c r="A182" s="43" t="s">
        <v>98</v>
      </c>
      <c r="B182" s="35">
        <v>95</v>
      </c>
      <c r="C182" s="37" t="s">
        <v>118</v>
      </c>
      <c r="D182" s="37" t="s">
        <v>118</v>
      </c>
      <c r="E182" s="98" t="s">
        <v>193</v>
      </c>
      <c r="F182" s="98" t="s">
        <v>142</v>
      </c>
      <c r="G182" s="37" t="s">
        <v>118</v>
      </c>
      <c r="H182" s="37" t="s">
        <v>118</v>
      </c>
      <c r="I182" s="37" t="s">
        <v>118</v>
      </c>
      <c r="J182" s="37" t="s">
        <v>118</v>
      </c>
      <c r="K182" s="37" t="s">
        <v>118</v>
      </c>
      <c r="L182" s="37" t="s">
        <v>118</v>
      </c>
      <c r="M182" s="98" t="s">
        <v>260</v>
      </c>
      <c r="N182" s="37" t="s">
        <v>118</v>
      </c>
      <c r="O182" s="38" t="s">
        <v>118</v>
      </c>
      <c r="P182" s="20" t="s">
        <v>120</v>
      </c>
    </row>
    <row r="183" spans="1:16" x14ac:dyDescent="0.2">
      <c r="A183" s="30"/>
      <c r="B183" s="30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6" ht="28" x14ac:dyDescent="0.2">
      <c r="A184" s="71" t="s">
        <v>353</v>
      </c>
      <c r="B184" s="71">
        <f>COUNT(B3:B182)</f>
        <v>95</v>
      </c>
      <c r="L184" s="78" t="s">
        <v>284</v>
      </c>
    </row>
    <row r="185" spans="1:16" ht="28" x14ac:dyDescent="0.2">
      <c r="A185" s="30"/>
      <c r="B185" s="30"/>
      <c r="M185" s="3" t="s">
        <v>359</v>
      </c>
      <c r="N185" s="3" t="s">
        <v>272</v>
      </c>
      <c r="O185" s="3" t="s">
        <v>273</v>
      </c>
    </row>
    <row r="186" spans="1:16" x14ac:dyDescent="0.2">
      <c r="A186" s="30"/>
      <c r="B186" s="30"/>
      <c r="L186" s="3" t="s">
        <v>274</v>
      </c>
      <c r="M186" s="3">
        <f>SUM('RNA virus'!I45,'DNA Virus'!I104,Bacteria!I119,Fungi!I104,Parasite!I10)</f>
        <v>58</v>
      </c>
      <c r="N186" s="3">
        <f>SUM('RNA virus'!J45,'DNA Virus'!J104,Bacteria!J119,Fungi!J104,Parasite!J10)</f>
        <v>67</v>
      </c>
      <c r="O186" s="3">
        <f>SUM('RNA virus'!K45,'DNA Virus'!K104,Bacteria!K119,Fungi!K104,Parasite!K10)</f>
        <v>50</v>
      </c>
    </row>
    <row r="187" spans="1:16" x14ac:dyDescent="0.2">
      <c r="A187" s="30"/>
      <c r="B187" s="30"/>
      <c r="L187" s="78" t="s">
        <v>277</v>
      </c>
      <c r="M187" s="3">
        <f>SUM('RNA virus'!I46,'DNA Virus'!I105,Bacteria!I120,Fungi!I105,Parasite!I11)</f>
        <v>1</v>
      </c>
      <c r="N187" s="3">
        <f>SUM('RNA virus'!J46,'DNA Virus'!J105,Bacteria!J120,Fungi!J105,Parasite!J11)</f>
        <v>1</v>
      </c>
      <c r="O187" s="3">
        <f>SUM('RNA virus'!K46,'DNA Virus'!K105,Bacteria!K120,Fungi!K105,Parasite!K11)</f>
        <v>1</v>
      </c>
    </row>
    <row r="188" spans="1:16" x14ac:dyDescent="0.2">
      <c r="A188" s="30"/>
      <c r="B188" s="30"/>
      <c r="L188" s="78" t="s">
        <v>275</v>
      </c>
      <c r="M188" s="3">
        <f>SUM('RNA virus'!I47,'DNA Virus'!I106,Bacteria!I121,Fungi!I106,Parasite!I12)</f>
        <v>21</v>
      </c>
      <c r="N188" s="3">
        <f>SUM('RNA virus'!J47,'DNA Virus'!J106,Bacteria!J121,Fungi!J106,Parasite!J12)</f>
        <v>16</v>
      </c>
      <c r="O188" s="3">
        <f>SUM('RNA virus'!K47,'DNA Virus'!K106,Bacteria!K121,Fungi!K106,Parasite!K12)</f>
        <v>6</v>
      </c>
    </row>
    <row r="189" spans="1:16" x14ac:dyDescent="0.2">
      <c r="A189" s="30"/>
      <c r="B189" s="30"/>
      <c r="L189" s="78" t="s">
        <v>133</v>
      </c>
      <c r="M189" s="3">
        <f>SUM('RNA virus'!I48,'DNA Virus'!I107,Bacteria!I122,Fungi!I107,Parasite!I13)</f>
        <v>136</v>
      </c>
      <c r="N189" s="3">
        <f>SUM('RNA virus'!J48,'DNA Virus'!J107,Bacteria!J122,Fungi!J107,Parasite!J13)</f>
        <v>141</v>
      </c>
      <c r="O189" s="3">
        <f>SUM('RNA virus'!K48,'DNA Virus'!K107,Bacteria!K122,Fungi!K107,Parasite!K13)</f>
        <v>117</v>
      </c>
    </row>
    <row r="190" spans="1:16" x14ac:dyDescent="0.2">
      <c r="A190" s="30"/>
      <c r="B190" s="30"/>
      <c r="L190" s="3" t="s">
        <v>352</v>
      </c>
      <c r="M190" s="3">
        <f>SUM(M186:M189)</f>
        <v>216</v>
      </c>
      <c r="N190" s="3">
        <f t="shared" ref="N190:O190" si="0">SUM(N186:N189)</f>
        <v>225</v>
      </c>
      <c r="O190" s="3">
        <f t="shared" si="0"/>
        <v>174</v>
      </c>
    </row>
    <row r="191" spans="1:16" x14ac:dyDescent="0.2">
      <c r="A191" s="30"/>
      <c r="B191" s="30"/>
      <c r="L191" s="78" t="s">
        <v>350</v>
      </c>
      <c r="M191" s="3">
        <f>M186/SUM(M186,M188)</f>
        <v>0.73417721518987344</v>
      </c>
      <c r="N191" s="3">
        <f t="shared" ref="N191:O191" si="1">N186/SUM(N186,N188)</f>
        <v>0.80722891566265065</v>
      </c>
      <c r="O191" s="3">
        <f t="shared" si="1"/>
        <v>0.8928571428571429</v>
      </c>
    </row>
    <row r="192" spans="1:16" x14ac:dyDescent="0.2">
      <c r="A192" s="30"/>
      <c r="B192" s="30"/>
      <c r="L192" s="78" t="s">
        <v>351</v>
      </c>
      <c r="M192" s="3">
        <f>M189/SUM(M187,M189)</f>
        <v>0.99270072992700731</v>
      </c>
      <c r="N192" s="3">
        <f t="shared" ref="N192:O192" si="2">N189/SUM(N187,N189)</f>
        <v>0.99295774647887325</v>
      </c>
      <c r="O192" s="3">
        <f t="shared" si="2"/>
        <v>0.99152542372881358</v>
      </c>
    </row>
    <row r="193" spans="1:15" x14ac:dyDescent="0.2">
      <c r="L193" s="78" t="s">
        <v>280</v>
      </c>
      <c r="M193" s="3">
        <f>SUM(M186,M189)/SUM(M186:M189)</f>
        <v>0.89814814814814814</v>
      </c>
      <c r="N193" s="3">
        <f t="shared" ref="N193:O193" si="3">SUM(N186,N189)/SUM(N186:N189)</f>
        <v>0.9244444444444444</v>
      </c>
      <c r="O193" s="3">
        <f t="shared" si="3"/>
        <v>0.95977011494252873</v>
      </c>
    </row>
    <row r="196" spans="1:15" x14ac:dyDescent="0.2">
      <c r="B196" s="71"/>
    </row>
    <row r="197" spans="1:15" x14ac:dyDescent="0.2">
      <c r="B197" s="30"/>
    </row>
    <row r="198" spans="1:15" x14ac:dyDescent="0.2">
      <c r="B198" s="30"/>
    </row>
    <row r="199" spans="1:15" s="75" customFormat="1" x14ac:dyDescent="0.2">
      <c r="B199" s="138"/>
    </row>
    <row r="200" spans="1:15" s="75" customFormat="1" x14ac:dyDescent="0.2">
      <c r="B200" s="138"/>
    </row>
    <row r="201" spans="1:15" s="75" customFormat="1" x14ac:dyDescent="0.2">
      <c r="B201" s="139"/>
    </row>
    <row r="202" spans="1:15" s="75" customFormat="1" x14ac:dyDescent="0.2">
      <c r="B202" s="139"/>
    </row>
    <row r="203" spans="1:15" s="75" customFormat="1" x14ac:dyDescent="0.2">
      <c r="B203" s="139"/>
    </row>
    <row r="204" spans="1:15" s="75" customFormat="1" x14ac:dyDescent="0.2">
      <c r="B204" s="139"/>
    </row>
    <row r="205" spans="1:15" x14ac:dyDescent="0.2">
      <c r="A205" s="3"/>
      <c r="B205" s="83"/>
    </row>
    <row r="206" spans="1:15" x14ac:dyDescent="0.2">
      <c r="B206" s="30"/>
    </row>
    <row r="207" spans="1:15" x14ac:dyDescent="0.2">
      <c r="B207" s="30"/>
    </row>
    <row r="208" spans="1:15" x14ac:dyDescent="0.2">
      <c r="B208" s="30"/>
    </row>
    <row r="209" spans="2:2" x14ac:dyDescent="0.2">
      <c r="B209" s="30"/>
    </row>
    <row r="210" spans="2:2" x14ac:dyDescent="0.2">
      <c r="B210" s="30"/>
    </row>
    <row r="211" spans="2:2" x14ac:dyDescent="0.2">
      <c r="B211" s="30"/>
    </row>
    <row r="212" spans="2:2" x14ac:dyDescent="0.2">
      <c r="B212" s="30"/>
    </row>
    <row r="213" spans="2:2" x14ac:dyDescent="0.2">
      <c r="B213" s="30"/>
    </row>
    <row r="214" spans="2:2" x14ac:dyDescent="0.2">
      <c r="B214" s="30"/>
    </row>
    <row r="215" spans="2:2" x14ac:dyDescent="0.2">
      <c r="B215" s="30"/>
    </row>
    <row r="216" spans="2:2" x14ac:dyDescent="0.2">
      <c r="B216" s="30"/>
    </row>
    <row r="217" spans="2:2" x14ac:dyDescent="0.2">
      <c r="B217" s="30"/>
    </row>
    <row r="218" spans="2:2" x14ac:dyDescent="0.2">
      <c r="B218" s="30"/>
    </row>
    <row r="219" spans="2:2" x14ac:dyDescent="0.2">
      <c r="B219" s="30"/>
    </row>
    <row r="220" spans="2:2" x14ac:dyDescent="0.2">
      <c r="B220" s="30"/>
    </row>
    <row r="221" spans="2:2" x14ac:dyDescent="0.2">
      <c r="B221" s="30"/>
    </row>
    <row r="222" spans="2:2" x14ac:dyDescent="0.2">
      <c r="B222" s="30"/>
    </row>
    <row r="223" spans="2:2" x14ac:dyDescent="0.2">
      <c r="B223" s="30"/>
    </row>
    <row r="224" spans="2:2" x14ac:dyDescent="0.2">
      <c r="B224" s="71"/>
    </row>
    <row r="225" spans="2:2" x14ac:dyDescent="0.2">
      <c r="B225" s="30"/>
    </row>
    <row r="226" spans="2:2" x14ac:dyDescent="0.2">
      <c r="B226" s="30"/>
    </row>
    <row r="227" spans="2:2" x14ac:dyDescent="0.2">
      <c r="B227" s="30"/>
    </row>
    <row r="228" spans="2:2" x14ac:dyDescent="0.2">
      <c r="B228" s="30"/>
    </row>
    <row r="229" spans="2:2" x14ac:dyDescent="0.2">
      <c r="B229" s="30"/>
    </row>
    <row r="230" spans="2:2" x14ac:dyDescent="0.2">
      <c r="B230" s="30"/>
    </row>
    <row r="231" spans="2:2" x14ac:dyDescent="0.2">
      <c r="B231" s="30"/>
    </row>
    <row r="232" spans="2:2" x14ac:dyDescent="0.2">
      <c r="B232" s="30"/>
    </row>
    <row r="233" spans="2:2" x14ac:dyDescent="0.2">
      <c r="B233" s="30"/>
    </row>
    <row r="234" spans="2:2" x14ac:dyDescent="0.2">
      <c r="B234" s="30"/>
    </row>
    <row r="235" spans="2:2" x14ac:dyDescent="0.2">
      <c r="B235" s="71"/>
    </row>
    <row r="236" spans="2:2" x14ac:dyDescent="0.2">
      <c r="B236" s="30"/>
    </row>
    <row r="237" spans="2:2" x14ac:dyDescent="0.2">
      <c r="B237" s="30"/>
    </row>
    <row r="238" spans="2:2" x14ac:dyDescent="0.2">
      <c r="B238" s="30"/>
    </row>
    <row r="239" spans="2:2" x14ac:dyDescent="0.2">
      <c r="B239" s="30"/>
    </row>
    <row r="240" spans="2:2" x14ac:dyDescent="0.2">
      <c r="B240" s="3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opLeftCell="A22" zoomScaleNormal="100" workbookViewId="0">
      <selection activeCell="J28" sqref="J28"/>
    </sheetView>
  </sheetViews>
  <sheetFormatPr baseColWidth="10" defaultColWidth="9.1640625" defaultRowHeight="14" x14ac:dyDescent="0.2"/>
  <cols>
    <col min="1" max="1" width="13.5" style="72" customWidth="1"/>
    <col min="2" max="2" width="3" style="72" bestFit="1" customWidth="1"/>
    <col min="3" max="3" width="17" style="3" customWidth="1"/>
    <col min="4" max="4" width="16.33203125" style="3" bestFit="1" customWidth="1"/>
    <col min="5" max="6" width="17" style="3" bestFit="1" customWidth="1"/>
    <col min="7" max="7" width="14.1640625" style="3" customWidth="1"/>
    <col min="8" max="8" width="12.83203125" style="3" customWidth="1"/>
    <col min="9" max="9" width="11.6640625" style="3" customWidth="1"/>
    <col min="10" max="10" width="12.33203125" style="3" customWidth="1"/>
    <col min="11" max="11" width="12.6640625" style="3" customWidth="1"/>
    <col min="12" max="16384" width="9.1640625" style="3"/>
  </cols>
  <sheetData>
    <row r="1" spans="1:11" x14ac:dyDescent="0.2">
      <c r="A1" s="1" t="s">
        <v>100</v>
      </c>
      <c r="B1" s="1"/>
      <c r="C1" s="2" t="s">
        <v>3</v>
      </c>
      <c r="D1" s="2"/>
      <c r="E1" s="2" t="s">
        <v>116</v>
      </c>
      <c r="F1" s="2" t="s">
        <v>122</v>
      </c>
      <c r="G1" s="2"/>
      <c r="I1" s="161" t="s">
        <v>270</v>
      </c>
      <c r="J1" s="161"/>
      <c r="K1" s="161"/>
    </row>
    <row r="2" spans="1:11" ht="29" thickBot="1" x14ac:dyDescent="0.25">
      <c r="A2" s="1" t="s">
        <v>99</v>
      </c>
      <c r="B2" s="1" t="s">
        <v>0</v>
      </c>
      <c r="C2" s="2" t="s">
        <v>294</v>
      </c>
      <c r="D2" s="1" t="s">
        <v>102</v>
      </c>
      <c r="E2" s="1" t="s">
        <v>294</v>
      </c>
      <c r="F2" s="1" t="s">
        <v>294</v>
      </c>
      <c r="G2" s="1" t="s">
        <v>102</v>
      </c>
      <c r="H2" s="1" t="s">
        <v>281</v>
      </c>
      <c r="I2" s="1" t="s">
        <v>271</v>
      </c>
      <c r="J2" s="1" t="s">
        <v>272</v>
      </c>
      <c r="K2" s="1" t="s">
        <v>273</v>
      </c>
    </row>
    <row r="3" spans="1:11" x14ac:dyDescent="0.2">
      <c r="A3" s="4" t="s">
        <v>4</v>
      </c>
      <c r="B3" s="5">
        <v>1</v>
      </c>
      <c r="C3" s="18" t="s">
        <v>114</v>
      </c>
      <c r="D3" s="18" t="s">
        <v>115</v>
      </c>
      <c r="E3" s="18" t="s">
        <v>117</v>
      </c>
      <c r="F3" s="7" t="s">
        <v>118</v>
      </c>
      <c r="G3" s="8" t="s">
        <v>118</v>
      </c>
      <c r="H3" s="20" t="s">
        <v>120</v>
      </c>
      <c r="I3" s="3" t="s">
        <v>274</v>
      </c>
      <c r="J3" s="3" t="s">
        <v>274</v>
      </c>
      <c r="K3" s="3" t="str">
        <f>IF(H3="Y","Excluded",J3)</f>
        <v>TP</v>
      </c>
    </row>
    <row r="4" spans="1:11" ht="15" thickBot="1" x14ac:dyDescent="0.25">
      <c r="A4" s="10"/>
      <c r="B4" s="11"/>
      <c r="C4" s="12" t="s">
        <v>108</v>
      </c>
      <c r="D4" s="21" t="s">
        <v>112</v>
      </c>
      <c r="E4" s="12"/>
      <c r="F4" s="12" t="s">
        <v>118</v>
      </c>
      <c r="G4" s="13" t="s">
        <v>118</v>
      </c>
      <c r="H4" s="20" t="s">
        <v>120</v>
      </c>
      <c r="K4" s="3">
        <f t="shared" ref="K4:K41" si="0">IF(H4="Y","Excluded",J4)</f>
        <v>0</v>
      </c>
    </row>
    <row r="5" spans="1:11" x14ac:dyDescent="0.2">
      <c r="A5" s="4" t="s">
        <v>6</v>
      </c>
      <c r="B5" s="25">
        <v>3</v>
      </c>
      <c r="C5" s="27" t="s">
        <v>128</v>
      </c>
      <c r="D5" s="27" t="s">
        <v>112</v>
      </c>
      <c r="E5" s="27" t="s">
        <v>127</v>
      </c>
      <c r="F5" s="28" t="s">
        <v>118</v>
      </c>
      <c r="G5" s="29" t="s">
        <v>118</v>
      </c>
      <c r="H5" s="20" t="s">
        <v>120</v>
      </c>
      <c r="I5" s="3" t="s">
        <v>274</v>
      </c>
      <c r="J5" s="3" t="s">
        <v>274</v>
      </c>
      <c r="K5" s="3" t="str">
        <f t="shared" si="0"/>
        <v>TP</v>
      </c>
    </row>
    <row r="6" spans="1:11" ht="15" thickBot="1" x14ac:dyDescent="0.25">
      <c r="A6" s="10"/>
      <c r="B6" s="30"/>
      <c r="C6" s="21" t="s">
        <v>108</v>
      </c>
      <c r="D6" s="78" t="s">
        <v>113</v>
      </c>
      <c r="E6" s="31"/>
      <c r="F6" s="21" t="s">
        <v>118</v>
      </c>
      <c r="G6" s="22" t="s">
        <v>118</v>
      </c>
      <c r="H6" s="20" t="s">
        <v>120</v>
      </c>
      <c r="K6" s="3">
        <f t="shared" si="0"/>
        <v>0</v>
      </c>
    </row>
    <row r="7" spans="1:11" x14ac:dyDescent="0.2">
      <c r="A7" s="4" t="s">
        <v>8</v>
      </c>
      <c r="B7" s="25">
        <v>5</v>
      </c>
      <c r="C7" s="41" t="s">
        <v>155</v>
      </c>
      <c r="D7" s="27" t="s">
        <v>136</v>
      </c>
      <c r="E7" s="27" t="s">
        <v>145</v>
      </c>
      <c r="F7" s="26" t="s">
        <v>118</v>
      </c>
      <c r="G7" s="39" t="s">
        <v>118</v>
      </c>
      <c r="H7" s="20" t="s">
        <v>120</v>
      </c>
      <c r="I7" s="3" t="s">
        <v>274</v>
      </c>
      <c r="J7" s="3" t="s">
        <v>274</v>
      </c>
      <c r="K7" s="3" t="str">
        <f t="shared" si="0"/>
        <v>TP</v>
      </c>
    </row>
    <row r="8" spans="1:11" x14ac:dyDescent="0.2">
      <c r="A8" s="10"/>
      <c r="B8" s="30"/>
      <c r="C8" s="21" t="s">
        <v>108</v>
      </c>
      <c r="D8" s="20" t="s">
        <v>137</v>
      </c>
      <c r="E8" s="21"/>
      <c r="F8" s="21"/>
      <c r="G8" s="22"/>
      <c r="H8" s="20" t="s">
        <v>120</v>
      </c>
      <c r="K8" s="3">
        <f t="shared" si="0"/>
        <v>0</v>
      </c>
    </row>
    <row r="9" spans="1:11" ht="15" thickBot="1" x14ac:dyDescent="0.25">
      <c r="A9" s="10"/>
      <c r="B9" s="30"/>
      <c r="C9" s="21" t="s">
        <v>108</v>
      </c>
      <c r="D9" s="20" t="s">
        <v>153</v>
      </c>
      <c r="E9" s="21"/>
      <c r="F9" s="21"/>
      <c r="G9" s="22"/>
      <c r="H9" s="20" t="s">
        <v>120</v>
      </c>
      <c r="K9" s="3">
        <f t="shared" si="0"/>
        <v>0</v>
      </c>
    </row>
    <row r="10" spans="1:11" ht="28" x14ac:dyDescent="0.2">
      <c r="A10" s="40" t="s">
        <v>10</v>
      </c>
      <c r="B10" s="25">
        <v>7</v>
      </c>
      <c r="C10" s="85" t="s">
        <v>156</v>
      </c>
      <c r="D10" s="85" t="s">
        <v>329</v>
      </c>
      <c r="E10" s="57" t="s">
        <v>108</v>
      </c>
      <c r="F10" s="26" t="s">
        <v>118</v>
      </c>
      <c r="G10" s="39" t="s">
        <v>118</v>
      </c>
      <c r="H10" s="20" t="s">
        <v>120</v>
      </c>
      <c r="I10" s="3" t="s">
        <v>275</v>
      </c>
      <c r="J10" s="160" t="s">
        <v>275</v>
      </c>
      <c r="K10" s="160" t="s">
        <v>275</v>
      </c>
    </row>
    <row r="11" spans="1:11" ht="28" x14ac:dyDescent="0.2">
      <c r="A11" s="42"/>
      <c r="B11" s="30"/>
      <c r="C11" s="127" t="s">
        <v>157</v>
      </c>
      <c r="D11" s="127" t="s">
        <v>342</v>
      </c>
      <c r="E11" s="21"/>
      <c r="F11" s="21"/>
      <c r="G11" s="22"/>
      <c r="H11" s="20" t="s">
        <v>120</v>
      </c>
      <c r="K11" s="3">
        <f t="shared" si="0"/>
        <v>0</v>
      </c>
    </row>
    <row r="12" spans="1:11" x14ac:dyDescent="0.2">
      <c r="A12" s="42"/>
      <c r="B12" s="30"/>
      <c r="C12" s="21" t="s">
        <v>108</v>
      </c>
      <c r="D12" s="21" t="s">
        <v>153</v>
      </c>
      <c r="E12" s="21"/>
      <c r="F12" s="21"/>
      <c r="G12" s="22"/>
      <c r="H12" s="20" t="s">
        <v>120</v>
      </c>
      <c r="K12" s="3">
        <f t="shared" si="0"/>
        <v>0</v>
      </c>
    </row>
    <row r="13" spans="1:11" ht="15" thickBot="1" x14ac:dyDescent="0.25">
      <c r="A13" s="49"/>
      <c r="B13" s="32"/>
      <c r="C13" s="23" t="s">
        <v>108</v>
      </c>
      <c r="D13" s="23" t="s">
        <v>115</v>
      </c>
      <c r="E13" s="23"/>
      <c r="F13" s="23"/>
      <c r="G13" s="24"/>
      <c r="H13" s="20" t="s">
        <v>120</v>
      </c>
      <c r="K13" s="3">
        <f t="shared" si="0"/>
        <v>0</v>
      </c>
    </row>
    <row r="14" spans="1:11" ht="15" thickBot="1" x14ac:dyDescent="0.25">
      <c r="A14" s="43" t="s">
        <v>21</v>
      </c>
      <c r="B14" s="35">
        <v>18</v>
      </c>
      <c r="C14" s="47" t="s">
        <v>240</v>
      </c>
      <c r="D14" s="47" t="s">
        <v>153</v>
      </c>
      <c r="E14" s="54" t="s">
        <v>108</v>
      </c>
      <c r="F14" s="37" t="s">
        <v>118</v>
      </c>
      <c r="G14" s="38" t="s">
        <v>118</v>
      </c>
      <c r="H14" s="20" t="s">
        <v>120</v>
      </c>
      <c r="I14" s="3" t="s">
        <v>275</v>
      </c>
      <c r="J14" s="3" t="s">
        <v>275</v>
      </c>
      <c r="K14" s="3" t="str">
        <f t="shared" si="0"/>
        <v>FN</v>
      </c>
    </row>
    <row r="15" spans="1:11" ht="28" x14ac:dyDescent="0.2">
      <c r="A15" s="40" t="s">
        <v>23</v>
      </c>
      <c r="B15" s="25">
        <v>20</v>
      </c>
      <c r="C15" s="57" t="s">
        <v>183</v>
      </c>
      <c r="D15" s="57" t="s">
        <v>329</v>
      </c>
      <c r="E15" s="57" t="s">
        <v>108</v>
      </c>
      <c r="F15" s="41" t="s">
        <v>108</v>
      </c>
      <c r="G15" s="87" t="s">
        <v>186</v>
      </c>
      <c r="H15" s="20" t="s">
        <v>120</v>
      </c>
      <c r="I15" s="3" t="s">
        <v>275</v>
      </c>
      <c r="J15" s="3" t="s">
        <v>133</v>
      </c>
      <c r="K15" s="3" t="str">
        <f t="shared" si="0"/>
        <v>TN</v>
      </c>
    </row>
    <row r="16" spans="1:11" ht="28" x14ac:dyDescent="0.2">
      <c r="A16" s="42"/>
      <c r="B16" s="30"/>
      <c r="C16" s="150" t="s">
        <v>184</v>
      </c>
      <c r="D16" s="150" t="s">
        <v>331</v>
      </c>
      <c r="E16" s="12"/>
      <c r="F16" s="12"/>
      <c r="G16" s="13"/>
      <c r="H16" s="20" t="s">
        <v>120</v>
      </c>
      <c r="K16" s="3">
        <f t="shared" si="0"/>
        <v>0</v>
      </c>
    </row>
    <row r="17" spans="1:11" x14ac:dyDescent="0.2">
      <c r="A17" s="42"/>
      <c r="B17" s="30"/>
      <c r="C17" s="78" t="s">
        <v>108</v>
      </c>
      <c r="D17" s="78" t="s">
        <v>153</v>
      </c>
      <c r="E17" s="12"/>
      <c r="F17" s="12"/>
      <c r="G17" s="13"/>
      <c r="H17" s="20" t="s">
        <v>120</v>
      </c>
      <c r="K17" s="3">
        <f t="shared" si="0"/>
        <v>0</v>
      </c>
    </row>
    <row r="18" spans="1:11" ht="15" thickBot="1" x14ac:dyDescent="0.25">
      <c r="A18" s="49"/>
      <c r="B18" s="32"/>
      <c r="C18" s="82" t="s">
        <v>108</v>
      </c>
      <c r="D18" s="82" t="s">
        <v>112</v>
      </c>
      <c r="E18" s="16"/>
      <c r="F18" s="16"/>
      <c r="G18" s="17"/>
      <c r="H18" s="20" t="s">
        <v>120</v>
      </c>
      <c r="K18" s="3">
        <f t="shared" si="0"/>
        <v>0</v>
      </c>
    </row>
    <row r="19" spans="1:11" ht="15" thickBot="1" x14ac:dyDescent="0.25">
      <c r="A19" s="40" t="s">
        <v>26</v>
      </c>
      <c r="B19" s="25">
        <v>23</v>
      </c>
      <c r="C19" s="48" t="s">
        <v>118</v>
      </c>
      <c r="D19" s="48" t="s">
        <v>118</v>
      </c>
      <c r="E19" s="60" t="s">
        <v>127</v>
      </c>
      <c r="F19" s="61" t="s">
        <v>206</v>
      </c>
      <c r="G19" s="62" t="s">
        <v>195</v>
      </c>
      <c r="H19" s="20" t="s">
        <v>120</v>
      </c>
      <c r="I19" s="3" t="s">
        <v>276</v>
      </c>
      <c r="J19" s="3" t="s">
        <v>274</v>
      </c>
      <c r="K19" s="3" t="str">
        <f t="shared" si="0"/>
        <v>TP</v>
      </c>
    </row>
    <row r="20" spans="1:11" ht="15" thickBot="1" x14ac:dyDescent="0.25">
      <c r="A20" s="40" t="s">
        <v>29</v>
      </c>
      <c r="B20" s="25">
        <v>6</v>
      </c>
      <c r="C20" s="26" t="s">
        <v>118</v>
      </c>
      <c r="D20" s="48" t="s">
        <v>118</v>
      </c>
      <c r="E20" s="12" t="s">
        <v>127</v>
      </c>
      <c r="F20" s="12" t="s">
        <v>118</v>
      </c>
      <c r="G20" s="13" t="s">
        <v>118</v>
      </c>
      <c r="H20" s="20" t="s">
        <v>120</v>
      </c>
      <c r="I20" s="3" t="s">
        <v>276</v>
      </c>
      <c r="J20" s="3" t="s">
        <v>276</v>
      </c>
      <c r="K20" s="3" t="str">
        <f>IF(H20="Y","Excluded",J20)</f>
        <v>Untested</v>
      </c>
    </row>
    <row r="21" spans="1:11" ht="28" x14ac:dyDescent="0.2">
      <c r="A21" s="40" t="s">
        <v>31</v>
      </c>
      <c r="B21" s="25">
        <v>8</v>
      </c>
      <c r="C21" s="57" t="s">
        <v>201</v>
      </c>
      <c r="D21" s="57" t="s">
        <v>331</v>
      </c>
      <c r="E21" s="6" t="s">
        <v>108</v>
      </c>
      <c r="F21" s="18" t="s">
        <v>108</v>
      </c>
      <c r="G21" s="88" t="s">
        <v>186</v>
      </c>
      <c r="H21" s="20" t="s">
        <v>120</v>
      </c>
      <c r="I21" s="3" t="s">
        <v>275</v>
      </c>
      <c r="J21" s="3" t="s">
        <v>133</v>
      </c>
      <c r="K21" s="3" t="str">
        <f t="shared" si="0"/>
        <v>TN</v>
      </c>
    </row>
    <row r="22" spans="1:11" ht="28" x14ac:dyDescent="0.2">
      <c r="A22" s="42"/>
      <c r="B22" s="30"/>
      <c r="C22" s="140" t="s">
        <v>200</v>
      </c>
      <c r="D22" s="140" t="s">
        <v>341</v>
      </c>
      <c r="E22" s="12"/>
      <c r="F22" s="12"/>
      <c r="G22" s="13"/>
      <c r="H22" s="20" t="s">
        <v>120</v>
      </c>
      <c r="K22" s="3">
        <f t="shared" si="0"/>
        <v>0</v>
      </c>
    </row>
    <row r="23" spans="1:11" ht="28" x14ac:dyDescent="0.2">
      <c r="A23" s="42"/>
      <c r="B23" s="30"/>
      <c r="C23" s="140" t="s">
        <v>202</v>
      </c>
      <c r="D23" s="140" t="s">
        <v>333</v>
      </c>
      <c r="E23" s="12"/>
      <c r="F23" s="12"/>
      <c r="G23" s="13"/>
      <c r="H23" s="20" t="s">
        <v>120</v>
      </c>
      <c r="K23" s="3">
        <f t="shared" si="0"/>
        <v>0</v>
      </c>
    </row>
    <row r="24" spans="1:11" x14ac:dyDescent="0.2">
      <c r="A24" s="42"/>
      <c r="B24" s="30"/>
      <c r="C24" s="12" t="s">
        <v>108</v>
      </c>
      <c r="D24" s="12" t="s">
        <v>203</v>
      </c>
      <c r="E24" s="12"/>
      <c r="F24" s="12"/>
      <c r="G24" s="13"/>
      <c r="H24" s="20" t="s">
        <v>120</v>
      </c>
      <c r="K24" s="3">
        <f t="shared" si="0"/>
        <v>0</v>
      </c>
    </row>
    <row r="25" spans="1:11" ht="15" thickBot="1" x14ac:dyDescent="0.25">
      <c r="A25" s="49"/>
      <c r="B25" s="32"/>
      <c r="C25" s="16" t="s">
        <v>108</v>
      </c>
      <c r="D25" s="16" t="s">
        <v>153</v>
      </c>
      <c r="E25" s="16"/>
      <c r="F25" s="16"/>
      <c r="G25" s="17"/>
      <c r="H25" s="20" t="s">
        <v>120</v>
      </c>
      <c r="K25" s="3">
        <f t="shared" si="0"/>
        <v>0</v>
      </c>
    </row>
    <row r="26" spans="1:11" ht="15" thickBot="1" x14ac:dyDescent="0.25">
      <c r="A26" s="42" t="s">
        <v>32</v>
      </c>
      <c r="B26" s="30">
        <v>29</v>
      </c>
      <c r="C26" s="21" t="s">
        <v>118</v>
      </c>
      <c r="D26" s="78" t="s">
        <v>118</v>
      </c>
      <c r="E26" s="12" t="s">
        <v>127</v>
      </c>
      <c r="F26" s="141" t="s">
        <v>205</v>
      </c>
      <c r="G26" s="142" t="s">
        <v>195</v>
      </c>
      <c r="H26" s="20" t="s">
        <v>120</v>
      </c>
      <c r="I26" s="3" t="s">
        <v>276</v>
      </c>
      <c r="J26" s="3" t="s">
        <v>274</v>
      </c>
      <c r="K26" s="3" t="str">
        <f t="shared" si="0"/>
        <v>TP</v>
      </c>
    </row>
    <row r="27" spans="1:11" x14ac:dyDescent="0.2">
      <c r="A27" s="40" t="s">
        <v>37</v>
      </c>
      <c r="B27" s="25">
        <v>34</v>
      </c>
      <c r="C27" s="26" t="s">
        <v>108</v>
      </c>
      <c r="D27" s="26" t="s">
        <v>137</v>
      </c>
      <c r="E27" s="27" t="s">
        <v>108</v>
      </c>
      <c r="F27" s="26" t="s">
        <v>118</v>
      </c>
      <c r="G27" s="39" t="s">
        <v>118</v>
      </c>
      <c r="H27" s="20" t="s">
        <v>120</v>
      </c>
      <c r="I27" s="78" t="s">
        <v>133</v>
      </c>
      <c r="J27" s="78" t="s">
        <v>133</v>
      </c>
      <c r="K27" s="3" t="str">
        <f t="shared" si="0"/>
        <v>TN</v>
      </c>
    </row>
    <row r="28" spans="1:11" ht="15" thickBot="1" x14ac:dyDescent="0.25">
      <c r="A28" s="49"/>
      <c r="B28" s="32"/>
      <c r="C28" s="23" t="s">
        <v>108</v>
      </c>
      <c r="D28" s="23" t="s">
        <v>185</v>
      </c>
      <c r="E28" s="23"/>
      <c r="F28" s="23"/>
      <c r="G28" s="24"/>
      <c r="H28" s="20" t="s">
        <v>120</v>
      </c>
      <c r="K28" s="3">
        <f t="shared" si="0"/>
        <v>0</v>
      </c>
    </row>
    <row r="29" spans="1:11" ht="15" thickBot="1" x14ac:dyDescent="0.25">
      <c r="A29" s="42" t="s">
        <v>41</v>
      </c>
      <c r="B29" s="30">
        <v>38</v>
      </c>
      <c r="C29" s="89" t="s">
        <v>128</v>
      </c>
      <c r="D29" s="89" t="s">
        <v>112</v>
      </c>
      <c r="E29" s="89" t="s">
        <v>127</v>
      </c>
      <c r="F29" s="153" t="s">
        <v>217</v>
      </c>
      <c r="G29" s="154" t="s">
        <v>195</v>
      </c>
      <c r="H29" s="20" t="s">
        <v>120</v>
      </c>
      <c r="I29" s="3" t="s">
        <v>274</v>
      </c>
      <c r="J29" s="3" t="s">
        <v>274</v>
      </c>
      <c r="K29" s="3" t="str">
        <f>IF(H29="Y","Excluded",J29)</f>
        <v>TP</v>
      </c>
    </row>
    <row r="30" spans="1:11" ht="15" thickBot="1" x14ac:dyDescent="0.25">
      <c r="A30" s="43" t="s">
        <v>55</v>
      </c>
      <c r="B30" s="35">
        <v>52</v>
      </c>
      <c r="C30" s="44" t="s">
        <v>108</v>
      </c>
      <c r="D30" s="44" t="s">
        <v>153</v>
      </c>
      <c r="E30" s="36" t="s">
        <v>108</v>
      </c>
      <c r="F30" s="37" t="s">
        <v>118</v>
      </c>
      <c r="G30" s="38" t="s">
        <v>118</v>
      </c>
      <c r="H30" s="20" t="s">
        <v>120</v>
      </c>
      <c r="I30" s="3" t="s">
        <v>133</v>
      </c>
      <c r="J30" s="78" t="s">
        <v>133</v>
      </c>
      <c r="K30" s="3" t="str">
        <f t="shared" ref="K30" si="1">IF(H30="Y","Excluded",J30)</f>
        <v>TN</v>
      </c>
    </row>
    <row r="31" spans="1:11" ht="15" thickBot="1" x14ac:dyDescent="0.25">
      <c r="A31" s="43" t="s">
        <v>57</v>
      </c>
      <c r="B31" s="35">
        <v>4</v>
      </c>
      <c r="C31" s="44" t="s">
        <v>108</v>
      </c>
      <c r="D31" s="44" t="s">
        <v>153</v>
      </c>
      <c r="E31" s="36" t="s">
        <v>108</v>
      </c>
      <c r="F31" s="37" t="s">
        <v>118</v>
      </c>
      <c r="G31" s="38" t="s">
        <v>118</v>
      </c>
      <c r="H31" s="20" t="s">
        <v>120</v>
      </c>
      <c r="I31" s="3" t="s">
        <v>133</v>
      </c>
      <c r="J31" s="78" t="s">
        <v>133</v>
      </c>
      <c r="K31" s="3" t="str">
        <f t="shared" ref="K31" si="2">IF(H31="Y","Excluded",J31)</f>
        <v>TN</v>
      </c>
    </row>
    <row r="32" spans="1:11" ht="15" thickBot="1" x14ac:dyDescent="0.25">
      <c r="A32" s="40" t="s">
        <v>65</v>
      </c>
      <c r="B32" s="25">
        <v>62</v>
      </c>
      <c r="C32" s="26" t="s">
        <v>118</v>
      </c>
      <c r="D32" s="26" t="s">
        <v>118</v>
      </c>
      <c r="E32" s="81" t="s">
        <v>127</v>
      </c>
      <c r="F32" s="33" t="s">
        <v>238</v>
      </c>
      <c r="G32" s="70" t="s">
        <v>195</v>
      </c>
      <c r="H32" s="20" t="s">
        <v>120</v>
      </c>
      <c r="I32" s="3" t="s">
        <v>276</v>
      </c>
      <c r="J32" s="3" t="s">
        <v>274</v>
      </c>
      <c r="K32" s="3" t="str">
        <f>IF(H32="Y","Excluded",J32)</f>
        <v>TP</v>
      </c>
    </row>
    <row r="33" spans="1:11" ht="29" thickBot="1" x14ac:dyDescent="0.25">
      <c r="A33" s="43" t="s">
        <v>343</v>
      </c>
      <c r="B33" s="35">
        <v>64</v>
      </c>
      <c r="C33" s="44" t="s">
        <v>108</v>
      </c>
      <c r="D33" s="44" t="s">
        <v>153</v>
      </c>
      <c r="E33" s="36" t="s">
        <v>315</v>
      </c>
      <c r="F33" s="37" t="s">
        <v>118</v>
      </c>
      <c r="G33" s="38" t="s">
        <v>118</v>
      </c>
      <c r="H33" s="20" t="s">
        <v>120</v>
      </c>
      <c r="I33" s="3" t="s">
        <v>133</v>
      </c>
      <c r="J33" s="78" t="s">
        <v>133</v>
      </c>
      <c r="K33" s="3" t="str">
        <f t="shared" ref="K33" si="3">IF(H33="Y","Excluded",J33)</f>
        <v>TN</v>
      </c>
    </row>
    <row r="34" spans="1:11" ht="29" thickBot="1" x14ac:dyDescent="0.25">
      <c r="A34" s="43" t="s">
        <v>70</v>
      </c>
      <c r="B34" s="35">
        <v>67</v>
      </c>
      <c r="C34" s="36" t="s">
        <v>240</v>
      </c>
      <c r="D34" s="36" t="s">
        <v>153</v>
      </c>
      <c r="E34" s="36" t="s">
        <v>241</v>
      </c>
      <c r="F34" s="37" t="s">
        <v>118</v>
      </c>
      <c r="G34" s="38" t="s">
        <v>118</v>
      </c>
      <c r="H34" s="20" t="s">
        <v>120</v>
      </c>
      <c r="I34" s="3" t="s">
        <v>274</v>
      </c>
      <c r="J34" s="3" t="s">
        <v>274</v>
      </c>
      <c r="K34" s="3" t="str">
        <f t="shared" si="0"/>
        <v>TP</v>
      </c>
    </row>
    <row r="35" spans="1:11" ht="29" thickBot="1" x14ac:dyDescent="0.25">
      <c r="A35" s="43" t="s">
        <v>72</v>
      </c>
      <c r="B35" s="35">
        <v>69</v>
      </c>
      <c r="C35" s="36" t="s">
        <v>240</v>
      </c>
      <c r="D35" s="36" t="s">
        <v>153</v>
      </c>
      <c r="E35" s="36" t="s">
        <v>241</v>
      </c>
      <c r="F35" s="37" t="s">
        <v>118</v>
      </c>
      <c r="G35" s="38" t="s">
        <v>118</v>
      </c>
      <c r="H35" s="20" t="s">
        <v>120</v>
      </c>
      <c r="I35" s="3" t="s">
        <v>274</v>
      </c>
      <c r="J35" s="3" t="s">
        <v>274</v>
      </c>
      <c r="K35" s="3" t="str">
        <f t="shared" si="0"/>
        <v>TP</v>
      </c>
    </row>
    <row r="36" spans="1:11" x14ac:dyDescent="0.2">
      <c r="A36" s="40" t="s">
        <v>85</v>
      </c>
      <c r="B36" s="25">
        <v>82</v>
      </c>
      <c r="C36" s="26" t="s">
        <v>118</v>
      </c>
      <c r="D36" s="26" t="s">
        <v>118</v>
      </c>
      <c r="E36" s="28" t="s">
        <v>127</v>
      </c>
      <c r="F36" s="26" t="s">
        <v>118</v>
      </c>
      <c r="G36" s="39" t="s">
        <v>118</v>
      </c>
      <c r="H36" s="20" t="s">
        <v>120</v>
      </c>
      <c r="I36" s="78" t="s">
        <v>276</v>
      </c>
      <c r="J36" s="78" t="s">
        <v>276</v>
      </c>
      <c r="K36" s="3" t="str">
        <f t="shared" si="0"/>
        <v>Untested</v>
      </c>
    </row>
    <row r="37" spans="1:11" ht="15" thickBot="1" x14ac:dyDescent="0.25">
      <c r="A37" s="49"/>
      <c r="B37" s="32"/>
      <c r="C37" s="23"/>
      <c r="D37" s="23"/>
      <c r="E37" s="81" t="s">
        <v>253</v>
      </c>
      <c r="F37" s="23" t="s">
        <v>118</v>
      </c>
      <c r="G37" s="24" t="s">
        <v>118</v>
      </c>
      <c r="H37" s="20" t="s">
        <v>120</v>
      </c>
      <c r="I37" s="78" t="s">
        <v>276</v>
      </c>
      <c r="J37" s="78" t="s">
        <v>276</v>
      </c>
      <c r="K37" s="3" t="str">
        <f t="shared" si="0"/>
        <v>Untested</v>
      </c>
    </row>
    <row r="38" spans="1:11" ht="29" thickBot="1" x14ac:dyDescent="0.25">
      <c r="A38" s="43" t="s">
        <v>88</v>
      </c>
      <c r="B38" s="35">
        <v>85</v>
      </c>
      <c r="C38" s="36" t="s">
        <v>240</v>
      </c>
      <c r="D38" s="36" t="s">
        <v>153</v>
      </c>
      <c r="E38" s="36" t="s">
        <v>241</v>
      </c>
      <c r="F38" s="37" t="s">
        <v>118</v>
      </c>
      <c r="G38" s="38" t="s">
        <v>118</v>
      </c>
      <c r="H38" s="20" t="s">
        <v>120</v>
      </c>
      <c r="I38" s="3" t="s">
        <v>274</v>
      </c>
      <c r="J38" s="3" t="s">
        <v>274</v>
      </c>
      <c r="K38" s="3" t="str">
        <f t="shared" si="0"/>
        <v>TP</v>
      </c>
    </row>
    <row r="39" spans="1:11" x14ac:dyDescent="0.2">
      <c r="A39" s="40" t="s">
        <v>90</v>
      </c>
      <c r="B39" s="25">
        <v>87</v>
      </c>
      <c r="C39" s="27" t="s">
        <v>240</v>
      </c>
      <c r="D39" s="27" t="s">
        <v>153</v>
      </c>
      <c r="E39" s="27" t="s">
        <v>182</v>
      </c>
      <c r="F39" s="26" t="s">
        <v>118</v>
      </c>
      <c r="G39" s="39" t="s">
        <v>118</v>
      </c>
      <c r="H39" s="20" t="s">
        <v>1</v>
      </c>
      <c r="I39" s="3" t="s">
        <v>274</v>
      </c>
      <c r="J39" s="3" t="s">
        <v>274</v>
      </c>
      <c r="K39" s="3" t="str">
        <f t="shared" si="0"/>
        <v>Excluded</v>
      </c>
    </row>
    <row r="40" spans="1:11" ht="15" thickBot="1" x14ac:dyDescent="0.25">
      <c r="A40" s="49"/>
      <c r="B40" s="32"/>
      <c r="C40" s="33"/>
      <c r="D40" s="33"/>
      <c r="E40" s="81" t="s">
        <v>256</v>
      </c>
      <c r="F40" s="23" t="s">
        <v>118</v>
      </c>
      <c r="G40" s="24" t="s">
        <v>118</v>
      </c>
      <c r="H40" s="20" t="s">
        <v>1</v>
      </c>
      <c r="I40" s="3" t="s">
        <v>276</v>
      </c>
      <c r="J40" s="3" t="s">
        <v>276</v>
      </c>
      <c r="K40" s="3" t="str">
        <f t="shared" si="0"/>
        <v>Excluded</v>
      </c>
    </row>
    <row r="41" spans="1:11" ht="15" thickBot="1" x14ac:dyDescent="0.25">
      <c r="A41" s="40" t="s">
        <v>348</v>
      </c>
      <c r="B41" s="25">
        <v>91</v>
      </c>
      <c r="C41" s="26" t="s">
        <v>108</v>
      </c>
      <c r="D41" s="26" t="s">
        <v>137</v>
      </c>
      <c r="E41" s="36" t="s">
        <v>108</v>
      </c>
      <c r="F41" s="23" t="s">
        <v>118</v>
      </c>
      <c r="G41" s="24" t="s">
        <v>118</v>
      </c>
      <c r="H41" s="20" t="s">
        <v>120</v>
      </c>
      <c r="I41" s="3" t="s">
        <v>133</v>
      </c>
      <c r="J41" s="78" t="s">
        <v>133</v>
      </c>
      <c r="K41" s="3" t="str">
        <f t="shared" si="0"/>
        <v>TN</v>
      </c>
    </row>
    <row r="42" spans="1:11" ht="15" thickBot="1" x14ac:dyDescent="0.25">
      <c r="A42" s="40" t="s">
        <v>95</v>
      </c>
      <c r="B42" s="25">
        <v>92</v>
      </c>
      <c r="C42" s="26" t="s">
        <v>118</v>
      </c>
      <c r="D42" s="26" t="s">
        <v>118</v>
      </c>
      <c r="E42" s="81" t="s">
        <v>127</v>
      </c>
      <c r="F42" s="23" t="s">
        <v>118</v>
      </c>
      <c r="G42" s="24" t="s">
        <v>118</v>
      </c>
      <c r="H42" s="20" t="s">
        <v>120</v>
      </c>
      <c r="I42" s="78" t="s">
        <v>276</v>
      </c>
      <c r="J42" s="78" t="s">
        <v>276</v>
      </c>
      <c r="K42" s="3" t="str">
        <f t="shared" ref="K42" si="4">IF(H42="Y","Excluded",J42)</f>
        <v>Untested</v>
      </c>
    </row>
    <row r="43" spans="1:11" ht="15" thickBot="1" x14ac:dyDescent="0.25">
      <c r="A43" s="43" t="s">
        <v>96</v>
      </c>
      <c r="B43" s="35">
        <v>93</v>
      </c>
      <c r="C43" s="37" t="s">
        <v>118</v>
      </c>
      <c r="D43" s="37" t="s">
        <v>118</v>
      </c>
      <c r="E43" s="65" t="s">
        <v>127</v>
      </c>
      <c r="F43" s="36" t="s">
        <v>259</v>
      </c>
      <c r="G43" s="84" t="s">
        <v>195</v>
      </c>
      <c r="H43" s="20" t="s">
        <v>120</v>
      </c>
      <c r="I43" s="3" t="s">
        <v>276</v>
      </c>
      <c r="J43" s="3" t="s">
        <v>274</v>
      </c>
      <c r="K43" s="3" t="str">
        <f>IF(H43="Y","Excluded",J43)</f>
        <v>TP</v>
      </c>
    </row>
    <row r="44" spans="1:11" x14ac:dyDescent="0.2">
      <c r="A44" s="30"/>
      <c r="B44" s="30"/>
      <c r="C44" s="21"/>
      <c r="D44" s="21"/>
      <c r="E44" s="21"/>
      <c r="F44" s="21"/>
      <c r="G44" s="21"/>
    </row>
    <row r="45" spans="1:11" x14ac:dyDescent="0.2">
      <c r="A45" s="71" t="s">
        <v>353</v>
      </c>
      <c r="B45" s="71">
        <f>COUNT(B3:B43)</f>
        <v>24</v>
      </c>
      <c r="H45" s="3" t="s">
        <v>274</v>
      </c>
      <c r="I45" s="3">
        <f>SUM(COUNTIF(I3:I43,"TP"))</f>
        <v>8</v>
      </c>
      <c r="J45" s="3">
        <f>SUM(COUNTIF(J3:J43,"TP"))</f>
        <v>12</v>
      </c>
      <c r="K45" s="3">
        <f>SUM(COUNTIF(K3:K43,"TP"))</f>
        <v>11</v>
      </c>
    </row>
    <row r="46" spans="1:11" x14ac:dyDescent="0.2">
      <c r="A46" s="30"/>
      <c r="B46" s="30"/>
      <c r="H46" s="3" t="s">
        <v>277</v>
      </c>
      <c r="I46" s="3">
        <f>SUM(COUNTIF(I3:I43,"FP"))</f>
        <v>0</v>
      </c>
      <c r="J46" s="3">
        <f>SUM(COUNTIF(J3:J43,"FP"))</f>
        <v>0</v>
      </c>
      <c r="K46" s="3">
        <f>SUM(COUNTIF(K3:K43,"FP"))</f>
        <v>0</v>
      </c>
    </row>
    <row r="47" spans="1:11" x14ac:dyDescent="0.2">
      <c r="A47" s="30"/>
      <c r="B47" s="30"/>
      <c r="H47" s="3" t="s">
        <v>275</v>
      </c>
      <c r="I47" s="3">
        <f>SUM(COUNTIF(I3:I43,"FN"))</f>
        <v>4</v>
      </c>
      <c r="J47" s="3">
        <f>SUM(COUNTIF(J3:J43,"FN"))</f>
        <v>2</v>
      </c>
      <c r="K47" s="3">
        <f>SUM(COUNTIF(K3:K43,"FN"))</f>
        <v>2</v>
      </c>
    </row>
    <row r="48" spans="1:11" x14ac:dyDescent="0.2">
      <c r="A48" s="30"/>
      <c r="B48" s="30"/>
      <c r="H48" s="3" t="s">
        <v>133</v>
      </c>
      <c r="I48" s="3">
        <f>SUM(COUNTIF(I3:I43,"TN"))</f>
        <v>5</v>
      </c>
      <c r="J48" s="3">
        <f>SUM(COUNTIF(J3:J43,"TN"))</f>
        <v>7</v>
      </c>
      <c r="K48" s="3">
        <f>SUM(COUNTIF(K3:K43,"TN"))</f>
        <v>7</v>
      </c>
    </row>
    <row r="49" spans="1:11" x14ac:dyDescent="0.2">
      <c r="A49" s="30"/>
      <c r="B49" s="30"/>
    </row>
    <row r="50" spans="1:11" x14ac:dyDescent="0.2">
      <c r="A50" s="30"/>
      <c r="B50" s="30"/>
      <c r="H50" s="3" t="s">
        <v>278</v>
      </c>
      <c r="I50" s="3">
        <f>I45/SUM(I45,I47)</f>
        <v>0.66666666666666663</v>
      </c>
      <c r="J50" s="3">
        <f>J45/SUM(J45,J47)</f>
        <v>0.8571428571428571</v>
      </c>
      <c r="K50" s="3">
        <f>K45/SUM(K45,K47)</f>
        <v>0.84615384615384615</v>
      </c>
    </row>
    <row r="51" spans="1:11" x14ac:dyDescent="0.2">
      <c r="A51" s="30"/>
      <c r="B51" s="30"/>
      <c r="H51" s="3" t="s">
        <v>279</v>
      </c>
      <c r="I51" s="3">
        <f>I48/SUM(I48,I46)</f>
        <v>1</v>
      </c>
      <c r="J51" s="3">
        <f>J48/SUM(J48,J46)</f>
        <v>1</v>
      </c>
      <c r="K51" s="3">
        <f>K48/SUM(K48,K46)</f>
        <v>1</v>
      </c>
    </row>
    <row r="52" spans="1:11" x14ac:dyDescent="0.2">
      <c r="A52" s="30"/>
      <c r="B52" s="30"/>
      <c r="H52" s="3" t="s">
        <v>280</v>
      </c>
      <c r="I52" s="3">
        <f>SUM(I45,I48)/SUM(I45:I48)</f>
        <v>0.76470588235294112</v>
      </c>
      <c r="J52" s="3">
        <f>SUM(J45,J48)/SUM(J45:J48)</f>
        <v>0.90476190476190477</v>
      </c>
      <c r="K52" s="3">
        <f>SUM(K45,K48)/SUM(K45:K48)</f>
        <v>0.9</v>
      </c>
    </row>
    <row r="53" spans="1:11" x14ac:dyDescent="0.2">
      <c r="A53" s="30"/>
      <c r="B53" s="30"/>
    </row>
    <row r="54" spans="1:11" x14ac:dyDescent="0.2">
      <c r="A54" s="75"/>
    </row>
    <row r="55" spans="1:11" x14ac:dyDescent="0.2">
      <c r="A55" s="73"/>
    </row>
    <row r="56" spans="1:11" x14ac:dyDescent="0.2">
      <c r="A56" s="73"/>
    </row>
    <row r="57" spans="1:11" x14ac:dyDescent="0.2">
      <c r="B57" s="71"/>
    </row>
    <row r="58" spans="1:11" x14ac:dyDescent="0.2">
      <c r="B58" s="30"/>
    </row>
    <row r="59" spans="1:11" x14ac:dyDescent="0.2">
      <c r="B59" s="30"/>
    </row>
    <row r="60" spans="1:11" x14ac:dyDescent="0.2">
      <c r="B60" s="71"/>
    </row>
    <row r="61" spans="1:11" x14ac:dyDescent="0.2">
      <c r="B61" s="71"/>
    </row>
    <row r="62" spans="1:11" x14ac:dyDescent="0.2">
      <c r="B62" s="30"/>
    </row>
    <row r="63" spans="1:11" x14ac:dyDescent="0.2">
      <c r="B63" s="30"/>
    </row>
    <row r="64" spans="1:11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  <row r="71" spans="2:2" x14ac:dyDescent="0.2">
      <c r="B71" s="30"/>
    </row>
    <row r="72" spans="2:2" x14ac:dyDescent="0.2">
      <c r="B72" s="30"/>
    </row>
    <row r="73" spans="2:2" x14ac:dyDescent="0.2">
      <c r="B73" s="30"/>
    </row>
    <row r="74" spans="2:2" x14ac:dyDescent="0.2">
      <c r="B74" s="30"/>
    </row>
    <row r="75" spans="2:2" x14ac:dyDescent="0.2">
      <c r="B75" s="30"/>
    </row>
    <row r="76" spans="2:2" x14ac:dyDescent="0.2">
      <c r="B76" s="30"/>
    </row>
    <row r="77" spans="2:2" x14ac:dyDescent="0.2">
      <c r="B77" s="30"/>
    </row>
    <row r="78" spans="2:2" x14ac:dyDescent="0.2">
      <c r="B78" s="30"/>
    </row>
    <row r="79" spans="2:2" x14ac:dyDescent="0.2">
      <c r="B79" s="30"/>
    </row>
    <row r="80" spans="2:2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71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71"/>
    </row>
    <row r="97" spans="2:2" x14ac:dyDescent="0.2">
      <c r="B97" s="30"/>
    </row>
    <row r="98" spans="2:2" x14ac:dyDescent="0.2">
      <c r="B98" s="30"/>
    </row>
    <row r="99" spans="2:2" x14ac:dyDescent="0.2">
      <c r="B99" s="30"/>
    </row>
    <row r="100" spans="2:2" x14ac:dyDescent="0.2">
      <c r="B100" s="30"/>
    </row>
    <row r="101" spans="2:2" x14ac:dyDescent="0.2">
      <c r="B101" s="30"/>
    </row>
  </sheetData>
  <mergeCells count="1">
    <mergeCell ref="I1:K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9"/>
  <sheetViews>
    <sheetView topLeftCell="A82" zoomScaleNormal="100" workbookViewId="0">
      <selection activeCell="D90" sqref="D90"/>
    </sheetView>
  </sheetViews>
  <sheetFormatPr baseColWidth="10" defaultColWidth="9.1640625" defaultRowHeight="14" x14ac:dyDescent="0.2"/>
  <cols>
    <col min="1" max="1" width="13.5" style="72" customWidth="1"/>
    <col min="2" max="2" width="3" style="72" bestFit="1" customWidth="1"/>
    <col min="3" max="3" width="17.6640625" style="3" customWidth="1"/>
    <col min="4" max="4" width="19.6640625" style="3" customWidth="1"/>
    <col min="5" max="5" width="17.5" style="3" customWidth="1"/>
    <col min="6" max="6" width="18" style="3" customWidth="1"/>
    <col min="7" max="7" width="16.5" style="3" customWidth="1"/>
    <col min="8" max="8" width="14.1640625" style="3" customWidth="1"/>
    <col min="9" max="9" width="11.5" style="3" customWidth="1"/>
    <col min="10" max="10" width="13.5" style="3" customWidth="1"/>
    <col min="11" max="11" width="13.1640625" style="3" customWidth="1"/>
    <col min="12" max="16384" width="9.1640625" style="3"/>
  </cols>
  <sheetData>
    <row r="1" spans="1:11" x14ac:dyDescent="0.2">
      <c r="A1" s="1" t="s">
        <v>100</v>
      </c>
      <c r="B1" s="1"/>
      <c r="C1" s="2" t="s">
        <v>2</v>
      </c>
      <c r="D1" s="2"/>
      <c r="E1" s="2" t="s">
        <v>116</v>
      </c>
      <c r="F1" s="2" t="s">
        <v>122</v>
      </c>
      <c r="G1" s="2"/>
      <c r="I1" s="161" t="s">
        <v>270</v>
      </c>
      <c r="J1" s="161"/>
      <c r="K1" s="161"/>
    </row>
    <row r="2" spans="1:11" ht="29" thickBot="1" x14ac:dyDescent="0.25">
      <c r="A2" s="1" t="s">
        <v>99</v>
      </c>
      <c r="B2" s="1" t="s">
        <v>0</v>
      </c>
      <c r="C2" s="1" t="s">
        <v>293</v>
      </c>
      <c r="D2" s="1" t="s">
        <v>102</v>
      </c>
      <c r="E2" s="1" t="s">
        <v>293</v>
      </c>
      <c r="F2" s="1" t="s">
        <v>293</v>
      </c>
      <c r="G2" s="1" t="s">
        <v>102</v>
      </c>
      <c r="H2" s="1" t="s">
        <v>281</v>
      </c>
      <c r="I2" s="1" t="s">
        <v>271</v>
      </c>
      <c r="J2" s="1" t="s">
        <v>272</v>
      </c>
      <c r="K2" s="1" t="s">
        <v>273</v>
      </c>
    </row>
    <row r="3" spans="1:11" x14ac:dyDescent="0.2">
      <c r="A3" s="4" t="s">
        <v>5</v>
      </c>
      <c r="B3" s="5">
        <v>2</v>
      </c>
      <c r="C3" s="18" t="s">
        <v>119</v>
      </c>
      <c r="D3" s="18" t="s">
        <v>141</v>
      </c>
      <c r="E3" s="18" t="s">
        <v>121</v>
      </c>
      <c r="F3" s="7" t="s">
        <v>118</v>
      </c>
      <c r="G3" s="8" t="s">
        <v>118</v>
      </c>
      <c r="H3" s="19" t="s">
        <v>120</v>
      </c>
      <c r="I3" s="3" t="s">
        <v>274</v>
      </c>
      <c r="J3" s="3" t="s">
        <v>274</v>
      </c>
      <c r="K3" s="3" t="str">
        <f>IF(H3="Y","Excluded",J3)</f>
        <v>TP</v>
      </c>
    </row>
    <row r="4" spans="1:11" x14ac:dyDescent="0.2">
      <c r="A4" s="10"/>
      <c r="B4" s="11"/>
      <c r="C4" s="21" t="s">
        <v>108</v>
      </c>
      <c r="D4" s="21" t="s">
        <v>144</v>
      </c>
      <c r="E4" s="21"/>
      <c r="F4" s="21"/>
      <c r="G4" s="22"/>
      <c r="H4" s="9" t="s">
        <v>120</v>
      </c>
      <c r="K4" s="3">
        <f t="shared" ref="K4:K60" si="0">IF(H4="Y","Excluded",J4)</f>
        <v>0</v>
      </c>
    </row>
    <row r="5" spans="1:11" ht="15" thickBot="1" x14ac:dyDescent="0.25">
      <c r="A5" s="14"/>
      <c r="B5" s="15"/>
      <c r="C5" s="23" t="s">
        <v>108</v>
      </c>
      <c r="D5" s="23" t="s">
        <v>143</v>
      </c>
      <c r="E5" s="23"/>
      <c r="F5" s="23"/>
      <c r="G5" s="24"/>
      <c r="H5" s="9" t="s">
        <v>120</v>
      </c>
      <c r="K5" s="3">
        <f t="shared" si="0"/>
        <v>0</v>
      </c>
    </row>
    <row r="6" spans="1:11" x14ac:dyDescent="0.2">
      <c r="A6" s="4" t="s">
        <v>8</v>
      </c>
      <c r="B6" s="25">
        <v>5</v>
      </c>
      <c r="C6" s="26" t="s">
        <v>108</v>
      </c>
      <c r="D6" s="26" t="s">
        <v>142</v>
      </c>
      <c r="E6" s="28" t="s">
        <v>108</v>
      </c>
      <c r="F6" s="26" t="s">
        <v>118</v>
      </c>
      <c r="G6" s="39" t="s">
        <v>118</v>
      </c>
      <c r="H6" s="20" t="s">
        <v>120</v>
      </c>
      <c r="I6" s="78" t="s">
        <v>133</v>
      </c>
      <c r="J6" s="78" t="s">
        <v>133</v>
      </c>
      <c r="K6" s="3" t="str">
        <f t="shared" si="0"/>
        <v>TN</v>
      </c>
    </row>
    <row r="7" spans="1:11" x14ac:dyDescent="0.2">
      <c r="A7" s="10"/>
      <c r="B7" s="30"/>
      <c r="C7" s="21" t="s">
        <v>108</v>
      </c>
      <c r="D7" s="21" t="s">
        <v>141</v>
      </c>
      <c r="E7" s="21"/>
      <c r="F7" s="21"/>
      <c r="G7" s="22"/>
      <c r="H7" s="9" t="s">
        <v>120</v>
      </c>
      <c r="K7" s="3">
        <f t="shared" si="0"/>
        <v>0</v>
      </c>
    </row>
    <row r="8" spans="1:11" x14ac:dyDescent="0.2">
      <c r="A8" s="10"/>
      <c r="B8" s="30"/>
      <c r="C8" s="21" t="s">
        <v>108</v>
      </c>
      <c r="D8" s="21" t="s">
        <v>140</v>
      </c>
      <c r="E8" s="21"/>
      <c r="F8" s="21"/>
      <c r="G8" s="22"/>
      <c r="H8" s="9" t="s">
        <v>120</v>
      </c>
      <c r="K8" s="3">
        <f t="shared" si="0"/>
        <v>0</v>
      </c>
    </row>
    <row r="9" spans="1:11" x14ac:dyDescent="0.2">
      <c r="A9" s="10"/>
      <c r="B9" s="30"/>
      <c r="C9" s="21" t="s">
        <v>108</v>
      </c>
      <c r="D9" s="21" t="s">
        <v>138</v>
      </c>
      <c r="E9" s="21"/>
      <c r="F9" s="21"/>
      <c r="G9" s="22"/>
      <c r="H9" s="9" t="s">
        <v>120</v>
      </c>
      <c r="K9" s="3">
        <f t="shared" si="0"/>
        <v>0</v>
      </c>
    </row>
    <row r="10" spans="1:11" ht="15" thickBot="1" x14ac:dyDescent="0.25">
      <c r="A10" s="14"/>
      <c r="B10" s="32"/>
      <c r="C10" s="23" t="s">
        <v>108</v>
      </c>
      <c r="D10" s="23" t="s">
        <v>139</v>
      </c>
      <c r="E10" s="23"/>
      <c r="F10" s="23"/>
      <c r="G10" s="24"/>
      <c r="H10" s="9" t="s">
        <v>120</v>
      </c>
      <c r="K10" s="3">
        <f t="shared" si="0"/>
        <v>0</v>
      </c>
    </row>
    <row r="11" spans="1:11" x14ac:dyDescent="0.2">
      <c r="A11" s="4" t="s">
        <v>9</v>
      </c>
      <c r="B11" s="25">
        <v>6</v>
      </c>
      <c r="C11" s="27" t="s">
        <v>150</v>
      </c>
      <c r="D11" s="27" t="s">
        <v>142</v>
      </c>
      <c r="E11" s="31" t="s">
        <v>146</v>
      </c>
      <c r="F11" s="79" t="s">
        <v>118</v>
      </c>
      <c r="G11" s="80" t="s">
        <v>118</v>
      </c>
      <c r="H11" s="9" t="s">
        <v>120</v>
      </c>
      <c r="I11" s="3" t="s">
        <v>274</v>
      </c>
      <c r="J11" s="3" t="s">
        <v>274</v>
      </c>
      <c r="K11" s="3" t="str">
        <f t="shared" ref="K11:K13" si="1">IF(H11="Y","Excluded",J11)</f>
        <v>TP</v>
      </c>
    </row>
    <row r="12" spans="1:11" x14ac:dyDescent="0.2">
      <c r="A12" s="10"/>
      <c r="B12" s="30"/>
      <c r="C12" s="31" t="s">
        <v>151</v>
      </c>
      <c r="D12" s="31" t="s">
        <v>138</v>
      </c>
      <c r="E12" s="31" t="s">
        <v>147</v>
      </c>
      <c r="F12" s="79" t="s">
        <v>118</v>
      </c>
      <c r="G12" s="80" t="s">
        <v>118</v>
      </c>
      <c r="H12" s="9" t="s">
        <v>120</v>
      </c>
      <c r="I12" s="3" t="s">
        <v>274</v>
      </c>
      <c r="J12" s="3" t="s">
        <v>274</v>
      </c>
      <c r="K12" s="3" t="str">
        <f t="shared" si="1"/>
        <v>TP</v>
      </c>
    </row>
    <row r="13" spans="1:11" ht="15" thickBot="1" x14ac:dyDescent="0.25">
      <c r="A13" s="10"/>
      <c r="B13" s="30"/>
      <c r="C13" s="21"/>
      <c r="D13" s="21"/>
      <c r="E13" s="81" t="s">
        <v>149</v>
      </c>
      <c r="F13" s="33" t="s">
        <v>152</v>
      </c>
      <c r="G13" s="70" t="s">
        <v>143</v>
      </c>
      <c r="H13" s="9" t="s">
        <v>120</v>
      </c>
      <c r="I13" s="3" t="s">
        <v>276</v>
      </c>
      <c r="J13" s="3" t="s">
        <v>274</v>
      </c>
      <c r="K13" s="3" t="str">
        <f t="shared" si="1"/>
        <v>TP</v>
      </c>
    </row>
    <row r="14" spans="1:11" x14ac:dyDescent="0.2">
      <c r="A14" s="40" t="s">
        <v>10</v>
      </c>
      <c r="B14" s="25">
        <v>7</v>
      </c>
      <c r="C14" s="26" t="s">
        <v>108</v>
      </c>
      <c r="D14" s="26" t="s">
        <v>142</v>
      </c>
      <c r="E14" s="41" t="s">
        <v>108</v>
      </c>
      <c r="F14" s="26" t="s">
        <v>118</v>
      </c>
      <c r="G14" s="39" t="s">
        <v>118</v>
      </c>
      <c r="H14" s="20" t="s">
        <v>120</v>
      </c>
      <c r="I14" s="78" t="s">
        <v>133</v>
      </c>
      <c r="J14" s="78" t="s">
        <v>133</v>
      </c>
      <c r="K14" s="3" t="str">
        <f t="shared" si="0"/>
        <v>TN</v>
      </c>
    </row>
    <row r="15" spans="1:11" x14ac:dyDescent="0.2">
      <c r="A15" s="42"/>
      <c r="B15" s="30"/>
      <c r="C15" s="21" t="s">
        <v>108</v>
      </c>
      <c r="D15" s="21" t="s">
        <v>141</v>
      </c>
      <c r="E15" s="21"/>
      <c r="F15" s="21"/>
      <c r="G15" s="22"/>
      <c r="H15" s="9" t="s">
        <v>120</v>
      </c>
      <c r="K15" s="3">
        <f t="shared" si="0"/>
        <v>0</v>
      </c>
    </row>
    <row r="16" spans="1:11" x14ac:dyDescent="0.2">
      <c r="A16" s="42"/>
      <c r="B16" s="30"/>
      <c r="C16" s="21" t="s">
        <v>108</v>
      </c>
      <c r="D16" s="21" t="s">
        <v>140</v>
      </c>
      <c r="E16" s="21"/>
      <c r="F16" s="21"/>
      <c r="G16" s="22"/>
      <c r="H16" s="9" t="s">
        <v>120</v>
      </c>
      <c r="K16" s="3">
        <f t="shared" si="0"/>
        <v>0</v>
      </c>
    </row>
    <row r="17" spans="1:11" ht="15" thickBot="1" x14ac:dyDescent="0.25">
      <c r="A17" s="49"/>
      <c r="B17" s="32"/>
      <c r="C17" s="23" t="s">
        <v>108</v>
      </c>
      <c r="D17" s="23" t="s">
        <v>143</v>
      </c>
      <c r="E17" s="23"/>
      <c r="F17" s="23"/>
      <c r="G17" s="24"/>
      <c r="H17" s="9" t="s">
        <v>120</v>
      </c>
      <c r="K17" s="3">
        <f t="shared" si="0"/>
        <v>0</v>
      </c>
    </row>
    <row r="18" spans="1:11" x14ac:dyDescent="0.2">
      <c r="A18" s="40" t="s">
        <v>13</v>
      </c>
      <c r="B18" s="25">
        <v>10</v>
      </c>
      <c r="C18" s="48" t="s">
        <v>108</v>
      </c>
      <c r="D18" s="48" t="s">
        <v>161</v>
      </c>
      <c r="E18" s="18" t="s">
        <v>108</v>
      </c>
      <c r="F18" s="7" t="s">
        <v>118</v>
      </c>
      <c r="G18" s="8" t="s">
        <v>118</v>
      </c>
      <c r="H18" s="9" t="s">
        <v>1</v>
      </c>
      <c r="I18" s="3" t="s">
        <v>133</v>
      </c>
      <c r="J18" s="3" t="s">
        <v>133</v>
      </c>
      <c r="K18" s="3" t="str">
        <f t="shared" si="0"/>
        <v>Excluded</v>
      </c>
    </row>
    <row r="19" spans="1:11" x14ac:dyDescent="0.2">
      <c r="A19" s="42"/>
      <c r="B19" s="30"/>
      <c r="C19" s="78" t="s">
        <v>108</v>
      </c>
      <c r="D19" s="78" t="s">
        <v>162</v>
      </c>
      <c r="E19" s="12"/>
      <c r="F19" s="12"/>
      <c r="G19" s="13"/>
      <c r="H19" s="9" t="s">
        <v>1</v>
      </c>
      <c r="K19" s="3" t="str">
        <f t="shared" si="0"/>
        <v>Excluded</v>
      </c>
    </row>
    <row r="20" spans="1:11" x14ac:dyDescent="0.2">
      <c r="A20" s="42"/>
      <c r="B20" s="30"/>
      <c r="C20" s="78" t="s">
        <v>108</v>
      </c>
      <c r="D20" s="78" t="s">
        <v>139</v>
      </c>
      <c r="E20" s="12"/>
      <c r="F20" s="12"/>
      <c r="G20" s="13"/>
      <c r="H20" s="9" t="s">
        <v>1</v>
      </c>
      <c r="K20" s="3" t="str">
        <f t="shared" si="0"/>
        <v>Excluded</v>
      </c>
    </row>
    <row r="21" spans="1:11" x14ac:dyDescent="0.2">
      <c r="A21" s="42"/>
      <c r="B21" s="30"/>
      <c r="C21" s="78" t="s">
        <v>163</v>
      </c>
      <c r="D21" s="78" t="s">
        <v>164</v>
      </c>
      <c r="E21" s="12"/>
      <c r="F21" s="12"/>
      <c r="G21" s="13"/>
      <c r="H21" s="9" t="s">
        <v>1</v>
      </c>
      <c r="K21" s="3" t="str">
        <f t="shared" si="0"/>
        <v>Excluded</v>
      </c>
    </row>
    <row r="22" spans="1:11" ht="15" thickBot="1" x14ac:dyDescent="0.25">
      <c r="A22" s="49"/>
      <c r="B22" s="32"/>
      <c r="C22" s="82" t="s">
        <v>165</v>
      </c>
      <c r="D22" s="82" t="s">
        <v>166</v>
      </c>
      <c r="E22" s="16"/>
      <c r="F22" s="16"/>
      <c r="G22" s="17"/>
      <c r="H22" s="9" t="s">
        <v>1</v>
      </c>
      <c r="K22" s="3" t="str">
        <f t="shared" si="0"/>
        <v>Excluded</v>
      </c>
    </row>
    <row r="23" spans="1:11" x14ac:dyDescent="0.2">
      <c r="A23" s="40" t="s">
        <v>14</v>
      </c>
      <c r="B23" s="25">
        <v>11</v>
      </c>
      <c r="C23" s="41" t="s">
        <v>261</v>
      </c>
      <c r="D23" s="41" t="s">
        <v>141</v>
      </c>
      <c r="E23" s="18" t="s">
        <v>121</v>
      </c>
      <c r="F23" s="7" t="s">
        <v>118</v>
      </c>
      <c r="G23" s="8" t="s">
        <v>118</v>
      </c>
      <c r="H23" s="9" t="s">
        <v>120</v>
      </c>
      <c r="I23" s="3" t="s">
        <v>274</v>
      </c>
      <c r="J23" s="3" t="s">
        <v>274</v>
      </c>
      <c r="K23" s="3" t="str">
        <f t="shared" si="0"/>
        <v>TP</v>
      </c>
    </row>
    <row r="24" spans="1:11" ht="15" thickBot="1" x14ac:dyDescent="0.25">
      <c r="A24" s="49"/>
      <c r="B24" s="32"/>
      <c r="C24" s="82" t="s">
        <v>108</v>
      </c>
      <c r="D24" s="82" t="s">
        <v>129</v>
      </c>
      <c r="E24" s="16"/>
      <c r="F24" s="16"/>
      <c r="G24" s="17"/>
      <c r="H24" s="9" t="s">
        <v>120</v>
      </c>
      <c r="K24" s="3">
        <f t="shared" si="0"/>
        <v>0</v>
      </c>
    </row>
    <row r="25" spans="1:11" ht="15" thickBot="1" x14ac:dyDescent="0.25">
      <c r="A25" s="40" t="s">
        <v>15</v>
      </c>
      <c r="B25" s="25">
        <v>12</v>
      </c>
      <c r="C25" s="48" t="s">
        <v>108</v>
      </c>
      <c r="D25" s="48" t="s">
        <v>142</v>
      </c>
      <c r="E25" s="18" t="s">
        <v>108</v>
      </c>
      <c r="F25" s="7" t="s">
        <v>118</v>
      </c>
      <c r="G25" s="8" t="s">
        <v>118</v>
      </c>
      <c r="H25" s="9" t="s">
        <v>120</v>
      </c>
      <c r="I25" s="3" t="s">
        <v>133</v>
      </c>
      <c r="J25" s="3" t="s">
        <v>133</v>
      </c>
      <c r="K25" s="3" t="str">
        <f t="shared" si="0"/>
        <v>TN</v>
      </c>
    </row>
    <row r="26" spans="1:11" x14ac:dyDescent="0.2">
      <c r="A26" s="40" t="s">
        <v>17</v>
      </c>
      <c r="B26" s="25">
        <v>14</v>
      </c>
      <c r="C26" s="7" t="s">
        <v>108</v>
      </c>
      <c r="D26" s="7" t="s">
        <v>142</v>
      </c>
      <c r="E26" s="18" t="s">
        <v>108</v>
      </c>
      <c r="F26" s="7" t="s">
        <v>118</v>
      </c>
      <c r="G26" s="8" t="s">
        <v>118</v>
      </c>
      <c r="H26" s="19" t="s">
        <v>120</v>
      </c>
      <c r="I26" s="83" t="s">
        <v>133</v>
      </c>
      <c r="J26" s="83" t="s">
        <v>133</v>
      </c>
      <c r="K26" s="3" t="str">
        <f t="shared" si="0"/>
        <v>TN</v>
      </c>
    </row>
    <row r="27" spans="1:11" x14ac:dyDescent="0.2">
      <c r="A27" s="42"/>
      <c r="B27" s="30"/>
      <c r="C27" s="12" t="s">
        <v>108</v>
      </c>
      <c r="D27" s="12" t="s">
        <v>164</v>
      </c>
      <c r="E27" s="12"/>
      <c r="F27" s="12"/>
      <c r="G27" s="13"/>
      <c r="H27" s="9" t="s">
        <v>120</v>
      </c>
      <c r="K27" s="3">
        <f t="shared" si="0"/>
        <v>0</v>
      </c>
    </row>
    <row r="28" spans="1:11" x14ac:dyDescent="0.2">
      <c r="A28" s="42"/>
      <c r="B28" s="30"/>
      <c r="C28" s="12" t="s">
        <v>108</v>
      </c>
      <c r="D28" s="12" t="s">
        <v>169</v>
      </c>
      <c r="E28" s="12"/>
      <c r="F28" s="12"/>
      <c r="G28" s="13"/>
      <c r="H28" s="9" t="s">
        <v>120</v>
      </c>
      <c r="K28" s="3">
        <f t="shared" si="0"/>
        <v>0</v>
      </c>
    </row>
    <row r="29" spans="1:11" ht="15" thickBot="1" x14ac:dyDescent="0.25">
      <c r="A29" s="49"/>
      <c r="B29" s="32"/>
      <c r="C29" s="16" t="s">
        <v>108</v>
      </c>
      <c r="D29" s="16" t="s">
        <v>170</v>
      </c>
      <c r="E29" s="16"/>
      <c r="F29" s="16"/>
      <c r="G29" s="17"/>
      <c r="H29" s="9" t="s">
        <v>120</v>
      </c>
      <c r="K29" s="3">
        <f t="shared" si="0"/>
        <v>0</v>
      </c>
    </row>
    <row r="30" spans="1:11" x14ac:dyDescent="0.2">
      <c r="A30" s="40" t="s">
        <v>18</v>
      </c>
      <c r="B30" s="25">
        <v>15</v>
      </c>
      <c r="C30" s="18" t="s">
        <v>262</v>
      </c>
      <c r="D30" s="18" t="s">
        <v>140</v>
      </c>
      <c r="E30" s="18" t="s">
        <v>177</v>
      </c>
      <c r="F30" s="7" t="s">
        <v>118</v>
      </c>
      <c r="G30" s="8" t="s">
        <v>118</v>
      </c>
      <c r="H30" s="19" t="s">
        <v>120</v>
      </c>
      <c r="I30" s="3" t="s">
        <v>274</v>
      </c>
      <c r="J30" s="3" t="s">
        <v>274</v>
      </c>
      <c r="K30" s="3" t="str">
        <f t="shared" si="0"/>
        <v>TP</v>
      </c>
    </row>
    <row r="31" spans="1:11" x14ac:dyDescent="0.2">
      <c r="A31" s="42"/>
      <c r="B31" s="30"/>
      <c r="C31" s="12" t="s">
        <v>108</v>
      </c>
      <c r="D31" s="12" t="s">
        <v>161</v>
      </c>
      <c r="E31" s="12"/>
      <c r="F31" s="12"/>
      <c r="G31" s="13"/>
      <c r="H31" s="9" t="s">
        <v>120</v>
      </c>
      <c r="K31" s="3">
        <f t="shared" si="0"/>
        <v>0</v>
      </c>
    </row>
    <row r="32" spans="1:11" x14ac:dyDescent="0.2">
      <c r="A32" s="42"/>
      <c r="B32" s="30"/>
      <c r="C32" s="12" t="s">
        <v>108</v>
      </c>
      <c r="D32" s="12" t="s">
        <v>142</v>
      </c>
      <c r="E32" s="12"/>
      <c r="F32" s="12"/>
      <c r="G32" s="13"/>
      <c r="H32" s="9" t="s">
        <v>120</v>
      </c>
      <c r="K32" s="3">
        <f t="shared" si="0"/>
        <v>0</v>
      </c>
    </row>
    <row r="33" spans="1:11" x14ac:dyDescent="0.2">
      <c r="A33" s="42"/>
      <c r="B33" s="30"/>
      <c r="C33" s="12" t="s">
        <v>108</v>
      </c>
      <c r="D33" s="12" t="s">
        <v>143</v>
      </c>
      <c r="E33" s="12"/>
      <c r="F33" s="12"/>
      <c r="G33" s="13"/>
      <c r="H33" s="9" t="s">
        <v>120</v>
      </c>
      <c r="I33" s="78"/>
      <c r="J33" s="78"/>
      <c r="K33" s="3">
        <f t="shared" si="0"/>
        <v>0</v>
      </c>
    </row>
    <row r="34" spans="1:11" x14ac:dyDescent="0.2">
      <c r="A34" s="42"/>
      <c r="B34" s="30"/>
      <c r="C34" s="12" t="s">
        <v>108</v>
      </c>
      <c r="D34" s="12" t="s">
        <v>139</v>
      </c>
      <c r="E34" s="12"/>
      <c r="F34" s="12"/>
      <c r="G34" s="13"/>
      <c r="H34" s="9" t="s">
        <v>120</v>
      </c>
      <c r="K34" s="3">
        <f t="shared" si="0"/>
        <v>0</v>
      </c>
    </row>
    <row r="35" spans="1:11" x14ac:dyDescent="0.2">
      <c r="A35" s="42"/>
      <c r="B35" s="30"/>
      <c r="C35" s="12" t="s">
        <v>108</v>
      </c>
      <c r="D35" s="12" t="s">
        <v>138</v>
      </c>
      <c r="E35" s="12"/>
      <c r="F35" s="12"/>
      <c r="G35" s="13"/>
      <c r="H35" s="9" t="s">
        <v>120</v>
      </c>
      <c r="K35" s="3">
        <f t="shared" si="0"/>
        <v>0</v>
      </c>
    </row>
    <row r="36" spans="1:11" x14ac:dyDescent="0.2">
      <c r="A36" s="42"/>
      <c r="B36" s="30"/>
      <c r="C36" s="12" t="s">
        <v>108</v>
      </c>
      <c r="D36" s="12" t="s">
        <v>176</v>
      </c>
      <c r="E36" s="12"/>
      <c r="F36" s="12"/>
      <c r="G36" s="13"/>
      <c r="H36" s="9" t="s">
        <v>120</v>
      </c>
      <c r="K36" s="3">
        <f t="shared" si="0"/>
        <v>0</v>
      </c>
    </row>
    <row r="37" spans="1:11" x14ac:dyDescent="0.2">
      <c r="A37" s="42"/>
      <c r="B37" s="30"/>
      <c r="C37" s="12" t="s">
        <v>108</v>
      </c>
      <c r="D37" s="12" t="s">
        <v>129</v>
      </c>
      <c r="E37" s="12"/>
      <c r="F37" s="12"/>
      <c r="G37" s="13"/>
      <c r="H37" s="9" t="s">
        <v>120</v>
      </c>
      <c r="K37" s="3">
        <f t="shared" si="0"/>
        <v>0</v>
      </c>
    </row>
    <row r="38" spans="1:11" ht="15" thickBot="1" x14ac:dyDescent="0.25">
      <c r="A38" s="42"/>
      <c r="B38" s="30"/>
      <c r="C38" s="12" t="s">
        <v>108</v>
      </c>
      <c r="D38" s="12" t="s">
        <v>231</v>
      </c>
      <c r="E38" s="12"/>
      <c r="F38" s="12"/>
      <c r="G38" s="13"/>
      <c r="H38" s="9" t="s">
        <v>120</v>
      </c>
      <c r="K38" s="3">
        <f t="shared" si="0"/>
        <v>0</v>
      </c>
    </row>
    <row r="39" spans="1:11" x14ac:dyDescent="0.2">
      <c r="A39" s="40" t="s">
        <v>23</v>
      </c>
      <c r="B39" s="25">
        <v>20</v>
      </c>
      <c r="C39" s="48" t="s">
        <v>108</v>
      </c>
      <c r="D39" s="48" t="s">
        <v>142</v>
      </c>
      <c r="E39" s="41" t="s">
        <v>108</v>
      </c>
      <c r="F39" s="58" t="s">
        <v>118</v>
      </c>
      <c r="G39" s="59" t="s">
        <v>118</v>
      </c>
      <c r="H39" s="9" t="s">
        <v>120</v>
      </c>
      <c r="I39" s="3" t="s">
        <v>133</v>
      </c>
      <c r="J39" s="3" t="s">
        <v>133</v>
      </c>
      <c r="K39" s="3" t="str">
        <f t="shared" si="0"/>
        <v>TN</v>
      </c>
    </row>
    <row r="40" spans="1:11" x14ac:dyDescent="0.2">
      <c r="A40" s="42"/>
      <c r="B40" s="30"/>
      <c r="C40" s="78" t="s">
        <v>108</v>
      </c>
      <c r="D40" s="78" t="s">
        <v>288</v>
      </c>
      <c r="E40" s="89"/>
      <c r="F40" s="20"/>
      <c r="G40" s="135"/>
      <c r="H40" s="9" t="s">
        <v>120</v>
      </c>
    </row>
    <row r="41" spans="1:11" x14ac:dyDescent="0.2">
      <c r="A41" s="42"/>
      <c r="B41" s="30"/>
      <c r="C41" s="78" t="s">
        <v>108</v>
      </c>
      <c r="D41" s="78" t="s">
        <v>141</v>
      </c>
      <c r="E41" s="89"/>
      <c r="F41" s="20"/>
      <c r="G41" s="135"/>
      <c r="H41" s="9" t="s">
        <v>120</v>
      </c>
    </row>
    <row r="42" spans="1:11" ht="15" thickBot="1" x14ac:dyDescent="0.25">
      <c r="A42" s="49"/>
      <c r="B42" s="32"/>
      <c r="C42" s="82" t="s">
        <v>289</v>
      </c>
      <c r="D42" s="82" t="s">
        <v>140</v>
      </c>
      <c r="E42" s="90"/>
      <c r="F42" s="100"/>
      <c r="G42" s="136"/>
      <c r="H42" s="9" t="s">
        <v>120</v>
      </c>
    </row>
    <row r="43" spans="1:11" ht="15" thickBot="1" x14ac:dyDescent="0.25">
      <c r="A43" s="42" t="s">
        <v>25</v>
      </c>
      <c r="B43" s="30">
        <v>22</v>
      </c>
      <c r="C43" s="78" t="s">
        <v>108</v>
      </c>
      <c r="D43" s="78" t="s">
        <v>142</v>
      </c>
      <c r="E43" s="89" t="s">
        <v>108</v>
      </c>
      <c r="F43" s="20" t="s">
        <v>118</v>
      </c>
      <c r="G43" s="135" t="s">
        <v>118</v>
      </c>
      <c r="H43" s="9" t="s">
        <v>120</v>
      </c>
      <c r="I43" s="3" t="s">
        <v>133</v>
      </c>
      <c r="J43" s="3" t="s">
        <v>133</v>
      </c>
      <c r="K43" s="3" t="str">
        <f t="shared" si="0"/>
        <v>TN</v>
      </c>
    </row>
    <row r="44" spans="1:11" ht="15" thickBot="1" x14ac:dyDescent="0.25">
      <c r="A44" s="40" t="s">
        <v>26</v>
      </c>
      <c r="B44" s="25">
        <v>23</v>
      </c>
      <c r="C44" s="7" t="s">
        <v>108</v>
      </c>
      <c r="D44" s="7" t="s">
        <v>142</v>
      </c>
      <c r="E44" s="18" t="s">
        <v>108</v>
      </c>
      <c r="F44" s="7" t="s">
        <v>118</v>
      </c>
      <c r="G44" s="8" t="s">
        <v>118</v>
      </c>
      <c r="H44" s="19" t="s">
        <v>120</v>
      </c>
      <c r="I44" s="83" t="s">
        <v>133</v>
      </c>
      <c r="J44" s="83" t="s">
        <v>133</v>
      </c>
      <c r="K44" s="3" t="str">
        <f t="shared" si="0"/>
        <v>TN</v>
      </c>
    </row>
    <row r="45" spans="1:11" ht="15" thickBot="1" x14ac:dyDescent="0.25">
      <c r="A45" s="40" t="s">
        <v>28</v>
      </c>
      <c r="B45" s="25">
        <v>25</v>
      </c>
      <c r="C45" s="27" t="s">
        <v>263</v>
      </c>
      <c r="D45" s="27" t="s">
        <v>141</v>
      </c>
      <c r="E45" s="18" t="s">
        <v>121</v>
      </c>
      <c r="F45" s="7" t="s">
        <v>118</v>
      </c>
      <c r="G45" s="8" t="s">
        <v>118</v>
      </c>
      <c r="H45" s="9" t="s">
        <v>120</v>
      </c>
      <c r="I45" s="3" t="s">
        <v>274</v>
      </c>
      <c r="J45" s="3" t="s">
        <v>274</v>
      </c>
      <c r="K45" s="3" t="str">
        <f t="shared" si="0"/>
        <v>TP</v>
      </c>
    </row>
    <row r="46" spans="1:11" x14ac:dyDescent="0.2">
      <c r="A46" s="40" t="s">
        <v>31</v>
      </c>
      <c r="B46" s="25">
        <v>28</v>
      </c>
      <c r="C46" s="7" t="s">
        <v>108</v>
      </c>
      <c r="D46" s="7" t="s">
        <v>142</v>
      </c>
      <c r="E46" s="18" t="s">
        <v>108</v>
      </c>
      <c r="F46" s="63" t="s">
        <v>118</v>
      </c>
      <c r="G46" s="64" t="s">
        <v>118</v>
      </c>
      <c r="H46" s="9" t="s">
        <v>120</v>
      </c>
      <c r="I46" s="78" t="s">
        <v>133</v>
      </c>
      <c r="J46" s="78" t="s">
        <v>133</v>
      </c>
      <c r="K46" s="3" t="str">
        <f t="shared" si="0"/>
        <v>TN</v>
      </c>
    </row>
    <row r="47" spans="1:11" x14ac:dyDescent="0.2">
      <c r="A47" s="42"/>
      <c r="B47" s="30"/>
      <c r="C47" s="12" t="s">
        <v>108</v>
      </c>
      <c r="D47" s="12" t="s">
        <v>141</v>
      </c>
      <c r="E47" s="12"/>
      <c r="F47" s="12"/>
      <c r="G47" s="13"/>
      <c r="H47" s="9" t="s">
        <v>120</v>
      </c>
      <c r="K47" s="3">
        <f t="shared" si="0"/>
        <v>0</v>
      </c>
    </row>
    <row r="48" spans="1:11" x14ac:dyDescent="0.2">
      <c r="A48" s="42"/>
      <c r="B48" s="30"/>
      <c r="C48" s="12" t="s">
        <v>108</v>
      </c>
      <c r="D48" s="12" t="s">
        <v>140</v>
      </c>
      <c r="E48" s="12"/>
      <c r="F48" s="12"/>
      <c r="G48" s="13"/>
      <c r="H48" s="9" t="s">
        <v>120</v>
      </c>
      <c r="K48" s="3">
        <f t="shared" si="0"/>
        <v>0</v>
      </c>
    </row>
    <row r="49" spans="1:11" x14ac:dyDescent="0.2">
      <c r="A49" s="42"/>
      <c r="B49" s="30"/>
      <c r="C49" s="12" t="s">
        <v>108</v>
      </c>
      <c r="D49" s="12" t="s">
        <v>129</v>
      </c>
      <c r="E49" s="12"/>
      <c r="F49" s="12"/>
      <c r="G49" s="13"/>
      <c r="H49" s="9" t="s">
        <v>120</v>
      </c>
      <c r="K49" s="3">
        <f t="shared" si="0"/>
        <v>0</v>
      </c>
    </row>
    <row r="50" spans="1:11" ht="15" thickBot="1" x14ac:dyDescent="0.25">
      <c r="A50" s="49"/>
      <c r="B50" s="32"/>
      <c r="C50" s="16" t="s">
        <v>108</v>
      </c>
      <c r="D50" s="16" t="s">
        <v>231</v>
      </c>
      <c r="E50" s="16"/>
      <c r="F50" s="16"/>
      <c r="G50" s="17"/>
      <c r="H50" s="9" t="s">
        <v>120</v>
      </c>
      <c r="K50" s="3">
        <f t="shared" si="0"/>
        <v>0</v>
      </c>
    </row>
    <row r="51" spans="1:11" x14ac:dyDescent="0.2">
      <c r="A51" s="40" t="s">
        <v>32</v>
      </c>
      <c r="B51" s="25">
        <v>29</v>
      </c>
      <c r="C51" s="26" t="s">
        <v>108</v>
      </c>
      <c r="D51" s="7" t="s">
        <v>143</v>
      </c>
      <c r="E51" s="18" t="s">
        <v>108</v>
      </c>
      <c r="F51" s="63" t="s">
        <v>118</v>
      </c>
      <c r="G51" s="64" t="s">
        <v>118</v>
      </c>
      <c r="H51" s="9" t="s">
        <v>120</v>
      </c>
      <c r="I51" s="3" t="s">
        <v>133</v>
      </c>
      <c r="J51" s="3" t="s">
        <v>133</v>
      </c>
      <c r="K51" s="3" t="str">
        <f t="shared" si="0"/>
        <v>TN</v>
      </c>
    </row>
    <row r="52" spans="1:11" x14ac:dyDescent="0.2">
      <c r="A52" s="42"/>
      <c r="B52" s="30"/>
      <c r="C52" s="12" t="s">
        <v>108</v>
      </c>
      <c r="D52" s="12" t="s">
        <v>176</v>
      </c>
      <c r="E52" s="12"/>
      <c r="F52" s="12"/>
      <c r="G52" s="13"/>
      <c r="H52" s="9" t="s">
        <v>120</v>
      </c>
      <c r="K52" s="3">
        <f t="shared" si="0"/>
        <v>0</v>
      </c>
    </row>
    <row r="53" spans="1:11" ht="15" thickBot="1" x14ac:dyDescent="0.25">
      <c r="A53" s="49"/>
      <c r="B53" s="32"/>
      <c r="C53" s="16" t="s">
        <v>108</v>
      </c>
      <c r="D53" s="16" t="s">
        <v>140</v>
      </c>
      <c r="E53" s="16"/>
      <c r="F53" s="16"/>
      <c r="G53" s="17"/>
      <c r="H53" s="9" t="s">
        <v>120</v>
      </c>
      <c r="K53" s="3">
        <f t="shared" si="0"/>
        <v>0</v>
      </c>
    </row>
    <row r="54" spans="1:11" ht="15" thickBot="1" x14ac:dyDescent="0.25">
      <c r="A54" s="40" t="s">
        <v>36</v>
      </c>
      <c r="B54" s="25">
        <v>33</v>
      </c>
      <c r="C54" s="26" t="s">
        <v>108</v>
      </c>
      <c r="D54" s="26" t="s">
        <v>142</v>
      </c>
      <c r="E54" s="27" t="s">
        <v>108</v>
      </c>
      <c r="F54" s="26" t="s">
        <v>118</v>
      </c>
      <c r="G54" s="39" t="s">
        <v>118</v>
      </c>
      <c r="H54" s="20" t="s">
        <v>120</v>
      </c>
      <c r="I54" s="78" t="s">
        <v>133</v>
      </c>
      <c r="J54" s="78" t="s">
        <v>133</v>
      </c>
      <c r="K54" s="3" t="str">
        <f t="shared" si="0"/>
        <v>TN</v>
      </c>
    </row>
    <row r="55" spans="1:11" x14ac:dyDescent="0.2">
      <c r="A55" s="40" t="s">
        <v>37</v>
      </c>
      <c r="B55" s="25">
        <v>34</v>
      </c>
      <c r="C55" s="27" t="s">
        <v>264</v>
      </c>
      <c r="D55" s="27" t="s">
        <v>143</v>
      </c>
      <c r="E55" s="27" t="s">
        <v>149</v>
      </c>
      <c r="F55" s="26" t="s">
        <v>118</v>
      </c>
      <c r="G55" s="39" t="s">
        <v>118</v>
      </c>
      <c r="H55" s="20" t="s">
        <v>120</v>
      </c>
      <c r="I55" s="3" t="s">
        <v>274</v>
      </c>
      <c r="J55" s="3" t="s">
        <v>274</v>
      </c>
      <c r="K55" s="3" t="str">
        <f t="shared" si="0"/>
        <v>TP</v>
      </c>
    </row>
    <row r="56" spans="1:11" x14ac:dyDescent="0.2">
      <c r="A56" s="42"/>
      <c r="B56" s="30"/>
      <c r="C56" s="21" t="s">
        <v>108</v>
      </c>
      <c r="D56" s="21" t="s">
        <v>140</v>
      </c>
      <c r="E56" s="21" t="s">
        <v>211</v>
      </c>
      <c r="F56" s="21" t="s">
        <v>118</v>
      </c>
      <c r="G56" s="22" t="s">
        <v>118</v>
      </c>
      <c r="H56" s="9" t="s">
        <v>120</v>
      </c>
      <c r="I56" s="3" t="s">
        <v>276</v>
      </c>
      <c r="J56" s="3" t="s">
        <v>276</v>
      </c>
      <c r="K56" s="3" t="str">
        <f t="shared" si="0"/>
        <v>Untested</v>
      </c>
    </row>
    <row r="57" spans="1:11" x14ac:dyDescent="0.2">
      <c r="A57" s="42"/>
      <c r="B57" s="30"/>
      <c r="C57" s="21" t="s">
        <v>108</v>
      </c>
      <c r="D57" s="21" t="s">
        <v>138</v>
      </c>
      <c r="E57" s="21"/>
      <c r="F57" s="21"/>
      <c r="G57" s="22"/>
      <c r="H57" s="9" t="s">
        <v>120</v>
      </c>
      <c r="K57" s="3">
        <f t="shared" si="0"/>
        <v>0</v>
      </c>
    </row>
    <row r="58" spans="1:11" x14ac:dyDescent="0.2">
      <c r="A58" s="42"/>
      <c r="B58" s="30"/>
      <c r="C58" s="21" t="s">
        <v>108</v>
      </c>
      <c r="D58" s="21" t="s">
        <v>141</v>
      </c>
      <c r="E58" s="21"/>
      <c r="F58" s="21"/>
      <c r="G58" s="22"/>
      <c r="H58" s="9" t="s">
        <v>120</v>
      </c>
      <c r="K58" s="3">
        <f t="shared" si="0"/>
        <v>0</v>
      </c>
    </row>
    <row r="59" spans="1:11" ht="15" thickBot="1" x14ac:dyDescent="0.25">
      <c r="A59" s="49"/>
      <c r="B59" s="32"/>
      <c r="C59" s="23" t="s">
        <v>108</v>
      </c>
      <c r="D59" s="23" t="s">
        <v>142</v>
      </c>
      <c r="E59" s="23"/>
      <c r="F59" s="23"/>
      <c r="G59" s="24"/>
      <c r="H59" s="9" t="s">
        <v>120</v>
      </c>
      <c r="K59" s="3">
        <f t="shared" si="0"/>
        <v>0</v>
      </c>
    </row>
    <row r="60" spans="1:11" ht="15" thickBot="1" x14ac:dyDescent="0.25">
      <c r="A60" s="43" t="s">
        <v>38</v>
      </c>
      <c r="B60" s="35">
        <v>35</v>
      </c>
      <c r="C60" s="37" t="s">
        <v>118</v>
      </c>
      <c r="D60" s="37" t="s">
        <v>118</v>
      </c>
      <c r="E60" s="37" t="s">
        <v>147</v>
      </c>
      <c r="F60" s="36" t="s">
        <v>213</v>
      </c>
      <c r="G60" s="84" t="s">
        <v>138</v>
      </c>
      <c r="H60" s="20" t="s">
        <v>1</v>
      </c>
      <c r="I60" s="3" t="s">
        <v>276</v>
      </c>
      <c r="J60" s="3" t="s">
        <v>274</v>
      </c>
      <c r="K60" s="3" t="str">
        <f t="shared" si="0"/>
        <v>Excluded</v>
      </c>
    </row>
    <row r="61" spans="1:11" ht="15" thickBot="1" x14ac:dyDescent="0.25">
      <c r="A61" s="43" t="s">
        <v>40</v>
      </c>
      <c r="B61" s="35">
        <v>37</v>
      </c>
      <c r="C61" s="36" t="s">
        <v>265</v>
      </c>
      <c r="D61" s="36" t="s">
        <v>141</v>
      </c>
      <c r="E61" s="36" t="s">
        <v>121</v>
      </c>
      <c r="F61" s="37" t="s">
        <v>118</v>
      </c>
      <c r="G61" s="38" t="s">
        <v>118</v>
      </c>
      <c r="H61" s="20" t="s">
        <v>120</v>
      </c>
      <c r="I61" s="3" t="s">
        <v>274</v>
      </c>
      <c r="J61" s="3" t="s">
        <v>274</v>
      </c>
      <c r="K61" s="3" t="str">
        <f t="shared" ref="K61:K101" si="2">IF(H61="Y","Excluded",J61)</f>
        <v>TP</v>
      </c>
    </row>
    <row r="62" spans="1:11" ht="15" thickBot="1" x14ac:dyDescent="0.25">
      <c r="A62" s="40" t="s">
        <v>41</v>
      </c>
      <c r="B62" s="25">
        <v>38</v>
      </c>
      <c r="C62" s="48" t="s">
        <v>108</v>
      </c>
      <c r="D62" s="48" t="s">
        <v>170</v>
      </c>
      <c r="E62" s="41" t="s">
        <v>108</v>
      </c>
      <c r="F62" s="48" t="s">
        <v>118</v>
      </c>
      <c r="G62" s="67" t="s">
        <v>118</v>
      </c>
      <c r="H62" s="20" t="s">
        <v>120</v>
      </c>
      <c r="I62" s="78" t="s">
        <v>133</v>
      </c>
      <c r="J62" s="78" t="s">
        <v>133</v>
      </c>
      <c r="K62" s="3" t="str">
        <f t="shared" si="2"/>
        <v>TN</v>
      </c>
    </row>
    <row r="63" spans="1:11" ht="15" thickBot="1" x14ac:dyDescent="0.25">
      <c r="A63" s="43" t="s">
        <v>44</v>
      </c>
      <c r="B63" s="35">
        <v>40</v>
      </c>
      <c r="C63" s="44" t="s">
        <v>108</v>
      </c>
      <c r="D63" s="44" t="s">
        <v>129</v>
      </c>
      <c r="E63" s="47" t="s">
        <v>108</v>
      </c>
      <c r="F63" s="44" t="s">
        <v>118</v>
      </c>
      <c r="G63" s="45" t="s">
        <v>118</v>
      </c>
      <c r="H63" s="20" t="s">
        <v>120</v>
      </c>
      <c r="I63" s="78" t="s">
        <v>133</v>
      </c>
      <c r="J63" s="78" t="s">
        <v>133</v>
      </c>
      <c r="K63" s="3" t="str">
        <f t="shared" si="2"/>
        <v>TN</v>
      </c>
    </row>
    <row r="64" spans="1:11" x14ac:dyDescent="0.2">
      <c r="A64" s="40" t="s">
        <v>47</v>
      </c>
      <c r="B64" s="25">
        <v>44</v>
      </c>
      <c r="C64" s="57" t="s">
        <v>266</v>
      </c>
      <c r="D64" s="57" t="s">
        <v>141</v>
      </c>
      <c r="E64" s="6" t="s">
        <v>108</v>
      </c>
      <c r="F64" s="48" t="s">
        <v>118</v>
      </c>
      <c r="G64" s="67" t="s">
        <v>118</v>
      </c>
      <c r="H64" s="9" t="s">
        <v>1</v>
      </c>
      <c r="I64" s="3" t="s">
        <v>275</v>
      </c>
      <c r="J64" s="3" t="s">
        <v>275</v>
      </c>
      <c r="K64" s="3" t="str">
        <f t="shared" si="2"/>
        <v>Excluded</v>
      </c>
    </row>
    <row r="65" spans="1:11" ht="15" thickBot="1" x14ac:dyDescent="0.25">
      <c r="A65" s="42"/>
      <c r="B65" s="30"/>
      <c r="C65" s="78" t="s">
        <v>108</v>
      </c>
      <c r="D65" s="78" t="s">
        <v>142</v>
      </c>
      <c r="E65" s="12"/>
      <c r="F65" s="12"/>
      <c r="G65" s="13"/>
      <c r="H65" s="9" t="s">
        <v>1</v>
      </c>
      <c r="K65" s="3" t="str">
        <f t="shared" si="2"/>
        <v>Excluded</v>
      </c>
    </row>
    <row r="66" spans="1:11" x14ac:dyDescent="0.2">
      <c r="A66" s="40" t="s">
        <v>48</v>
      </c>
      <c r="B66" s="25">
        <v>45</v>
      </c>
      <c r="C66" s="41" t="s">
        <v>267</v>
      </c>
      <c r="D66" s="41" t="s">
        <v>141</v>
      </c>
      <c r="E66" s="18" t="s">
        <v>121</v>
      </c>
      <c r="F66" s="7"/>
      <c r="G66" s="8"/>
      <c r="H66" s="9" t="s">
        <v>120</v>
      </c>
      <c r="I66" s="3" t="s">
        <v>274</v>
      </c>
      <c r="J66" s="3" t="s">
        <v>274</v>
      </c>
      <c r="K66" s="3" t="str">
        <f t="shared" si="2"/>
        <v>TP</v>
      </c>
    </row>
    <row r="67" spans="1:11" ht="15" thickBot="1" x14ac:dyDescent="0.25">
      <c r="A67" s="49"/>
      <c r="B67" s="32"/>
      <c r="C67" s="82"/>
      <c r="D67" s="82"/>
      <c r="E67" s="16" t="s">
        <v>177</v>
      </c>
      <c r="F67" s="61" t="s">
        <v>222</v>
      </c>
      <c r="G67" s="62" t="s">
        <v>140</v>
      </c>
      <c r="H67" s="9" t="s">
        <v>120</v>
      </c>
      <c r="I67" s="3" t="s">
        <v>276</v>
      </c>
      <c r="J67" s="3" t="s">
        <v>274</v>
      </c>
      <c r="K67" s="3" t="str">
        <f t="shared" si="2"/>
        <v>TP</v>
      </c>
    </row>
    <row r="68" spans="1:11" x14ac:dyDescent="0.2">
      <c r="A68" s="40" t="s">
        <v>50</v>
      </c>
      <c r="B68" s="25">
        <v>7</v>
      </c>
      <c r="C68" s="27" t="s">
        <v>268</v>
      </c>
      <c r="D68" s="27" t="s">
        <v>143</v>
      </c>
      <c r="E68" s="27" t="s">
        <v>149</v>
      </c>
      <c r="F68" s="26" t="s">
        <v>118</v>
      </c>
      <c r="G68" s="39" t="s">
        <v>118</v>
      </c>
      <c r="H68" s="20" t="s">
        <v>120</v>
      </c>
      <c r="I68" s="3" t="s">
        <v>274</v>
      </c>
      <c r="J68" s="3" t="s">
        <v>274</v>
      </c>
      <c r="K68" s="3" t="str">
        <f t="shared" si="2"/>
        <v>TP</v>
      </c>
    </row>
    <row r="69" spans="1:11" ht="15" thickBot="1" x14ac:dyDescent="0.25">
      <c r="A69" s="49"/>
      <c r="B69" s="32"/>
      <c r="C69" s="23"/>
      <c r="D69" s="23"/>
      <c r="E69" s="23" t="s">
        <v>211</v>
      </c>
      <c r="F69" s="23" t="s">
        <v>118</v>
      </c>
      <c r="G69" s="24" t="s">
        <v>118</v>
      </c>
      <c r="H69" s="9" t="s">
        <v>120</v>
      </c>
      <c r="I69" s="3" t="s">
        <v>276</v>
      </c>
      <c r="J69" s="3" t="s">
        <v>276</v>
      </c>
      <c r="K69" s="3" t="str">
        <f t="shared" si="2"/>
        <v>Untested</v>
      </c>
    </row>
    <row r="70" spans="1:11" ht="15" thickBot="1" x14ac:dyDescent="0.25">
      <c r="A70" s="43" t="s">
        <v>55</v>
      </c>
      <c r="B70" s="35">
        <v>52</v>
      </c>
      <c r="C70" s="44" t="s">
        <v>108</v>
      </c>
      <c r="D70" s="44" t="s">
        <v>142</v>
      </c>
      <c r="E70" s="36" t="s">
        <v>108</v>
      </c>
      <c r="F70" s="37" t="s">
        <v>118</v>
      </c>
      <c r="G70" s="38" t="s">
        <v>118</v>
      </c>
      <c r="H70" s="20" t="s">
        <v>120</v>
      </c>
      <c r="I70" s="3" t="s">
        <v>133</v>
      </c>
      <c r="J70" s="78" t="s">
        <v>133</v>
      </c>
      <c r="K70" s="3" t="str">
        <f t="shared" si="2"/>
        <v>TN</v>
      </c>
    </row>
    <row r="71" spans="1:11" ht="15" thickBot="1" x14ac:dyDescent="0.25">
      <c r="A71" s="43" t="s">
        <v>344</v>
      </c>
      <c r="B71" s="35">
        <v>54</v>
      </c>
      <c r="C71" s="44" t="s">
        <v>108</v>
      </c>
      <c r="D71" s="44" t="s">
        <v>142</v>
      </c>
      <c r="E71" s="36" t="s">
        <v>108</v>
      </c>
      <c r="F71" s="37" t="s">
        <v>118</v>
      </c>
      <c r="G71" s="38" t="s">
        <v>118</v>
      </c>
      <c r="H71" s="20" t="s">
        <v>120</v>
      </c>
      <c r="I71" s="3" t="s">
        <v>133</v>
      </c>
      <c r="J71" s="78" t="s">
        <v>133</v>
      </c>
      <c r="K71" s="3" t="str">
        <f t="shared" ref="K71" si="3">IF(H71="Y","Excluded",J71)</f>
        <v>TN</v>
      </c>
    </row>
    <row r="72" spans="1:11" ht="15" thickBot="1" x14ac:dyDescent="0.25">
      <c r="A72" s="40" t="s">
        <v>59</v>
      </c>
      <c r="B72" s="25">
        <v>56</v>
      </c>
      <c r="C72" s="26" t="s">
        <v>118</v>
      </c>
      <c r="D72" s="26" t="s">
        <v>118</v>
      </c>
      <c r="E72" s="23" t="s">
        <v>230</v>
      </c>
      <c r="F72" s="23" t="s">
        <v>118</v>
      </c>
      <c r="G72" s="24" t="s">
        <v>118</v>
      </c>
      <c r="H72" s="9" t="s">
        <v>120</v>
      </c>
      <c r="I72" s="78" t="s">
        <v>276</v>
      </c>
      <c r="J72" s="78" t="s">
        <v>276</v>
      </c>
      <c r="K72" s="3" t="str">
        <f t="shared" ref="K72" si="4">IF(H72="Y","Excluded",J72)</f>
        <v>Untested</v>
      </c>
    </row>
    <row r="73" spans="1:11" x14ac:dyDescent="0.2">
      <c r="A73" s="40" t="s">
        <v>60</v>
      </c>
      <c r="B73" s="25">
        <v>57</v>
      </c>
      <c r="C73" s="57" t="s">
        <v>269</v>
      </c>
      <c r="D73" s="57" t="s">
        <v>141</v>
      </c>
      <c r="E73" s="85" t="s">
        <v>108</v>
      </c>
      <c r="F73" s="26" t="s">
        <v>118</v>
      </c>
      <c r="G73" s="39" t="s">
        <v>118</v>
      </c>
      <c r="H73" s="9" t="s">
        <v>1</v>
      </c>
      <c r="I73" s="3" t="s">
        <v>275</v>
      </c>
      <c r="J73" s="3" t="s">
        <v>275</v>
      </c>
      <c r="K73" s="3" t="str">
        <f t="shared" si="2"/>
        <v>Excluded</v>
      </c>
    </row>
    <row r="74" spans="1:11" x14ac:dyDescent="0.2">
      <c r="A74" s="42"/>
      <c r="B74" s="30"/>
      <c r="C74" s="150" t="s">
        <v>232</v>
      </c>
      <c r="D74" s="150" t="s">
        <v>129</v>
      </c>
      <c r="E74" s="21"/>
      <c r="F74" s="21"/>
      <c r="G74" s="22"/>
      <c r="H74" s="9" t="s">
        <v>1</v>
      </c>
      <c r="K74" s="3" t="str">
        <f t="shared" si="2"/>
        <v>Excluded</v>
      </c>
    </row>
    <row r="75" spans="1:11" x14ac:dyDescent="0.2">
      <c r="A75" s="42"/>
      <c r="B75" s="30"/>
      <c r="C75" s="150" t="s">
        <v>233</v>
      </c>
      <c r="D75" s="150" t="s">
        <v>231</v>
      </c>
      <c r="E75" s="21"/>
      <c r="F75" s="21"/>
      <c r="G75" s="22"/>
      <c r="H75" s="9" t="s">
        <v>1</v>
      </c>
      <c r="K75" s="3" t="str">
        <f t="shared" si="2"/>
        <v>Excluded</v>
      </c>
    </row>
    <row r="76" spans="1:11" ht="15" thickBot="1" x14ac:dyDescent="0.25">
      <c r="A76" s="49"/>
      <c r="B76" s="32"/>
      <c r="C76" s="23" t="s">
        <v>108</v>
      </c>
      <c r="D76" s="23" t="s">
        <v>142</v>
      </c>
      <c r="E76" s="23"/>
      <c r="F76" s="23"/>
      <c r="G76" s="24"/>
      <c r="H76" s="9" t="s">
        <v>1</v>
      </c>
      <c r="K76" s="3" t="str">
        <f t="shared" si="2"/>
        <v>Excluded</v>
      </c>
    </row>
    <row r="77" spans="1:11" ht="29" thickBot="1" x14ac:dyDescent="0.25">
      <c r="A77" s="43" t="s">
        <v>343</v>
      </c>
      <c r="B77" s="35">
        <v>64</v>
      </c>
      <c r="C77" s="44" t="s">
        <v>108</v>
      </c>
      <c r="D77" s="44" t="s">
        <v>142</v>
      </c>
      <c r="E77" s="36" t="s">
        <v>315</v>
      </c>
      <c r="F77" s="37" t="s">
        <v>118</v>
      </c>
      <c r="G77" s="38" t="s">
        <v>118</v>
      </c>
      <c r="H77" s="20" t="s">
        <v>120</v>
      </c>
      <c r="I77" s="3" t="s">
        <v>133</v>
      </c>
      <c r="J77" s="78" t="s">
        <v>133</v>
      </c>
      <c r="K77" s="3" t="str">
        <f t="shared" si="2"/>
        <v>TN</v>
      </c>
    </row>
    <row r="78" spans="1:11" ht="15" thickBot="1" x14ac:dyDescent="0.25">
      <c r="A78" s="40" t="s">
        <v>73</v>
      </c>
      <c r="B78" s="25">
        <v>70</v>
      </c>
      <c r="C78" s="26" t="s">
        <v>118</v>
      </c>
      <c r="D78" s="26" t="s">
        <v>118</v>
      </c>
      <c r="E78" s="23" t="s">
        <v>146</v>
      </c>
      <c r="F78" s="33" t="s">
        <v>150</v>
      </c>
      <c r="G78" s="70" t="s">
        <v>142</v>
      </c>
      <c r="H78" s="9" t="s">
        <v>1</v>
      </c>
      <c r="I78" s="3" t="s">
        <v>276</v>
      </c>
      <c r="J78" s="3" t="s">
        <v>274</v>
      </c>
      <c r="K78" s="3" t="str">
        <f t="shared" ref="K78" si="5">IF(H78="Y","Excluded",J78)</f>
        <v>Excluded</v>
      </c>
    </row>
    <row r="79" spans="1:11" ht="15" thickBot="1" x14ac:dyDescent="0.25">
      <c r="A79" s="43" t="s">
        <v>74</v>
      </c>
      <c r="B79" s="35">
        <v>71</v>
      </c>
      <c r="C79" s="36" t="s">
        <v>244</v>
      </c>
      <c r="D79" s="36" t="s">
        <v>140</v>
      </c>
      <c r="E79" s="36" t="s">
        <v>177</v>
      </c>
      <c r="F79" s="37" t="s">
        <v>118</v>
      </c>
      <c r="G79" s="38" t="s">
        <v>118</v>
      </c>
      <c r="H79" s="20" t="s">
        <v>120</v>
      </c>
      <c r="I79" s="3" t="s">
        <v>274</v>
      </c>
      <c r="J79" s="3" t="s">
        <v>274</v>
      </c>
      <c r="K79" s="3" t="str">
        <f t="shared" si="2"/>
        <v>TP</v>
      </c>
    </row>
    <row r="80" spans="1:11" ht="15" thickBot="1" x14ac:dyDescent="0.25">
      <c r="A80" s="40" t="s">
        <v>75</v>
      </c>
      <c r="B80" s="25">
        <v>72</v>
      </c>
      <c r="C80" s="26" t="s">
        <v>108</v>
      </c>
      <c r="D80" s="26" t="s">
        <v>141</v>
      </c>
      <c r="E80" s="27" t="s">
        <v>108</v>
      </c>
      <c r="F80" s="26" t="s">
        <v>118</v>
      </c>
      <c r="G80" s="39" t="s">
        <v>118</v>
      </c>
      <c r="H80" s="20" t="s">
        <v>120</v>
      </c>
      <c r="I80" s="78" t="s">
        <v>133</v>
      </c>
      <c r="J80" s="78" t="s">
        <v>133</v>
      </c>
      <c r="K80" s="3" t="str">
        <f t="shared" si="2"/>
        <v>TN</v>
      </c>
    </row>
    <row r="81" spans="1:11" x14ac:dyDescent="0.2">
      <c r="A81" s="40" t="s">
        <v>77</v>
      </c>
      <c r="B81" s="25">
        <v>74</v>
      </c>
      <c r="C81" s="26" t="s">
        <v>108</v>
      </c>
      <c r="D81" s="26" t="s">
        <v>142</v>
      </c>
      <c r="E81" s="27" t="s">
        <v>108</v>
      </c>
      <c r="F81" s="26" t="s">
        <v>118</v>
      </c>
      <c r="G81" s="39" t="s">
        <v>118</v>
      </c>
      <c r="H81" s="20" t="s">
        <v>120</v>
      </c>
      <c r="I81" s="78" t="s">
        <v>133</v>
      </c>
      <c r="J81" s="78" t="s">
        <v>133</v>
      </c>
      <c r="K81" s="3" t="str">
        <f t="shared" si="2"/>
        <v>TN</v>
      </c>
    </row>
    <row r="82" spans="1:11" ht="15" thickBot="1" x14ac:dyDescent="0.25">
      <c r="A82" s="42"/>
      <c r="B82" s="30"/>
      <c r="C82" s="21" t="s">
        <v>108</v>
      </c>
      <c r="D82" s="21" t="s">
        <v>141</v>
      </c>
      <c r="E82" s="21"/>
      <c r="F82" s="21"/>
      <c r="G82" s="22"/>
      <c r="H82" s="9" t="s">
        <v>120</v>
      </c>
      <c r="K82" s="3">
        <f t="shared" si="2"/>
        <v>0</v>
      </c>
    </row>
    <row r="83" spans="1:11" x14ac:dyDescent="0.2">
      <c r="A83" s="40" t="s">
        <v>78</v>
      </c>
      <c r="B83" s="25">
        <v>75</v>
      </c>
      <c r="C83" s="27" t="s">
        <v>261</v>
      </c>
      <c r="D83" s="27" t="s">
        <v>141</v>
      </c>
      <c r="E83" s="27" t="s">
        <v>121</v>
      </c>
      <c r="F83" s="26" t="s">
        <v>118</v>
      </c>
      <c r="G83" s="39" t="s">
        <v>118</v>
      </c>
      <c r="H83" s="20" t="s">
        <v>120</v>
      </c>
      <c r="I83" s="3" t="s">
        <v>274</v>
      </c>
      <c r="J83" s="3" t="s">
        <v>274</v>
      </c>
      <c r="K83" s="3" t="str">
        <f t="shared" si="2"/>
        <v>TP</v>
      </c>
    </row>
    <row r="84" spans="1:11" ht="15" thickBot="1" x14ac:dyDescent="0.25">
      <c r="A84" s="49"/>
      <c r="B84" s="32"/>
      <c r="C84" s="23" t="s">
        <v>108</v>
      </c>
      <c r="D84" s="23" t="s">
        <v>142</v>
      </c>
      <c r="E84" s="23"/>
      <c r="F84" s="23"/>
      <c r="G84" s="24"/>
      <c r="H84" s="9" t="s">
        <v>120</v>
      </c>
      <c r="K84" s="3">
        <f t="shared" si="2"/>
        <v>0</v>
      </c>
    </row>
    <row r="85" spans="1:11" ht="15" thickBot="1" x14ac:dyDescent="0.25">
      <c r="A85" s="43" t="s">
        <v>80</v>
      </c>
      <c r="B85" s="35">
        <v>77</v>
      </c>
      <c r="C85" s="36" t="s">
        <v>248</v>
      </c>
      <c r="D85" s="36" t="s">
        <v>143</v>
      </c>
      <c r="E85" s="36" t="s">
        <v>149</v>
      </c>
      <c r="F85" s="37" t="s">
        <v>118</v>
      </c>
      <c r="G85" s="38" t="s">
        <v>118</v>
      </c>
      <c r="H85" s="20" t="s">
        <v>120</v>
      </c>
      <c r="I85" s="3" t="s">
        <v>274</v>
      </c>
      <c r="J85" s="3" t="s">
        <v>274</v>
      </c>
      <c r="K85" s="3" t="str">
        <f t="shared" si="2"/>
        <v>TP</v>
      </c>
    </row>
    <row r="86" spans="1:11" ht="15" thickBot="1" x14ac:dyDescent="0.25">
      <c r="A86" s="43" t="s">
        <v>83</v>
      </c>
      <c r="B86" s="35">
        <v>80</v>
      </c>
      <c r="C86" s="36" t="s">
        <v>250</v>
      </c>
      <c r="D86" s="36" t="s">
        <v>141</v>
      </c>
      <c r="E86" s="36" t="s">
        <v>121</v>
      </c>
      <c r="F86" s="37" t="s">
        <v>118</v>
      </c>
      <c r="G86" s="38" t="s">
        <v>118</v>
      </c>
      <c r="H86" s="20" t="s">
        <v>120</v>
      </c>
      <c r="I86" s="3" t="s">
        <v>274</v>
      </c>
      <c r="J86" s="3" t="s">
        <v>274</v>
      </c>
      <c r="K86" s="3" t="str">
        <f t="shared" si="2"/>
        <v>TP</v>
      </c>
    </row>
    <row r="87" spans="1:11" ht="15" thickBot="1" x14ac:dyDescent="0.25">
      <c r="A87" s="40" t="s">
        <v>85</v>
      </c>
      <c r="B87" s="25">
        <v>82</v>
      </c>
      <c r="C87" s="85" t="s">
        <v>244</v>
      </c>
      <c r="D87" s="85" t="s">
        <v>140</v>
      </c>
      <c r="E87" s="85" t="s">
        <v>108</v>
      </c>
      <c r="F87" s="26" t="s">
        <v>118</v>
      </c>
      <c r="G87" s="39" t="s">
        <v>118</v>
      </c>
      <c r="H87" s="20" t="s">
        <v>120</v>
      </c>
      <c r="I87" s="3" t="s">
        <v>275</v>
      </c>
      <c r="J87" s="3" t="s">
        <v>275</v>
      </c>
      <c r="K87" s="3" t="str">
        <f t="shared" si="2"/>
        <v>FN</v>
      </c>
    </row>
    <row r="88" spans="1:11" x14ac:dyDescent="0.2">
      <c r="A88" s="40" t="s">
        <v>86</v>
      </c>
      <c r="B88" s="25">
        <v>83</v>
      </c>
      <c r="C88" s="27" t="s">
        <v>252</v>
      </c>
      <c r="D88" s="27" t="s">
        <v>141</v>
      </c>
      <c r="E88" s="27" t="s">
        <v>121</v>
      </c>
      <c r="F88" s="26" t="s">
        <v>118</v>
      </c>
      <c r="G88" s="39" t="s">
        <v>118</v>
      </c>
      <c r="H88" s="20" t="s">
        <v>120</v>
      </c>
      <c r="I88" s="3" t="s">
        <v>274</v>
      </c>
      <c r="J88" s="3" t="s">
        <v>274</v>
      </c>
      <c r="K88" s="3" t="str">
        <f t="shared" si="2"/>
        <v>TP</v>
      </c>
    </row>
    <row r="89" spans="1:11" ht="15" thickBot="1" x14ac:dyDescent="0.25">
      <c r="A89" s="42"/>
      <c r="B89" s="30"/>
      <c r="C89" s="21" t="s">
        <v>108</v>
      </c>
      <c r="D89" s="21" t="s">
        <v>142</v>
      </c>
      <c r="E89" s="21"/>
      <c r="F89" s="21"/>
      <c r="G89" s="22"/>
      <c r="H89" s="9" t="s">
        <v>120</v>
      </c>
      <c r="K89" s="3">
        <f t="shared" si="2"/>
        <v>0</v>
      </c>
    </row>
    <row r="90" spans="1:11" x14ac:dyDescent="0.2">
      <c r="A90" s="40" t="s">
        <v>87</v>
      </c>
      <c r="B90" s="25">
        <v>84</v>
      </c>
      <c r="C90" s="7" t="s">
        <v>108</v>
      </c>
      <c r="D90" s="48" t="s">
        <v>142</v>
      </c>
      <c r="E90" s="27" t="s">
        <v>108</v>
      </c>
      <c r="F90" s="26" t="s">
        <v>118</v>
      </c>
      <c r="G90" s="39" t="s">
        <v>118</v>
      </c>
      <c r="H90" s="20" t="s">
        <v>120</v>
      </c>
      <c r="I90" s="3" t="s">
        <v>133</v>
      </c>
      <c r="J90" s="3" t="s">
        <v>133</v>
      </c>
      <c r="K90" s="3" t="str">
        <f t="shared" si="2"/>
        <v>TN</v>
      </c>
    </row>
    <row r="91" spans="1:11" s="12" customFormat="1" ht="15" thickBot="1" x14ac:dyDescent="0.25">
      <c r="A91" s="49"/>
      <c r="B91" s="32"/>
      <c r="C91" s="16" t="s">
        <v>108</v>
      </c>
      <c r="D91" s="82" t="s">
        <v>141</v>
      </c>
      <c r="E91" s="86"/>
      <c r="F91" s="23"/>
      <c r="G91" s="24"/>
      <c r="H91" s="20" t="s">
        <v>120</v>
      </c>
      <c r="K91" s="3">
        <f t="shared" si="2"/>
        <v>0</v>
      </c>
    </row>
    <row r="92" spans="1:11" x14ac:dyDescent="0.2">
      <c r="A92" s="40" t="s">
        <v>89</v>
      </c>
      <c r="B92" s="25">
        <v>86</v>
      </c>
      <c r="C92" s="27" t="s">
        <v>250</v>
      </c>
      <c r="D92" s="27" t="s">
        <v>141</v>
      </c>
      <c r="E92" s="27" t="s">
        <v>121</v>
      </c>
      <c r="F92" s="26" t="s">
        <v>118</v>
      </c>
      <c r="G92" s="39" t="s">
        <v>118</v>
      </c>
      <c r="H92" s="20" t="s">
        <v>120</v>
      </c>
      <c r="I92" s="3" t="s">
        <v>274</v>
      </c>
      <c r="J92" s="3" t="s">
        <v>274</v>
      </c>
      <c r="K92" s="3" t="str">
        <f t="shared" si="2"/>
        <v>TP</v>
      </c>
    </row>
    <row r="93" spans="1:11" ht="15" thickBot="1" x14ac:dyDescent="0.25">
      <c r="A93" s="49"/>
      <c r="B93" s="32"/>
      <c r="C93" s="33"/>
      <c r="D93" s="33"/>
      <c r="E93" s="23" t="s">
        <v>177</v>
      </c>
      <c r="F93" s="33" t="s">
        <v>255</v>
      </c>
      <c r="G93" s="70" t="s">
        <v>140</v>
      </c>
      <c r="H93" s="9" t="s">
        <v>120</v>
      </c>
      <c r="I93" s="3" t="s">
        <v>276</v>
      </c>
      <c r="J93" s="3" t="s">
        <v>274</v>
      </c>
      <c r="K93" s="3" t="str">
        <f t="shared" si="2"/>
        <v>TP</v>
      </c>
    </row>
    <row r="94" spans="1:11" ht="15" thickBot="1" x14ac:dyDescent="0.25">
      <c r="A94" s="43" t="s">
        <v>91</v>
      </c>
      <c r="B94" s="35">
        <v>88</v>
      </c>
      <c r="C94" s="54" t="s">
        <v>193</v>
      </c>
      <c r="D94" s="54" t="s">
        <v>142</v>
      </c>
      <c r="E94" s="54" t="s">
        <v>108</v>
      </c>
      <c r="F94" s="37" t="s">
        <v>118</v>
      </c>
      <c r="G94" s="38" t="s">
        <v>118</v>
      </c>
      <c r="H94" s="9" t="s">
        <v>120</v>
      </c>
      <c r="I94" s="3" t="s">
        <v>275</v>
      </c>
      <c r="J94" s="3" t="s">
        <v>275</v>
      </c>
      <c r="K94" s="3" t="str">
        <f t="shared" si="2"/>
        <v>FN</v>
      </c>
    </row>
    <row r="95" spans="1:11" ht="15" thickBot="1" x14ac:dyDescent="0.25">
      <c r="A95" s="43" t="s">
        <v>92</v>
      </c>
      <c r="B95" s="35">
        <v>89</v>
      </c>
      <c r="C95" s="36" t="s">
        <v>248</v>
      </c>
      <c r="D95" s="36" t="s">
        <v>143</v>
      </c>
      <c r="E95" s="36" t="s">
        <v>149</v>
      </c>
      <c r="F95" s="37" t="s">
        <v>118</v>
      </c>
      <c r="G95" s="38" t="s">
        <v>118</v>
      </c>
      <c r="H95" s="20" t="s">
        <v>120</v>
      </c>
      <c r="I95" s="3" t="s">
        <v>274</v>
      </c>
      <c r="J95" s="3" t="s">
        <v>274</v>
      </c>
      <c r="K95" s="3" t="str">
        <f t="shared" si="2"/>
        <v>TP</v>
      </c>
    </row>
    <row r="96" spans="1:11" ht="15" thickBot="1" x14ac:dyDescent="0.25">
      <c r="A96" s="43" t="s">
        <v>93</v>
      </c>
      <c r="B96" s="35">
        <v>90</v>
      </c>
      <c r="C96" s="36" t="s">
        <v>150</v>
      </c>
      <c r="D96" s="36" t="s">
        <v>142</v>
      </c>
      <c r="E96" s="36" t="s">
        <v>146</v>
      </c>
      <c r="F96" s="37" t="s">
        <v>118</v>
      </c>
      <c r="G96" s="38" t="s">
        <v>118</v>
      </c>
      <c r="H96" s="20" t="s">
        <v>1</v>
      </c>
      <c r="I96" s="3" t="s">
        <v>274</v>
      </c>
      <c r="J96" s="3" t="s">
        <v>274</v>
      </c>
      <c r="K96" s="3" t="str">
        <f t="shared" si="2"/>
        <v>Excluded</v>
      </c>
    </row>
    <row r="97" spans="1:11" ht="15" thickBot="1" x14ac:dyDescent="0.25">
      <c r="A97" s="40" t="s">
        <v>94</v>
      </c>
      <c r="B97" s="35">
        <v>91</v>
      </c>
      <c r="C97" s="27" t="s">
        <v>250</v>
      </c>
      <c r="D97" s="27" t="s">
        <v>141</v>
      </c>
      <c r="E97" s="27" t="s">
        <v>121</v>
      </c>
      <c r="F97" s="26" t="s">
        <v>118</v>
      </c>
      <c r="G97" s="39" t="s">
        <v>118</v>
      </c>
      <c r="H97" s="20" t="s">
        <v>120</v>
      </c>
      <c r="I97" s="3" t="s">
        <v>274</v>
      </c>
      <c r="J97" s="3" t="s">
        <v>274</v>
      </c>
      <c r="K97" s="3" t="str">
        <f t="shared" si="2"/>
        <v>TP</v>
      </c>
    </row>
    <row r="98" spans="1:11" ht="15" thickBot="1" x14ac:dyDescent="0.25">
      <c r="A98" s="40" t="s">
        <v>95</v>
      </c>
      <c r="B98" s="25">
        <v>92</v>
      </c>
      <c r="C98" s="27" t="s">
        <v>257</v>
      </c>
      <c r="D98" s="27" t="s">
        <v>176</v>
      </c>
      <c r="E98" s="27" t="s">
        <v>258</v>
      </c>
      <c r="F98" s="26" t="s">
        <v>118</v>
      </c>
      <c r="G98" s="39" t="s">
        <v>118</v>
      </c>
      <c r="H98" s="20" t="s">
        <v>120</v>
      </c>
      <c r="I98" s="3" t="s">
        <v>274</v>
      </c>
      <c r="J98" s="3" t="s">
        <v>274</v>
      </c>
      <c r="K98" s="3" t="str">
        <f t="shared" si="2"/>
        <v>TP</v>
      </c>
    </row>
    <row r="99" spans="1:11" ht="15" thickBot="1" x14ac:dyDescent="0.25">
      <c r="A99" s="40" t="s">
        <v>96</v>
      </c>
      <c r="B99" s="25">
        <v>93</v>
      </c>
      <c r="C99" s="27" t="s">
        <v>257</v>
      </c>
      <c r="D99" s="27" t="s">
        <v>176</v>
      </c>
      <c r="E99" s="27" t="s">
        <v>258</v>
      </c>
      <c r="F99" s="26" t="s">
        <v>118</v>
      </c>
      <c r="G99" s="39" t="s">
        <v>118</v>
      </c>
      <c r="H99" s="20" t="s">
        <v>120</v>
      </c>
      <c r="I99" s="3" t="s">
        <v>274</v>
      </c>
      <c r="J99" s="3" t="s">
        <v>274</v>
      </c>
      <c r="K99" s="3" t="str">
        <f t="shared" si="2"/>
        <v>TP</v>
      </c>
    </row>
    <row r="100" spans="1:11" ht="15" thickBot="1" x14ac:dyDescent="0.25">
      <c r="A100" s="43" t="s">
        <v>97</v>
      </c>
      <c r="B100" s="25">
        <v>94</v>
      </c>
      <c r="C100" s="36" t="s">
        <v>150</v>
      </c>
      <c r="D100" s="36" t="s">
        <v>142</v>
      </c>
      <c r="E100" s="36" t="s">
        <v>146</v>
      </c>
      <c r="F100" s="37" t="s">
        <v>118</v>
      </c>
      <c r="G100" s="38" t="s">
        <v>118</v>
      </c>
      <c r="H100" s="20" t="s">
        <v>120</v>
      </c>
      <c r="I100" s="3" t="s">
        <v>274</v>
      </c>
      <c r="J100" s="3" t="s">
        <v>274</v>
      </c>
      <c r="K100" s="3" t="str">
        <f t="shared" si="2"/>
        <v>TP</v>
      </c>
    </row>
    <row r="101" spans="1:11" ht="15" thickBot="1" x14ac:dyDescent="0.25">
      <c r="A101" s="43" t="s">
        <v>98</v>
      </c>
      <c r="B101" s="35">
        <v>95</v>
      </c>
      <c r="C101" s="36" t="s">
        <v>193</v>
      </c>
      <c r="D101" s="36" t="s">
        <v>142</v>
      </c>
      <c r="E101" s="36" t="s">
        <v>260</v>
      </c>
      <c r="F101" s="37" t="s">
        <v>118</v>
      </c>
      <c r="G101" s="38" t="s">
        <v>118</v>
      </c>
      <c r="H101" s="20" t="s">
        <v>120</v>
      </c>
      <c r="I101" s="3" t="s">
        <v>274</v>
      </c>
      <c r="J101" s="3" t="s">
        <v>274</v>
      </c>
      <c r="K101" s="3" t="str">
        <f t="shared" si="2"/>
        <v>TP</v>
      </c>
    </row>
    <row r="102" spans="1:11" x14ac:dyDescent="0.2">
      <c r="A102" s="30"/>
      <c r="B102" s="30"/>
      <c r="C102" s="21"/>
      <c r="D102" s="21"/>
      <c r="E102" s="21"/>
      <c r="F102" s="21"/>
      <c r="G102" s="21"/>
    </row>
    <row r="103" spans="1:11" x14ac:dyDescent="0.2">
      <c r="A103" s="71" t="s">
        <v>353</v>
      </c>
      <c r="B103" s="71">
        <f>COUNT(B3:B101)</f>
        <v>48</v>
      </c>
    </row>
    <row r="104" spans="1:11" x14ac:dyDescent="0.2">
      <c r="A104" s="30"/>
      <c r="B104" s="30"/>
      <c r="H104" s="3" t="s">
        <v>274</v>
      </c>
      <c r="I104" s="3">
        <f>SUM(COUNTIF(I3:I101,"TP"))</f>
        <v>23</v>
      </c>
      <c r="J104" s="3">
        <f>SUM(COUNTIF(J3:J101,"TP"))</f>
        <v>28</v>
      </c>
      <c r="K104" s="3">
        <f>SUM(COUNTIF(K3:K101,"TP"))</f>
        <v>25</v>
      </c>
    </row>
    <row r="105" spans="1:11" x14ac:dyDescent="0.2">
      <c r="A105" s="30"/>
      <c r="B105" s="30"/>
      <c r="H105" s="3" t="s">
        <v>277</v>
      </c>
      <c r="I105" s="3">
        <f>SUM(COUNTIF(I3:I101,"FP"))</f>
        <v>0</v>
      </c>
      <c r="J105" s="3">
        <f>SUM(COUNTIF(J3:J101,"FP"))</f>
        <v>0</v>
      </c>
      <c r="K105" s="3">
        <f>SUM(COUNTIF(K3:K101,"FP"))</f>
        <v>0</v>
      </c>
    </row>
    <row r="106" spans="1:11" x14ac:dyDescent="0.2">
      <c r="A106" s="30"/>
      <c r="B106" s="30"/>
      <c r="H106" s="3" t="s">
        <v>275</v>
      </c>
      <c r="I106" s="3">
        <f>SUM(COUNTIF(I3:I101,"FN"))</f>
        <v>4</v>
      </c>
      <c r="J106" s="3">
        <f>SUM(COUNTIF(J3:J101,"FN"))</f>
        <v>4</v>
      </c>
      <c r="K106" s="3">
        <f>SUM(COUNTIF(K3:K101,"FN"))</f>
        <v>2</v>
      </c>
    </row>
    <row r="107" spans="1:11" x14ac:dyDescent="0.2">
      <c r="A107" s="30"/>
      <c r="B107" s="30"/>
      <c r="H107" s="3" t="s">
        <v>133</v>
      </c>
      <c r="I107" s="3">
        <f>SUM(COUNTIF(I3:I101,"TN"))</f>
        <v>19</v>
      </c>
      <c r="J107" s="3">
        <f>SUM(COUNTIF(J3:J101,"TN"))</f>
        <v>19</v>
      </c>
      <c r="K107" s="3">
        <f>SUM(COUNTIF(K3:K101,"TN"))</f>
        <v>18</v>
      </c>
    </row>
    <row r="108" spans="1:11" x14ac:dyDescent="0.2">
      <c r="A108" s="30"/>
      <c r="B108" s="30"/>
    </row>
    <row r="109" spans="1:11" x14ac:dyDescent="0.2">
      <c r="A109" s="30"/>
      <c r="B109" s="30"/>
      <c r="H109" s="3" t="s">
        <v>278</v>
      </c>
      <c r="I109" s="3">
        <f>I104/SUM(I104,I106)</f>
        <v>0.85185185185185186</v>
      </c>
      <c r="J109" s="3">
        <f>J104/SUM(J104,J106)</f>
        <v>0.875</v>
      </c>
      <c r="K109" s="3">
        <f>K104/SUM(K104,K106)</f>
        <v>0.92592592592592593</v>
      </c>
    </row>
    <row r="110" spans="1:11" x14ac:dyDescent="0.2">
      <c r="A110" s="30"/>
      <c r="B110" s="30"/>
      <c r="H110" s="3" t="s">
        <v>279</v>
      </c>
      <c r="I110" s="3">
        <f>I107/SUM(I107,I105)</f>
        <v>1</v>
      </c>
      <c r="J110" s="3">
        <f>J107/SUM(J107,J105)</f>
        <v>1</v>
      </c>
      <c r="K110" s="3">
        <f>K107/SUM(K107,K105)</f>
        <v>1</v>
      </c>
    </row>
    <row r="111" spans="1:11" x14ac:dyDescent="0.2">
      <c r="A111" s="30"/>
      <c r="B111" s="30"/>
      <c r="H111" s="3" t="s">
        <v>280</v>
      </c>
      <c r="I111" s="3">
        <f>SUM(I104,I107)/SUM(I104:I107)</f>
        <v>0.91304347826086951</v>
      </c>
      <c r="J111" s="3">
        <f>SUM(J104,J107)/SUM(J104:J107)</f>
        <v>0.92156862745098034</v>
      </c>
      <c r="K111" s="3">
        <f>SUM(K104,K107)/SUM(K104:K107)</f>
        <v>0.9555555555555556</v>
      </c>
    </row>
    <row r="115" spans="2:2" x14ac:dyDescent="0.2">
      <c r="B115" s="71"/>
    </row>
    <row r="116" spans="2:2" x14ac:dyDescent="0.2">
      <c r="B116" s="30"/>
    </row>
    <row r="117" spans="2:2" x14ac:dyDescent="0.2">
      <c r="B117" s="30"/>
    </row>
    <row r="118" spans="2:2" x14ac:dyDescent="0.2">
      <c r="B118" s="71"/>
    </row>
    <row r="119" spans="2:2" x14ac:dyDescent="0.2">
      <c r="B119" s="71"/>
    </row>
    <row r="120" spans="2:2" x14ac:dyDescent="0.2">
      <c r="B120" s="30"/>
    </row>
    <row r="121" spans="2:2" x14ac:dyDescent="0.2">
      <c r="B121" s="30"/>
    </row>
    <row r="122" spans="2:2" x14ac:dyDescent="0.2">
      <c r="B122" s="30"/>
    </row>
    <row r="123" spans="2:2" x14ac:dyDescent="0.2">
      <c r="B123" s="30"/>
    </row>
    <row r="124" spans="2:2" x14ac:dyDescent="0.2">
      <c r="B124" s="30"/>
    </row>
    <row r="125" spans="2:2" x14ac:dyDescent="0.2">
      <c r="B125" s="30"/>
    </row>
    <row r="126" spans="2:2" x14ac:dyDescent="0.2">
      <c r="B126" s="30"/>
    </row>
    <row r="127" spans="2:2" x14ac:dyDescent="0.2">
      <c r="B127" s="30"/>
    </row>
    <row r="128" spans="2:2" x14ac:dyDescent="0.2">
      <c r="B128" s="30"/>
    </row>
    <row r="129" spans="2:2" x14ac:dyDescent="0.2">
      <c r="B129" s="30"/>
    </row>
    <row r="130" spans="2:2" x14ac:dyDescent="0.2">
      <c r="B130" s="30"/>
    </row>
    <row r="131" spans="2:2" x14ac:dyDescent="0.2">
      <c r="B131" s="30"/>
    </row>
    <row r="132" spans="2:2" x14ac:dyDescent="0.2">
      <c r="B132" s="30"/>
    </row>
    <row r="133" spans="2:2" x14ac:dyDescent="0.2">
      <c r="B133" s="30"/>
    </row>
    <row r="134" spans="2:2" x14ac:dyDescent="0.2">
      <c r="B134" s="30"/>
    </row>
    <row r="135" spans="2:2" x14ac:dyDescent="0.2">
      <c r="B135" s="30"/>
    </row>
    <row r="136" spans="2:2" x14ac:dyDescent="0.2">
      <c r="B136" s="30"/>
    </row>
    <row r="137" spans="2:2" x14ac:dyDescent="0.2">
      <c r="B137" s="30"/>
    </row>
    <row r="138" spans="2:2" x14ac:dyDescent="0.2">
      <c r="B138" s="30"/>
    </row>
    <row r="139" spans="2:2" x14ac:dyDescent="0.2">
      <c r="B139" s="30"/>
    </row>
    <row r="140" spans="2:2" x14ac:dyDescent="0.2">
      <c r="B140" s="30"/>
    </row>
    <row r="141" spans="2:2" x14ac:dyDescent="0.2">
      <c r="B141" s="30"/>
    </row>
    <row r="142" spans="2:2" x14ac:dyDescent="0.2">
      <c r="B142" s="30"/>
    </row>
    <row r="143" spans="2:2" x14ac:dyDescent="0.2">
      <c r="B143" s="71"/>
    </row>
    <row r="144" spans="2:2" x14ac:dyDescent="0.2">
      <c r="B144" s="30"/>
    </row>
    <row r="145" spans="2:2" x14ac:dyDescent="0.2">
      <c r="B145" s="30"/>
    </row>
    <row r="146" spans="2:2" x14ac:dyDescent="0.2">
      <c r="B146" s="30"/>
    </row>
    <row r="147" spans="2:2" x14ac:dyDescent="0.2">
      <c r="B147" s="30"/>
    </row>
    <row r="148" spans="2:2" x14ac:dyDescent="0.2">
      <c r="B148" s="30"/>
    </row>
    <row r="149" spans="2:2" x14ac:dyDescent="0.2">
      <c r="B149" s="30"/>
    </row>
    <row r="150" spans="2:2" x14ac:dyDescent="0.2">
      <c r="B150" s="30"/>
    </row>
    <row r="151" spans="2:2" x14ac:dyDescent="0.2">
      <c r="B151" s="30"/>
    </row>
    <row r="152" spans="2:2" x14ac:dyDescent="0.2">
      <c r="B152" s="30"/>
    </row>
    <row r="153" spans="2:2" x14ac:dyDescent="0.2">
      <c r="B153" s="30"/>
    </row>
    <row r="154" spans="2:2" x14ac:dyDescent="0.2">
      <c r="B154" s="71"/>
    </row>
    <row r="155" spans="2:2" x14ac:dyDescent="0.2">
      <c r="B155" s="30"/>
    </row>
    <row r="156" spans="2:2" x14ac:dyDescent="0.2">
      <c r="B156" s="30"/>
    </row>
    <row r="157" spans="2:2" x14ac:dyDescent="0.2">
      <c r="B157" s="30"/>
    </row>
    <row r="158" spans="2:2" x14ac:dyDescent="0.2">
      <c r="B158" s="30"/>
    </row>
    <row r="159" spans="2:2" x14ac:dyDescent="0.2">
      <c r="B159" s="30"/>
    </row>
  </sheetData>
  <mergeCells count="1">
    <mergeCell ref="I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0"/>
  <sheetViews>
    <sheetView zoomScaleNormal="100" workbookViewId="0">
      <selection activeCell="C89" sqref="C89"/>
    </sheetView>
  </sheetViews>
  <sheetFormatPr baseColWidth="10" defaultColWidth="9.1640625" defaultRowHeight="14" x14ac:dyDescent="0.2"/>
  <cols>
    <col min="1" max="1" width="16.1640625" style="72" bestFit="1" customWidth="1"/>
    <col min="2" max="2" width="3" style="72" bestFit="1" customWidth="1"/>
    <col min="3" max="3" width="18.5" style="3" customWidth="1"/>
    <col min="4" max="4" width="17.33203125" style="3" customWidth="1"/>
    <col min="5" max="5" width="19.1640625" style="3" customWidth="1"/>
    <col min="6" max="6" width="16" style="3" customWidth="1"/>
    <col min="7" max="7" width="15.6640625" style="3" customWidth="1"/>
    <col min="8" max="8" width="13.6640625" style="3" customWidth="1"/>
    <col min="9" max="9" width="12.33203125" style="3" customWidth="1"/>
    <col min="10" max="10" width="12" style="3" customWidth="1"/>
    <col min="11" max="11" width="12.83203125" style="3" customWidth="1"/>
    <col min="12" max="16384" width="9.1640625" style="3"/>
  </cols>
  <sheetData>
    <row r="1" spans="1:11" x14ac:dyDescent="0.2">
      <c r="A1" s="1" t="s">
        <v>100</v>
      </c>
      <c r="B1" s="1"/>
      <c r="C1" s="2" t="s">
        <v>103</v>
      </c>
      <c r="D1" s="2"/>
      <c r="E1" s="2" t="s">
        <v>116</v>
      </c>
      <c r="F1" s="2" t="s">
        <v>122</v>
      </c>
      <c r="G1" s="2"/>
      <c r="I1" s="161" t="s">
        <v>270</v>
      </c>
      <c r="J1" s="161"/>
      <c r="K1" s="161"/>
    </row>
    <row r="2" spans="1:11" ht="29" thickBot="1" x14ac:dyDescent="0.25">
      <c r="A2" s="1" t="s">
        <v>99</v>
      </c>
      <c r="B2" s="1" t="s">
        <v>0</v>
      </c>
      <c r="C2" s="1" t="s">
        <v>295</v>
      </c>
      <c r="D2" s="1" t="s">
        <v>102</v>
      </c>
      <c r="E2" s="1" t="s">
        <v>295</v>
      </c>
      <c r="F2" s="1" t="s">
        <v>295</v>
      </c>
      <c r="G2" s="1" t="s">
        <v>102</v>
      </c>
      <c r="H2" s="1" t="s">
        <v>281</v>
      </c>
      <c r="I2" s="1" t="s">
        <v>271</v>
      </c>
      <c r="J2" s="1" t="s">
        <v>272</v>
      </c>
      <c r="K2" s="1" t="s">
        <v>273</v>
      </c>
    </row>
    <row r="3" spans="1:11" x14ac:dyDescent="0.2">
      <c r="A3" s="4" t="s">
        <v>4</v>
      </c>
      <c r="B3" s="5">
        <v>1</v>
      </c>
      <c r="C3" s="6" t="s">
        <v>107</v>
      </c>
      <c r="D3" s="6" t="s">
        <v>111</v>
      </c>
      <c r="E3" s="6" t="s">
        <v>108</v>
      </c>
      <c r="F3" s="7" t="s">
        <v>118</v>
      </c>
      <c r="G3" s="8" t="s">
        <v>118</v>
      </c>
      <c r="H3" s="9" t="s">
        <v>1</v>
      </c>
      <c r="I3" s="9" t="s">
        <v>275</v>
      </c>
      <c r="J3" s="9" t="s">
        <v>275</v>
      </c>
      <c r="K3" s="9" t="str">
        <f>IF(H3="Y","Excluded",J3)</f>
        <v>Excluded</v>
      </c>
    </row>
    <row r="4" spans="1:11" x14ac:dyDescent="0.2">
      <c r="A4" s="10"/>
      <c r="B4" s="11"/>
      <c r="C4" s="12" t="s">
        <v>108</v>
      </c>
      <c r="D4" s="12" t="s">
        <v>109</v>
      </c>
      <c r="E4" s="12"/>
      <c r="F4" s="12"/>
      <c r="G4" s="13"/>
      <c r="H4" s="9" t="s">
        <v>1</v>
      </c>
      <c r="I4" s="9"/>
      <c r="J4" s="9"/>
      <c r="K4" s="9" t="str">
        <f t="shared" ref="K4:K46" si="0">IF(H4="Y","Excluded",J4)</f>
        <v>Excluded</v>
      </c>
    </row>
    <row r="5" spans="1:11" ht="15" thickBot="1" x14ac:dyDescent="0.25">
      <c r="A5" s="14"/>
      <c r="B5" s="15"/>
      <c r="C5" s="16" t="s">
        <v>108</v>
      </c>
      <c r="D5" s="16" t="s">
        <v>110</v>
      </c>
      <c r="E5" s="16"/>
      <c r="F5" s="16"/>
      <c r="G5" s="17"/>
      <c r="H5" s="9" t="s">
        <v>1</v>
      </c>
      <c r="I5" s="9"/>
      <c r="J5" s="9"/>
      <c r="K5" s="9" t="str">
        <f t="shared" si="0"/>
        <v>Excluded</v>
      </c>
    </row>
    <row r="6" spans="1:11" x14ac:dyDescent="0.2">
      <c r="A6" s="4" t="s">
        <v>5</v>
      </c>
      <c r="B6" s="5">
        <v>2</v>
      </c>
      <c r="C6" s="7" t="s">
        <v>108</v>
      </c>
      <c r="D6" s="7" t="s">
        <v>111</v>
      </c>
      <c r="E6" s="18" t="s">
        <v>108</v>
      </c>
      <c r="F6" s="7" t="s">
        <v>118</v>
      </c>
      <c r="G6" s="8" t="s">
        <v>118</v>
      </c>
      <c r="H6" s="19" t="s">
        <v>120</v>
      </c>
      <c r="I6" s="20" t="s">
        <v>133</v>
      </c>
      <c r="J6" s="20" t="s">
        <v>133</v>
      </c>
      <c r="K6" s="9" t="str">
        <f t="shared" si="0"/>
        <v>TN</v>
      </c>
    </row>
    <row r="7" spans="1:11" x14ac:dyDescent="0.2">
      <c r="A7" s="10"/>
      <c r="B7" s="11"/>
      <c r="C7" s="21" t="s">
        <v>108</v>
      </c>
      <c r="D7" s="21" t="s">
        <v>110</v>
      </c>
      <c r="E7" s="21"/>
      <c r="F7" s="21"/>
      <c r="G7" s="22"/>
      <c r="H7" s="9" t="s">
        <v>120</v>
      </c>
      <c r="I7" s="9"/>
      <c r="J7" s="9"/>
      <c r="K7" s="9">
        <f t="shared" si="0"/>
        <v>0</v>
      </c>
    </row>
    <row r="8" spans="1:11" ht="15" thickBot="1" x14ac:dyDescent="0.25">
      <c r="A8" s="14"/>
      <c r="B8" s="15"/>
      <c r="C8" s="23"/>
      <c r="D8" s="23"/>
      <c r="E8" s="23"/>
      <c r="F8" s="23"/>
      <c r="G8" s="24"/>
      <c r="H8" s="9" t="s">
        <v>120</v>
      </c>
      <c r="I8" s="9"/>
      <c r="J8" s="9"/>
      <c r="K8" s="9">
        <f t="shared" si="0"/>
        <v>0</v>
      </c>
    </row>
    <row r="9" spans="1:11" x14ac:dyDescent="0.2">
      <c r="A9" s="4" t="s">
        <v>6</v>
      </c>
      <c r="B9" s="25">
        <v>3</v>
      </c>
      <c r="C9" s="26" t="s">
        <v>108</v>
      </c>
      <c r="D9" s="26" t="s">
        <v>111</v>
      </c>
      <c r="E9" s="27" t="s">
        <v>108</v>
      </c>
      <c r="F9" s="28" t="s">
        <v>118</v>
      </c>
      <c r="G9" s="29" t="s">
        <v>118</v>
      </c>
      <c r="H9" s="9" t="s">
        <v>120</v>
      </c>
      <c r="I9" s="9" t="s">
        <v>133</v>
      </c>
      <c r="J9" s="9" t="s">
        <v>133</v>
      </c>
      <c r="K9" s="9" t="str">
        <f t="shared" si="0"/>
        <v>TN</v>
      </c>
    </row>
    <row r="10" spans="1:11" x14ac:dyDescent="0.2">
      <c r="A10" s="10"/>
      <c r="B10" s="30"/>
      <c r="C10" s="21" t="s">
        <v>108</v>
      </c>
      <c r="D10" s="21" t="s">
        <v>126</v>
      </c>
      <c r="E10" s="31"/>
      <c r="F10" s="21"/>
      <c r="G10" s="22"/>
      <c r="H10" s="9" t="s">
        <v>120</v>
      </c>
      <c r="I10" s="9"/>
      <c r="J10" s="9"/>
      <c r="K10" s="9">
        <f t="shared" si="0"/>
        <v>0</v>
      </c>
    </row>
    <row r="11" spans="1:11" ht="15" thickBot="1" x14ac:dyDescent="0.25">
      <c r="A11" s="14"/>
      <c r="B11" s="32"/>
      <c r="C11" s="23" t="s">
        <v>108</v>
      </c>
      <c r="D11" s="23" t="s">
        <v>110</v>
      </c>
      <c r="E11" s="33"/>
      <c r="F11" s="23"/>
      <c r="G11" s="24"/>
      <c r="H11" s="9" t="s">
        <v>120</v>
      </c>
      <c r="I11" s="9"/>
      <c r="J11" s="9"/>
      <c r="K11" s="9">
        <f t="shared" si="0"/>
        <v>0</v>
      </c>
    </row>
    <row r="12" spans="1:11" ht="15" thickBot="1" x14ac:dyDescent="0.25">
      <c r="A12" s="34" t="s">
        <v>7</v>
      </c>
      <c r="B12" s="35">
        <v>4</v>
      </c>
      <c r="C12" s="36" t="s">
        <v>132</v>
      </c>
      <c r="D12" s="36" t="s">
        <v>111</v>
      </c>
      <c r="E12" s="36" t="s">
        <v>131</v>
      </c>
      <c r="F12" s="37" t="s">
        <v>118</v>
      </c>
      <c r="G12" s="38" t="s">
        <v>118</v>
      </c>
      <c r="H12" s="20" t="s">
        <v>1</v>
      </c>
      <c r="I12" s="9" t="s">
        <v>274</v>
      </c>
      <c r="J12" s="9" t="s">
        <v>274</v>
      </c>
      <c r="K12" s="9" t="str">
        <f t="shared" si="0"/>
        <v>Excluded</v>
      </c>
    </row>
    <row r="13" spans="1:11" x14ac:dyDescent="0.2">
      <c r="A13" s="4" t="s">
        <v>8</v>
      </c>
      <c r="B13" s="25">
        <v>5</v>
      </c>
      <c r="C13" s="26" t="s">
        <v>108</v>
      </c>
      <c r="D13" s="26" t="s">
        <v>111</v>
      </c>
      <c r="E13" s="27" t="s">
        <v>108</v>
      </c>
      <c r="F13" s="26" t="s">
        <v>118</v>
      </c>
      <c r="G13" s="39" t="s">
        <v>118</v>
      </c>
      <c r="H13" s="20" t="s">
        <v>120</v>
      </c>
      <c r="I13" s="20" t="s">
        <v>133</v>
      </c>
      <c r="J13" s="20" t="s">
        <v>133</v>
      </c>
      <c r="K13" s="9" t="str">
        <f t="shared" si="0"/>
        <v>TN</v>
      </c>
    </row>
    <row r="14" spans="1:11" x14ac:dyDescent="0.2">
      <c r="A14" s="10"/>
      <c r="B14" s="30"/>
      <c r="C14" s="21" t="s">
        <v>108</v>
      </c>
      <c r="D14" s="21" t="s">
        <v>126</v>
      </c>
      <c r="E14" s="21"/>
      <c r="F14" s="21"/>
      <c r="G14" s="22"/>
      <c r="H14" s="9" t="s">
        <v>120</v>
      </c>
      <c r="I14" s="9"/>
      <c r="J14" s="9"/>
      <c r="K14" s="9">
        <f t="shared" si="0"/>
        <v>0</v>
      </c>
    </row>
    <row r="15" spans="1:11" x14ac:dyDescent="0.2">
      <c r="A15" s="10"/>
      <c r="B15" s="30"/>
      <c r="C15" s="21"/>
      <c r="D15" s="21"/>
      <c r="E15" s="21"/>
      <c r="F15" s="21"/>
      <c r="G15" s="22"/>
      <c r="H15" s="9" t="s">
        <v>120</v>
      </c>
      <c r="I15" s="20"/>
      <c r="J15" s="20"/>
      <c r="K15" s="9">
        <f t="shared" si="0"/>
        <v>0</v>
      </c>
    </row>
    <row r="16" spans="1:11" x14ac:dyDescent="0.2">
      <c r="A16" s="10"/>
      <c r="B16" s="30"/>
      <c r="C16" s="21"/>
      <c r="D16" s="21"/>
      <c r="E16" s="21"/>
      <c r="F16" s="21"/>
      <c r="G16" s="22"/>
      <c r="H16" s="9" t="s">
        <v>120</v>
      </c>
      <c r="I16" s="9"/>
      <c r="J16" s="9"/>
      <c r="K16" s="9">
        <f t="shared" si="0"/>
        <v>0</v>
      </c>
    </row>
    <row r="17" spans="1:11" ht="15" thickBot="1" x14ac:dyDescent="0.25">
      <c r="A17" s="14"/>
      <c r="B17" s="32"/>
      <c r="C17" s="23"/>
      <c r="D17" s="23"/>
      <c r="E17" s="23"/>
      <c r="F17" s="23"/>
      <c r="G17" s="24"/>
      <c r="H17" s="9" t="s">
        <v>120</v>
      </c>
      <c r="I17" s="9"/>
      <c r="J17" s="9"/>
      <c r="K17" s="9">
        <f t="shared" si="0"/>
        <v>0</v>
      </c>
    </row>
    <row r="18" spans="1:11" ht="15" thickBot="1" x14ac:dyDescent="0.25">
      <c r="A18" s="4" t="s">
        <v>9</v>
      </c>
      <c r="B18" s="25">
        <v>6</v>
      </c>
      <c r="C18" s="26" t="s">
        <v>108</v>
      </c>
      <c r="D18" s="26" t="s">
        <v>111</v>
      </c>
      <c r="E18" s="27" t="s">
        <v>108</v>
      </c>
      <c r="F18" s="28" t="s">
        <v>118</v>
      </c>
      <c r="G18" s="29" t="s">
        <v>118</v>
      </c>
      <c r="H18" s="9" t="s">
        <v>120</v>
      </c>
      <c r="I18" s="9" t="s">
        <v>133</v>
      </c>
      <c r="J18" s="9" t="s">
        <v>133</v>
      </c>
      <c r="K18" s="9" t="str">
        <f t="shared" si="0"/>
        <v>TN</v>
      </c>
    </row>
    <row r="19" spans="1:11" x14ac:dyDescent="0.2">
      <c r="A19" s="40" t="s">
        <v>10</v>
      </c>
      <c r="B19" s="25">
        <v>7</v>
      </c>
      <c r="C19" s="26" t="s">
        <v>108</v>
      </c>
      <c r="D19" s="26" t="s">
        <v>111</v>
      </c>
      <c r="E19" s="41" t="s">
        <v>108</v>
      </c>
      <c r="F19" s="26" t="s">
        <v>118</v>
      </c>
      <c r="G19" s="39" t="s">
        <v>118</v>
      </c>
      <c r="H19" s="20" t="s">
        <v>120</v>
      </c>
      <c r="I19" s="20" t="s">
        <v>133</v>
      </c>
      <c r="J19" s="20" t="s">
        <v>133</v>
      </c>
      <c r="K19" s="9" t="str">
        <f t="shared" si="0"/>
        <v>TN</v>
      </c>
    </row>
    <row r="20" spans="1:11" ht="15" thickBot="1" x14ac:dyDescent="0.25">
      <c r="A20" s="42"/>
      <c r="B20" s="30"/>
      <c r="C20" s="21" t="s">
        <v>108</v>
      </c>
      <c r="D20" s="21" t="s">
        <v>154</v>
      </c>
      <c r="E20" s="21"/>
      <c r="F20" s="21"/>
      <c r="G20" s="22"/>
      <c r="H20" s="9" t="s">
        <v>120</v>
      </c>
      <c r="I20" s="9"/>
      <c r="J20" s="9"/>
      <c r="K20" s="9">
        <f t="shared" si="0"/>
        <v>0</v>
      </c>
    </row>
    <row r="21" spans="1:11" ht="15" thickBot="1" x14ac:dyDescent="0.25">
      <c r="A21" s="43" t="s">
        <v>11</v>
      </c>
      <c r="B21" s="35">
        <v>8</v>
      </c>
      <c r="C21" s="37" t="s">
        <v>108</v>
      </c>
      <c r="D21" s="37" t="s">
        <v>111</v>
      </c>
      <c r="E21" s="36" t="s">
        <v>108</v>
      </c>
      <c r="F21" s="44" t="s">
        <v>118</v>
      </c>
      <c r="G21" s="45" t="s">
        <v>118</v>
      </c>
      <c r="H21" s="20" t="s">
        <v>120</v>
      </c>
      <c r="I21" s="20" t="s">
        <v>133</v>
      </c>
      <c r="J21" s="20" t="s">
        <v>133</v>
      </c>
      <c r="K21" s="9" t="str">
        <f t="shared" si="0"/>
        <v>TN</v>
      </c>
    </row>
    <row r="22" spans="1:11" ht="29" thickBot="1" x14ac:dyDescent="0.25">
      <c r="A22" s="43" t="s">
        <v>12</v>
      </c>
      <c r="B22" s="35">
        <v>9</v>
      </c>
      <c r="C22" s="46" t="s">
        <v>159</v>
      </c>
      <c r="D22" s="46" t="s">
        <v>111</v>
      </c>
      <c r="E22" s="47" t="s">
        <v>158</v>
      </c>
      <c r="F22" s="44" t="s">
        <v>118</v>
      </c>
      <c r="G22" s="45" t="s">
        <v>118</v>
      </c>
      <c r="H22" s="9" t="s">
        <v>1</v>
      </c>
      <c r="I22" s="9" t="s">
        <v>274</v>
      </c>
      <c r="J22" s="9" t="s">
        <v>274</v>
      </c>
      <c r="K22" s="9" t="str">
        <f t="shared" si="0"/>
        <v>Excluded</v>
      </c>
    </row>
    <row r="23" spans="1:11" x14ac:dyDescent="0.2">
      <c r="A23" s="40" t="s">
        <v>13</v>
      </c>
      <c r="B23" s="25">
        <v>10</v>
      </c>
      <c r="C23" s="7" t="s">
        <v>108</v>
      </c>
      <c r="D23" s="48" t="s">
        <v>111</v>
      </c>
      <c r="E23" s="18" t="s">
        <v>108</v>
      </c>
      <c r="F23" s="7" t="s">
        <v>118</v>
      </c>
      <c r="G23" s="8" t="s">
        <v>118</v>
      </c>
      <c r="H23" s="19" t="s">
        <v>1</v>
      </c>
      <c r="I23" s="19" t="s">
        <v>133</v>
      </c>
      <c r="J23" s="19" t="s">
        <v>133</v>
      </c>
      <c r="K23" s="9" t="str">
        <f t="shared" si="0"/>
        <v>Excluded</v>
      </c>
    </row>
    <row r="24" spans="1:11" ht="15" thickBot="1" x14ac:dyDescent="0.25">
      <c r="A24" s="42"/>
      <c r="B24" s="30"/>
      <c r="C24" s="12" t="s">
        <v>108</v>
      </c>
      <c r="D24" s="12" t="s">
        <v>126</v>
      </c>
      <c r="E24" s="12"/>
      <c r="F24" s="12"/>
      <c r="G24" s="13"/>
      <c r="H24" s="9" t="s">
        <v>1</v>
      </c>
      <c r="I24" s="9"/>
      <c r="J24" s="9"/>
      <c r="K24" s="9" t="str">
        <f t="shared" si="0"/>
        <v>Excluded</v>
      </c>
    </row>
    <row r="25" spans="1:11" x14ac:dyDescent="0.2">
      <c r="A25" s="40" t="s">
        <v>15</v>
      </c>
      <c r="B25" s="25">
        <v>12</v>
      </c>
      <c r="C25" s="18" t="s">
        <v>168</v>
      </c>
      <c r="D25" s="18" t="s">
        <v>111</v>
      </c>
      <c r="E25" s="18" t="s">
        <v>167</v>
      </c>
      <c r="F25" s="7" t="s">
        <v>118</v>
      </c>
      <c r="G25" s="8" t="s">
        <v>118</v>
      </c>
      <c r="H25" s="19" t="s">
        <v>1</v>
      </c>
      <c r="I25" s="9" t="s">
        <v>274</v>
      </c>
      <c r="J25" s="9" t="s">
        <v>274</v>
      </c>
      <c r="K25" s="9" t="str">
        <f t="shared" si="0"/>
        <v>Excluded</v>
      </c>
    </row>
    <row r="26" spans="1:11" ht="15" thickBot="1" x14ac:dyDescent="0.25">
      <c r="A26" s="49"/>
      <c r="B26" s="32"/>
      <c r="C26" s="16" t="s">
        <v>108</v>
      </c>
      <c r="D26" s="16" t="s">
        <v>126</v>
      </c>
      <c r="E26" s="16"/>
      <c r="F26" s="16"/>
      <c r="G26" s="17"/>
      <c r="H26" s="9" t="s">
        <v>1</v>
      </c>
      <c r="I26" s="9"/>
      <c r="J26" s="9"/>
      <c r="K26" s="9" t="str">
        <f t="shared" si="0"/>
        <v>Excluded</v>
      </c>
    </row>
    <row r="27" spans="1:11" ht="15" thickBot="1" x14ac:dyDescent="0.25">
      <c r="A27" s="43" t="s">
        <v>16</v>
      </c>
      <c r="B27" s="35">
        <v>13</v>
      </c>
      <c r="C27" s="46" t="s">
        <v>167</v>
      </c>
      <c r="D27" s="46" t="s">
        <v>111</v>
      </c>
      <c r="E27" s="46" t="s">
        <v>167</v>
      </c>
      <c r="F27" s="50" t="s">
        <v>118</v>
      </c>
      <c r="G27" s="51" t="s">
        <v>118</v>
      </c>
      <c r="H27" s="19" t="s">
        <v>120</v>
      </c>
      <c r="I27" s="20" t="s">
        <v>274</v>
      </c>
      <c r="J27" s="20" t="s">
        <v>274</v>
      </c>
      <c r="K27" s="9" t="str">
        <f t="shared" si="0"/>
        <v>TP</v>
      </c>
    </row>
    <row r="28" spans="1:11" x14ac:dyDescent="0.2">
      <c r="A28" s="40" t="s">
        <v>17</v>
      </c>
      <c r="B28" s="25">
        <v>14</v>
      </c>
      <c r="C28" s="6" t="s">
        <v>173</v>
      </c>
      <c r="D28" s="6" t="s">
        <v>111</v>
      </c>
      <c r="E28" s="6" t="s">
        <v>108</v>
      </c>
      <c r="F28" s="6" t="s">
        <v>172</v>
      </c>
      <c r="G28" s="147" t="s">
        <v>174</v>
      </c>
      <c r="H28" s="9" t="s">
        <v>1</v>
      </c>
      <c r="I28" s="9" t="s">
        <v>275</v>
      </c>
      <c r="J28" s="9" t="s">
        <v>275</v>
      </c>
      <c r="K28" s="9" t="str">
        <f t="shared" si="0"/>
        <v>Excluded</v>
      </c>
    </row>
    <row r="29" spans="1:11" x14ac:dyDescent="0.2">
      <c r="A29" s="42"/>
      <c r="B29" s="30"/>
      <c r="C29" s="12" t="s">
        <v>108</v>
      </c>
      <c r="D29" s="12" t="s">
        <v>171</v>
      </c>
      <c r="E29" s="12"/>
      <c r="F29" s="12"/>
      <c r="G29" s="13"/>
      <c r="H29" s="9" t="s">
        <v>1</v>
      </c>
      <c r="I29" s="9"/>
      <c r="J29" s="9"/>
      <c r="K29" s="9" t="str">
        <f t="shared" si="0"/>
        <v>Excluded</v>
      </c>
    </row>
    <row r="30" spans="1:11" ht="15" thickBot="1" x14ac:dyDescent="0.25">
      <c r="A30" s="49"/>
      <c r="B30" s="32"/>
      <c r="C30" s="16" t="s">
        <v>108</v>
      </c>
      <c r="D30" s="16" t="s">
        <v>110</v>
      </c>
      <c r="E30" s="16"/>
      <c r="F30" s="16"/>
      <c r="G30" s="17"/>
      <c r="H30" s="9" t="s">
        <v>1</v>
      </c>
      <c r="I30" s="9"/>
      <c r="J30" s="9"/>
      <c r="K30" s="9" t="str">
        <f t="shared" si="0"/>
        <v>Excluded</v>
      </c>
    </row>
    <row r="31" spans="1:11" ht="15" thickBot="1" x14ac:dyDescent="0.25">
      <c r="A31" s="40" t="s">
        <v>18</v>
      </c>
      <c r="B31" s="25">
        <v>15</v>
      </c>
      <c r="C31" s="7" t="s">
        <v>108</v>
      </c>
      <c r="D31" s="7" t="s">
        <v>111</v>
      </c>
      <c r="E31" s="18" t="s">
        <v>108</v>
      </c>
      <c r="F31" s="7" t="s">
        <v>118</v>
      </c>
      <c r="G31" s="8" t="s">
        <v>118</v>
      </c>
      <c r="H31" s="19" t="s">
        <v>120</v>
      </c>
      <c r="I31" s="19" t="s">
        <v>133</v>
      </c>
      <c r="J31" s="19" t="s">
        <v>133</v>
      </c>
      <c r="K31" s="9" t="str">
        <f t="shared" si="0"/>
        <v>TN</v>
      </c>
    </row>
    <row r="32" spans="1:11" ht="15" thickBot="1" x14ac:dyDescent="0.25">
      <c r="A32" s="34" t="s">
        <v>19</v>
      </c>
      <c r="B32" s="35">
        <v>16</v>
      </c>
      <c r="C32" s="50" t="s">
        <v>108</v>
      </c>
      <c r="D32" s="50" t="s">
        <v>111</v>
      </c>
      <c r="E32" s="46" t="s">
        <v>108</v>
      </c>
      <c r="F32" s="52" t="s">
        <v>118</v>
      </c>
      <c r="G32" s="53" t="s">
        <v>118</v>
      </c>
      <c r="H32" s="9" t="s">
        <v>120</v>
      </c>
      <c r="I32" s="9" t="s">
        <v>133</v>
      </c>
      <c r="J32" s="9" t="s">
        <v>133</v>
      </c>
      <c r="K32" s="9" t="str">
        <f t="shared" si="0"/>
        <v>TN</v>
      </c>
    </row>
    <row r="33" spans="1:11" ht="15" thickBot="1" x14ac:dyDescent="0.25">
      <c r="A33" s="43" t="s">
        <v>20</v>
      </c>
      <c r="B33" s="35">
        <v>17</v>
      </c>
      <c r="C33" s="54" t="s">
        <v>180</v>
      </c>
      <c r="D33" s="54" t="s">
        <v>111</v>
      </c>
      <c r="E33" s="55" t="s">
        <v>108</v>
      </c>
      <c r="F33" s="47" t="s">
        <v>108</v>
      </c>
      <c r="G33" s="56" t="s">
        <v>174</v>
      </c>
      <c r="H33" s="9" t="s">
        <v>120</v>
      </c>
      <c r="I33" s="9" t="s">
        <v>275</v>
      </c>
      <c r="J33" s="9" t="s">
        <v>133</v>
      </c>
      <c r="K33" s="9" t="str">
        <f t="shared" si="0"/>
        <v>TN</v>
      </c>
    </row>
    <row r="34" spans="1:11" ht="17" thickBot="1" x14ac:dyDescent="0.25">
      <c r="A34" s="43" t="s">
        <v>22</v>
      </c>
      <c r="B34" s="35">
        <v>19</v>
      </c>
      <c r="C34" s="37" t="s">
        <v>108</v>
      </c>
      <c r="D34" s="37" t="s">
        <v>111</v>
      </c>
      <c r="E34" s="36" t="s">
        <v>296</v>
      </c>
      <c r="F34" s="37" t="s">
        <v>118</v>
      </c>
      <c r="G34" s="38" t="s">
        <v>118</v>
      </c>
      <c r="H34" s="20" t="s">
        <v>120</v>
      </c>
      <c r="I34" s="20" t="s">
        <v>133</v>
      </c>
      <c r="J34" s="20" t="s">
        <v>133</v>
      </c>
      <c r="K34" s="9" t="str">
        <f t="shared" si="0"/>
        <v>TN</v>
      </c>
    </row>
    <row r="35" spans="1:11" x14ac:dyDescent="0.2">
      <c r="A35" s="40" t="s">
        <v>23</v>
      </c>
      <c r="B35" s="25">
        <v>20</v>
      </c>
      <c r="C35" s="7" t="s">
        <v>108</v>
      </c>
      <c r="D35" s="7" t="s">
        <v>111</v>
      </c>
      <c r="E35" s="41" t="s">
        <v>108</v>
      </c>
      <c r="F35" s="58" t="s">
        <v>118</v>
      </c>
      <c r="G35" s="59" t="s">
        <v>118</v>
      </c>
      <c r="H35" s="9" t="s">
        <v>120</v>
      </c>
      <c r="I35" s="9" t="s">
        <v>133</v>
      </c>
      <c r="J35" s="9" t="s">
        <v>133</v>
      </c>
      <c r="K35" s="9" t="str">
        <f t="shared" si="0"/>
        <v>TN</v>
      </c>
    </row>
    <row r="36" spans="1:11" ht="15" thickBot="1" x14ac:dyDescent="0.25">
      <c r="A36" s="42"/>
      <c r="B36" s="30"/>
      <c r="C36" s="12" t="s">
        <v>108</v>
      </c>
      <c r="D36" s="12" t="s">
        <v>171</v>
      </c>
      <c r="E36" s="12"/>
      <c r="F36" s="12"/>
      <c r="G36" s="13"/>
      <c r="H36" s="9" t="s">
        <v>120</v>
      </c>
      <c r="I36" s="9"/>
      <c r="J36" s="9"/>
      <c r="K36" s="9">
        <f t="shared" si="0"/>
        <v>0</v>
      </c>
    </row>
    <row r="37" spans="1:11" ht="15" thickBot="1" x14ac:dyDescent="0.25">
      <c r="A37" s="43" t="s">
        <v>24</v>
      </c>
      <c r="B37" s="35">
        <v>21</v>
      </c>
      <c r="C37" s="36" t="s">
        <v>188</v>
      </c>
      <c r="D37" s="46" t="s">
        <v>111</v>
      </c>
      <c r="E37" s="46" t="s">
        <v>187</v>
      </c>
      <c r="F37" s="50" t="s">
        <v>118</v>
      </c>
      <c r="G37" s="51" t="s">
        <v>118</v>
      </c>
      <c r="H37" s="9" t="s">
        <v>1</v>
      </c>
      <c r="I37" s="9" t="s">
        <v>274</v>
      </c>
      <c r="J37" s="9" t="s">
        <v>274</v>
      </c>
      <c r="K37" s="9" t="str">
        <f t="shared" si="0"/>
        <v>Excluded</v>
      </c>
    </row>
    <row r="38" spans="1:11" x14ac:dyDescent="0.2">
      <c r="A38" s="40" t="s">
        <v>25</v>
      </c>
      <c r="B38" s="25">
        <v>22</v>
      </c>
      <c r="C38" s="7" t="s">
        <v>108</v>
      </c>
      <c r="D38" s="7" t="s">
        <v>111</v>
      </c>
      <c r="E38" s="41" t="s">
        <v>108</v>
      </c>
      <c r="F38" s="58" t="s">
        <v>118</v>
      </c>
      <c r="G38" s="59" t="s">
        <v>118</v>
      </c>
      <c r="H38" s="9" t="s">
        <v>120</v>
      </c>
      <c r="I38" s="9" t="s">
        <v>133</v>
      </c>
      <c r="J38" s="9" t="s">
        <v>133</v>
      </c>
      <c r="K38" s="9" t="str">
        <f t="shared" si="0"/>
        <v>TN</v>
      </c>
    </row>
    <row r="39" spans="1:11" x14ac:dyDescent="0.2">
      <c r="A39" s="42"/>
      <c r="B39" s="30"/>
      <c r="C39" s="12" t="s">
        <v>108</v>
      </c>
      <c r="D39" s="12" t="s">
        <v>171</v>
      </c>
      <c r="E39" s="12"/>
      <c r="F39" s="12"/>
      <c r="G39" s="13"/>
      <c r="H39" s="9" t="s">
        <v>120</v>
      </c>
      <c r="I39" s="9"/>
      <c r="J39" s="9"/>
      <c r="K39" s="9">
        <f t="shared" si="0"/>
        <v>0</v>
      </c>
    </row>
    <row r="40" spans="1:11" ht="15" thickBot="1" x14ac:dyDescent="0.25">
      <c r="A40" s="49"/>
      <c r="B40" s="32"/>
      <c r="C40" s="16" t="s">
        <v>108</v>
      </c>
      <c r="D40" s="16" t="s">
        <v>126</v>
      </c>
      <c r="E40" s="16"/>
      <c r="F40" s="16"/>
      <c r="G40" s="17"/>
      <c r="H40" s="9" t="s">
        <v>120</v>
      </c>
      <c r="I40" s="20"/>
      <c r="J40" s="20"/>
      <c r="K40" s="9">
        <f t="shared" si="0"/>
        <v>0</v>
      </c>
    </row>
    <row r="41" spans="1:11" x14ac:dyDescent="0.2">
      <c r="A41" s="40" t="s">
        <v>26</v>
      </c>
      <c r="B41" s="25">
        <v>23</v>
      </c>
      <c r="C41" s="7" t="s">
        <v>108</v>
      </c>
      <c r="D41" s="7" t="s">
        <v>111</v>
      </c>
      <c r="E41" s="18" t="s">
        <v>108</v>
      </c>
      <c r="F41" s="7" t="s">
        <v>118</v>
      </c>
      <c r="G41" s="8" t="s">
        <v>118</v>
      </c>
      <c r="H41" s="19" t="s">
        <v>120</v>
      </c>
      <c r="I41" s="19" t="s">
        <v>133</v>
      </c>
      <c r="J41" s="19" t="s">
        <v>133</v>
      </c>
      <c r="K41" s="9" t="str">
        <f t="shared" si="0"/>
        <v>TN</v>
      </c>
    </row>
    <row r="42" spans="1:11" ht="15" thickBot="1" x14ac:dyDescent="0.25">
      <c r="A42" s="49"/>
      <c r="B42" s="32"/>
      <c r="C42" s="16" t="s">
        <v>108</v>
      </c>
      <c r="D42" s="16" t="s">
        <v>126</v>
      </c>
      <c r="E42" s="60"/>
      <c r="F42" s="61"/>
      <c r="G42" s="62"/>
      <c r="H42" s="9" t="s">
        <v>120</v>
      </c>
      <c r="I42" s="9"/>
      <c r="J42" s="9"/>
      <c r="K42" s="9">
        <f t="shared" si="0"/>
        <v>0</v>
      </c>
    </row>
    <row r="43" spans="1:11" ht="15" thickBot="1" x14ac:dyDescent="0.25">
      <c r="A43" s="43" t="s">
        <v>27</v>
      </c>
      <c r="B43" s="35">
        <v>24</v>
      </c>
      <c r="C43" s="36" t="s">
        <v>194</v>
      </c>
      <c r="D43" s="46" t="s">
        <v>111</v>
      </c>
      <c r="E43" s="46" t="s">
        <v>106</v>
      </c>
      <c r="F43" s="50" t="s">
        <v>118</v>
      </c>
      <c r="G43" s="51" t="s">
        <v>118</v>
      </c>
      <c r="H43" s="9" t="s">
        <v>1</v>
      </c>
      <c r="I43" s="9" t="s">
        <v>274</v>
      </c>
      <c r="J43" s="9" t="s">
        <v>274</v>
      </c>
      <c r="K43" s="9" t="str">
        <f t="shared" si="0"/>
        <v>Excluded</v>
      </c>
    </row>
    <row r="44" spans="1:11" x14ac:dyDescent="0.2">
      <c r="A44" s="40" t="s">
        <v>28</v>
      </c>
      <c r="B44" s="25">
        <v>25</v>
      </c>
      <c r="C44" s="26" t="s">
        <v>108</v>
      </c>
      <c r="D44" s="26" t="s">
        <v>111</v>
      </c>
      <c r="E44" s="18" t="s">
        <v>108</v>
      </c>
      <c r="F44" s="7" t="s">
        <v>118</v>
      </c>
      <c r="G44" s="8" t="s">
        <v>118</v>
      </c>
      <c r="H44" s="9" t="s">
        <v>120</v>
      </c>
      <c r="I44" s="9" t="s">
        <v>133</v>
      </c>
      <c r="J44" s="9" t="s">
        <v>133</v>
      </c>
      <c r="K44" s="9" t="str">
        <f t="shared" si="0"/>
        <v>TN</v>
      </c>
    </row>
    <row r="45" spans="1:11" ht="15" thickBot="1" x14ac:dyDescent="0.25">
      <c r="A45" s="49"/>
      <c r="B45" s="32"/>
      <c r="C45" s="16" t="s">
        <v>108</v>
      </c>
      <c r="D45" s="16" t="s">
        <v>126</v>
      </c>
      <c r="E45" s="16"/>
      <c r="F45" s="16"/>
      <c r="G45" s="17"/>
      <c r="H45" s="9" t="s">
        <v>120</v>
      </c>
      <c r="I45" s="9"/>
      <c r="J45" s="9"/>
      <c r="K45" s="9">
        <f t="shared" si="0"/>
        <v>0</v>
      </c>
    </row>
    <row r="46" spans="1:11" ht="15" thickBot="1" x14ac:dyDescent="0.25">
      <c r="A46" s="40" t="s">
        <v>29</v>
      </c>
      <c r="B46" s="25">
        <v>26</v>
      </c>
      <c r="C46" s="7" t="s">
        <v>108</v>
      </c>
      <c r="D46" s="7" t="s">
        <v>111</v>
      </c>
      <c r="E46" s="18" t="s">
        <v>108</v>
      </c>
      <c r="F46" s="7" t="s">
        <v>118</v>
      </c>
      <c r="G46" s="8" t="s">
        <v>118</v>
      </c>
      <c r="H46" s="19" t="s">
        <v>120</v>
      </c>
      <c r="I46" s="19" t="s">
        <v>133</v>
      </c>
      <c r="J46" s="19" t="s">
        <v>133</v>
      </c>
      <c r="K46" s="9" t="str">
        <f t="shared" si="0"/>
        <v>TN</v>
      </c>
    </row>
    <row r="47" spans="1:11" ht="15" thickBot="1" x14ac:dyDescent="0.25">
      <c r="A47" s="43" t="s">
        <v>30</v>
      </c>
      <c r="B47" s="35">
        <v>27</v>
      </c>
      <c r="C47" s="36" t="s">
        <v>197</v>
      </c>
      <c r="D47" s="36" t="s">
        <v>111</v>
      </c>
      <c r="E47" s="46" t="s">
        <v>198</v>
      </c>
      <c r="F47" s="50" t="s">
        <v>118</v>
      </c>
      <c r="G47" s="51" t="s">
        <v>118</v>
      </c>
      <c r="H47" s="9" t="s">
        <v>120</v>
      </c>
      <c r="I47" s="9" t="s">
        <v>274</v>
      </c>
      <c r="J47" s="9" t="s">
        <v>274</v>
      </c>
      <c r="K47" s="9" t="str">
        <f t="shared" ref="K47:K98" si="1">IF(H47="Y","Excluded",J47)</f>
        <v>TP</v>
      </c>
    </row>
    <row r="48" spans="1:11" ht="15" thickBot="1" x14ac:dyDescent="0.25">
      <c r="A48" s="40" t="s">
        <v>31</v>
      </c>
      <c r="B48" s="25">
        <v>28</v>
      </c>
      <c r="C48" s="7" t="s">
        <v>108</v>
      </c>
      <c r="D48" s="7" t="s">
        <v>154</v>
      </c>
      <c r="E48" s="18" t="s">
        <v>108</v>
      </c>
      <c r="F48" s="63" t="s">
        <v>118</v>
      </c>
      <c r="G48" s="64" t="s">
        <v>118</v>
      </c>
      <c r="H48" s="9" t="s">
        <v>120</v>
      </c>
      <c r="I48" s="20" t="s">
        <v>133</v>
      </c>
      <c r="J48" s="20" t="s">
        <v>133</v>
      </c>
      <c r="K48" s="9" t="str">
        <f t="shared" si="1"/>
        <v>TN</v>
      </c>
    </row>
    <row r="49" spans="1:11" x14ac:dyDescent="0.2">
      <c r="A49" s="40" t="s">
        <v>32</v>
      </c>
      <c r="B49" s="25">
        <v>29</v>
      </c>
      <c r="C49" s="7" t="s">
        <v>108</v>
      </c>
      <c r="D49" s="7" t="s">
        <v>111</v>
      </c>
      <c r="E49" s="18" t="s">
        <v>108</v>
      </c>
      <c r="F49" s="63" t="s">
        <v>118</v>
      </c>
      <c r="G49" s="64" t="s">
        <v>118</v>
      </c>
      <c r="H49" s="19" t="s">
        <v>120</v>
      </c>
      <c r="I49" s="9" t="s">
        <v>133</v>
      </c>
      <c r="J49" s="9" t="s">
        <v>133</v>
      </c>
      <c r="K49" s="9" t="str">
        <f t="shared" si="1"/>
        <v>TN</v>
      </c>
    </row>
    <row r="50" spans="1:11" ht="15" thickBot="1" x14ac:dyDescent="0.25">
      <c r="A50" s="42"/>
      <c r="B50" s="30"/>
      <c r="C50" s="12" t="s">
        <v>108</v>
      </c>
      <c r="D50" s="12" t="s">
        <v>171</v>
      </c>
      <c r="E50" s="12"/>
      <c r="F50" s="12"/>
      <c r="G50" s="13"/>
      <c r="H50" s="9" t="s">
        <v>120</v>
      </c>
      <c r="I50" s="9"/>
      <c r="J50" s="9"/>
      <c r="K50" s="9">
        <f t="shared" si="1"/>
        <v>0</v>
      </c>
    </row>
    <row r="51" spans="1:11" ht="17" thickBot="1" x14ac:dyDescent="0.25">
      <c r="A51" s="43" t="s">
        <v>33</v>
      </c>
      <c r="B51" s="35">
        <v>30</v>
      </c>
      <c r="C51" s="37" t="s">
        <v>108</v>
      </c>
      <c r="D51" s="37" t="s">
        <v>111</v>
      </c>
      <c r="E51" s="47" t="s">
        <v>297</v>
      </c>
      <c r="F51" s="44" t="s">
        <v>118</v>
      </c>
      <c r="G51" s="45" t="s">
        <v>118</v>
      </c>
      <c r="H51" s="20" t="s">
        <v>120</v>
      </c>
      <c r="I51" s="20" t="s">
        <v>133</v>
      </c>
      <c r="J51" s="20" t="s">
        <v>133</v>
      </c>
      <c r="K51" s="9" t="str">
        <f t="shared" si="1"/>
        <v>TN</v>
      </c>
    </row>
    <row r="52" spans="1:11" ht="17" thickBot="1" x14ac:dyDescent="0.25">
      <c r="A52" s="43" t="s">
        <v>34</v>
      </c>
      <c r="B52" s="35">
        <v>31</v>
      </c>
      <c r="C52" s="37" t="s">
        <v>108</v>
      </c>
      <c r="D52" s="37" t="s">
        <v>111</v>
      </c>
      <c r="E52" s="36" t="s">
        <v>298</v>
      </c>
      <c r="F52" s="44" t="s">
        <v>118</v>
      </c>
      <c r="G52" s="45" t="s">
        <v>118</v>
      </c>
      <c r="H52" s="20" t="s">
        <v>120</v>
      </c>
      <c r="I52" s="20" t="s">
        <v>133</v>
      </c>
      <c r="J52" s="20" t="s">
        <v>133</v>
      </c>
      <c r="K52" s="9" t="str">
        <f t="shared" si="1"/>
        <v>TN</v>
      </c>
    </row>
    <row r="53" spans="1:11" ht="15" thickBot="1" x14ac:dyDescent="0.25">
      <c r="A53" s="43" t="s">
        <v>35</v>
      </c>
      <c r="B53" s="35">
        <v>32</v>
      </c>
      <c r="C53" s="36" t="s">
        <v>207</v>
      </c>
      <c r="D53" s="36" t="s">
        <v>111</v>
      </c>
      <c r="E53" s="47" t="s">
        <v>208</v>
      </c>
      <c r="F53" s="44" t="s">
        <v>118</v>
      </c>
      <c r="G53" s="45" t="s">
        <v>118</v>
      </c>
      <c r="H53" s="20" t="s">
        <v>1</v>
      </c>
      <c r="I53" s="9" t="s">
        <v>274</v>
      </c>
      <c r="J53" s="9" t="s">
        <v>274</v>
      </c>
      <c r="K53" s="9" t="str">
        <f t="shared" si="1"/>
        <v>Excluded</v>
      </c>
    </row>
    <row r="54" spans="1:11" x14ac:dyDescent="0.2">
      <c r="A54" s="40" t="s">
        <v>36</v>
      </c>
      <c r="B54" s="25">
        <v>33</v>
      </c>
      <c r="C54" s="7" t="s">
        <v>108</v>
      </c>
      <c r="D54" s="7" t="s">
        <v>111</v>
      </c>
      <c r="E54" s="27" t="s">
        <v>108</v>
      </c>
      <c r="F54" s="26" t="s">
        <v>118</v>
      </c>
      <c r="G54" s="39" t="s">
        <v>118</v>
      </c>
      <c r="H54" s="9" t="s">
        <v>120</v>
      </c>
      <c r="I54" s="20" t="s">
        <v>133</v>
      </c>
      <c r="J54" s="20" t="s">
        <v>133</v>
      </c>
      <c r="K54" s="9" t="str">
        <f t="shared" si="1"/>
        <v>TN</v>
      </c>
    </row>
    <row r="55" spans="1:11" ht="15" thickBot="1" x14ac:dyDescent="0.25">
      <c r="A55" s="49"/>
      <c r="B55" s="32"/>
      <c r="C55" s="23" t="s">
        <v>108</v>
      </c>
      <c r="D55" s="23" t="s">
        <v>126</v>
      </c>
      <c r="E55" s="23"/>
      <c r="F55" s="23"/>
      <c r="G55" s="24"/>
      <c r="H55" s="9" t="s">
        <v>120</v>
      </c>
      <c r="I55" s="9"/>
      <c r="J55" s="9"/>
      <c r="K55" s="9">
        <f t="shared" si="1"/>
        <v>0</v>
      </c>
    </row>
    <row r="56" spans="1:11" x14ac:dyDescent="0.2">
      <c r="A56" s="40" t="s">
        <v>37</v>
      </c>
      <c r="B56" s="25">
        <v>34</v>
      </c>
      <c r="C56" s="26" t="s">
        <v>108</v>
      </c>
      <c r="D56" s="26" t="s">
        <v>111</v>
      </c>
      <c r="E56" s="27" t="s">
        <v>108</v>
      </c>
      <c r="F56" s="26" t="s">
        <v>118</v>
      </c>
      <c r="G56" s="39" t="s">
        <v>118</v>
      </c>
      <c r="H56" s="20" t="s">
        <v>120</v>
      </c>
      <c r="I56" s="20" t="s">
        <v>133</v>
      </c>
      <c r="J56" s="20" t="s">
        <v>133</v>
      </c>
      <c r="K56" s="9" t="str">
        <f t="shared" si="1"/>
        <v>TN</v>
      </c>
    </row>
    <row r="57" spans="1:11" ht="15" thickBot="1" x14ac:dyDescent="0.25">
      <c r="A57" s="42"/>
      <c r="B57" s="30"/>
      <c r="C57" s="21" t="s">
        <v>108</v>
      </c>
      <c r="D57" s="21" t="s">
        <v>171</v>
      </c>
      <c r="E57" s="21"/>
      <c r="F57" s="21"/>
      <c r="G57" s="22"/>
      <c r="H57" s="9" t="s">
        <v>120</v>
      </c>
      <c r="I57" s="9"/>
      <c r="J57" s="9"/>
      <c r="K57" s="9">
        <f t="shared" si="1"/>
        <v>0</v>
      </c>
    </row>
    <row r="58" spans="1:11" ht="15" thickBot="1" x14ac:dyDescent="0.25">
      <c r="A58" s="43" t="s">
        <v>38</v>
      </c>
      <c r="B58" s="35">
        <v>35</v>
      </c>
      <c r="C58" s="54" t="s">
        <v>212</v>
      </c>
      <c r="D58" s="54" t="s">
        <v>111</v>
      </c>
      <c r="E58" s="54" t="s">
        <v>108</v>
      </c>
      <c r="F58" s="65" t="s">
        <v>118</v>
      </c>
      <c r="G58" s="66" t="s">
        <v>118</v>
      </c>
      <c r="H58" s="9" t="s">
        <v>1</v>
      </c>
      <c r="I58" s="9" t="s">
        <v>275</v>
      </c>
      <c r="J58" s="9" t="s">
        <v>275</v>
      </c>
      <c r="K58" s="9" t="str">
        <f t="shared" si="1"/>
        <v>Excluded</v>
      </c>
    </row>
    <row r="59" spans="1:11" ht="17" thickBot="1" x14ac:dyDescent="0.25">
      <c r="A59" s="43" t="s">
        <v>39</v>
      </c>
      <c r="B59" s="35">
        <v>36</v>
      </c>
      <c r="C59" s="37" t="s">
        <v>108</v>
      </c>
      <c r="D59" s="37" t="s">
        <v>111</v>
      </c>
      <c r="E59" s="36" t="s">
        <v>299</v>
      </c>
      <c r="F59" s="50"/>
      <c r="G59" s="51"/>
      <c r="H59" s="20" t="s">
        <v>120</v>
      </c>
      <c r="I59" s="20" t="s">
        <v>133</v>
      </c>
      <c r="J59" s="20" t="s">
        <v>133</v>
      </c>
      <c r="K59" s="9" t="str">
        <f t="shared" si="1"/>
        <v>TN</v>
      </c>
    </row>
    <row r="60" spans="1:11" ht="15" thickBot="1" x14ac:dyDescent="0.25">
      <c r="A60" s="43" t="s">
        <v>40</v>
      </c>
      <c r="B60" s="35">
        <v>37</v>
      </c>
      <c r="C60" s="37" t="s">
        <v>108</v>
      </c>
      <c r="D60" s="37" t="s">
        <v>111</v>
      </c>
      <c r="E60" s="36" t="s">
        <v>108</v>
      </c>
      <c r="F60" s="37" t="s">
        <v>118</v>
      </c>
      <c r="G60" s="38" t="s">
        <v>118</v>
      </c>
      <c r="H60" s="20" t="s">
        <v>120</v>
      </c>
      <c r="I60" s="20" t="s">
        <v>133</v>
      </c>
      <c r="J60" s="20" t="s">
        <v>133</v>
      </c>
      <c r="K60" s="9" t="str">
        <f t="shared" si="1"/>
        <v>TN</v>
      </c>
    </row>
    <row r="61" spans="1:11" ht="15" thickBot="1" x14ac:dyDescent="0.25">
      <c r="A61" s="40" t="s">
        <v>41</v>
      </c>
      <c r="B61" s="25">
        <v>38</v>
      </c>
      <c r="C61" s="48" t="s">
        <v>108</v>
      </c>
      <c r="D61" s="48" t="s">
        <v>111</v>
      </c>
      <c r="E61" s="41" t="s">
        <v>108</v>
      </c>
      <c r="F61" s="48" t="s">
        <v>118</v>
      </c>
      <c r="G61" s="67" t="s">
        <v>118</v>
      </c>
      <c r="H61" s="20" t="s">
        <v>120</v>
      </c>
      <c r="I61" s="20" t="s">
        <v>133</v>
      </c>
      <c r="J61" s="20" t="s">
        <v>133</v>
      </c>
      <c r="K61" s="9" t="str">
        <f t="shared" si="1"/>
        <v>TN</v>
      </c>
    </row>
    <row r="62" spans="1:11" ht="15" thickBot="1" x14ac:dyDescent="0.25">
      <c r="A62" s="43" t="s">
        <v>42</v>
      </c>
      <c r="B62" s="35">
        <v>39</v>
      </c>
      <c r="C62" s="47" t="s">
        <v>216</v>
      </c>
      <c r="D62" s="47" t="s">
        <v>111</v>
      </c>
      <c r="E62" s="46" t="s">
        <v>198</v>
      </c>
      <c r="F62" s="44" t="s">
        <v>118</v>
      </c>
      <c r="G62" s="45" t="s">
        <v>118</v>
      </c>
      <c r="H62" s="20" t="s">
        <v>120</v>
      </c>
      <c r="I62" s="20" t="s">
        <v>274</v>
      </c>
      <c r="J62" s="20" t="s">
        <v>274</v>
      </c>
      <c r="K62" s="9" t="str">
        <f t="shared" si="1"/>
        <v>TP</v>
      </c>
    </row>
    <row r="63" spans="1:11" ht="15" thickBot="1" x14ac:dyDescent="0.25">
      <c r="A63" s="43" t="s">
        <v>43</v>
      </c>
      <c r="B63" s="35">
        <v>40</v>
      </c>
      <c r="C63" s="47" t="s">
        <v>218</v>
      </c>
      <c r="D63" s="47" t="s">
        <v>111</v>
      </c>
      <c r="E63" s="46" t="s">
        <v>218</v>
      </c>
      <c r="F63" s="44" t="s">
        <v>118</v>
      </c>
      <c r="G63" s="45" t="s">
        <v>118</v>
      </c>
      <c r="H63" s="9" t="s">
        <v>1</v>
      </c>
      <c r="I63" s="20" t="s">
        <v>274</v>
      </c>
      <c r="J63" s="20" t="s">
        <v>274</v>
      </c>
      <c r="K63" s="9" t="str">
        <f t="shared" si="1"/>
        <v>Excluded</v>
      </c>
    </row>
    <row r="64" spans="1:11" ht="15" thickBot="1" x14ac:dyDescent="0.25">
      <c r="A64" s="43" t="s">
        <v>44</v>
      </c>
      <c r="B64" s="35">
        <v>41</v>
      </c>
      <c r="C64" s="44" t="s">
        <v>108</v>
      </c>
      <c r="D64" s="44" t="s">
        <v>126</v>
      </c>
      <c r="E64" s="47" t="s">
        <v>108</v>
      </c>
      <c r="F64" s="44" t="s">
        <v>118</v>
      </c>
      <c r="G64" s="45" t="s">
        <v>118</v>
      </c>
      <c r="H64" s="20" t="s">
        <v>120</v>
      </c>
      <c r="I64" s="20" t="s">
        <v>133</v>
      </c>
      <c r="J64" s="20" t="s">
        <v>133</v>
      </c>
      <c r="K64" s="9" t="str">
        <f t="shared" si="1"/>
        <v>TN</v>
      </c>
    </row>
    <row r="65" spans="1:11" ht="15" thickBot="1" x14ac:dyDescent="0.25">
      <c r="A65" s="43" t="s">
        <v>45</v>
      </c>
      <c r="B65" s="35">
        <v>42</v>
      </c>
      <c r="C65" s="44" t="s">
        <v>108</v>
      </c>
      <c r="D65" s="44" t="s">
        <v>111</v>
      </c>
      <c r="E65" s="46" t="s">
        <v>108</v>
      </c>
      <c r="F65" s="44" t="s">
        <v>118</v>
      </c>
      <c r="G65" s="45" t="s">
        <v>118</v>
      </c>
      <c r="H65" s="20" t="s">
        <v>120</v>
      </c>
      <c r="I65" s="20" t="s">
        <v>133</v>
      </c>
      <c r="J65" s="20" t="s">
        <v>133</v>
      </c>
      <c r="K65" s="9" t="str">
        <f t="shared" si="1"/>
        <v>TN</v>
      </c>
    </row>
    <row r="66" spans="1:11" ht="15" thickBot="1" x14ac:dyDescent="0.25">
      <c r="A66" s="43" t="s">
        <v>46</v>
      </c>
      <c r="B66" s="35">
        <v>43</v>
      </c>
      <c r="C66" s="55" t="s">
        <v>220</v>
      </c>
      <c r="D66" s="55" t="s">
        <v>111</v>
      </c>
      <c r="E66" s="68" t="s">
        <v>108</v>
      </c>
      <c r="F66" s="44" t="s">
        <v>118</v>
      </c>
      <c r="G66" s="45" t="s">
        <v>118</v>
      </c>
      <c r="H66" s="9" t="s">
        <v>1</v>
      </c>
      <c r="I66" s="20" t="s">
        <v>275</v>
      </c>
      <c r="J66" s="20" t="s">
        <v>275</v>
      </c>
      <c r="K66" s="9" t="str">
        <f t="shared" si="1"/>
        <v>Excluded</v>
      </c>
    </row>
    <row r="67" spans="1:11" x14ac:dyDescent="0.2">
      <c r="A67" s="40" t="s">
        <v>47</v>
      </c>
      <c r="B67" s="25">
        <v>44</v>
      </c>
      <c r="C67" s="7" t="s">
        <v>108</v>
      </c>
      <c r="D67" s="7" t="s">
        <v>111</v>
      </c>
      <c r="E67" s="18" t="s">
        <v>108</v>
      </c>
      <c r="F67" s="48" t="s">
        <v>118</v>
      </c>
      <c r="G67" s="67" t="s">
        <v>118</v>
      </c>
      <c r="H67" s="20" t="s">
        <v>120</v>
      </c>
      <c r="I67" s="20" t="s">
        <v>133</v>
      </c>
      <c r="J67" s="20" t="s">
        <v>133</v>
      </c>
      <c r="K67" s="9" t="str">
        <f t="shared" si="1"/>
        <v>TN</v>
      </c>
    </row>
    <row r="68" spans="1:11" x14ac:dyDescent="0.2">
      <c r="A68" s="42"/>
      <c r="B68" s="30"/>
      <c r="C68" s="12" t="s">
        <v>108</v>
      </c>
      <c r="D68" s="12" t="s">
        <v>171</v>
      </c>
      <c r="E68" s="12"/>
      <c r="F68" s="12"/>
      <c r="G68" s="13"/>
      <c r="H68" s="9" t="s">
        <v>120</v>
      </c>
      <c r="I68" s="9"/>
      <c r="J68" s="9"/>
      <c r="K68" s="9">
        <f t="shared" si="1"/>
        <v>0</v>
      </c>
    </row>
    <row r="69" spans="1:11" ht="15" thickBot="1" x14ac:dyDescent="0.25">
      <c r="A69" s="49"/>
      <c r="B69" s="32"/>
      <c r="C69" s="16" t="s">
        <v>108</v>
      </c>
      <c r="D69" s="16" t="s">
        <v>126</v>
      </c>
      <c r="E69" s="16"/>
      <c r="F69" s="16"/>
      <c r="G69" s="17"/>
      <c r="H69" s="9" t="s">
        <v>120</v>
      </c>
      <c r="I69" s="9"/>
      <c r="J69" s="9"/>
      <c r="K69" s="9">
        <f t="shared" si="1"/>
        <v>0</v>
      </c>
    </row>
    <row r="70" spans="1:11" ht="15" thickBot="1" x14ac:dyDescent="0.25">
      <c r="A70" s="43" t="s">
        <v>49</v>
      </c>
      <c r="B70" s="35">
        <v>46</v>
      </c>
      <c r="C70" s="36" t="s">
        <v>223</v>
      </c>
      <c r="D70" s="36" t="s">
        <v>111</v>
      </c>
      <c r="E70" s="36" t="s">
        <v>106</v>
      </c>
      <c r="F70" s="37" t="s">
        <v>118</v>
      </c>
      <c r="G70" s="38" t="s">
        <v>118</v>
      </c>
      <c r="H70" s="20" t="s">
        <v>1</v>
      </c>
      <c r="I70" s="20" t="s">
        <v>274</v>
      </c>
      <c r="J70" s="20" t="s">
        <v>274</v>
      </c>
      <c r="K70" s="9" t="str">
        <f t="shared" si="1"/>
        <v>Excluded</v>
      </c>
    </row>
    <row r="71" spans="1:11" ht="15" thickBot="1" x14ac:dyDescent="0.25">
      <c r="A71" s="40" t="s">
        <v>50</v>
      </c>
      <c r="B71" s="25">
        <v>47</v>
      </c>
      <c r="C71" s="26" t="s">
        <v>108</v>
      </c>
      <c r="D71" s="26" t="s">
        <v>111</v>
      </c>
      <c r="E71" s="27" t="s">
        <v>108</v>
      </c>
      <c r="F71" s="26" t="s">
        <v>118</v>
      </c>
      <c r="G71" s="39" t="s">
        <v>118</v>
      </c>
      <c r="H71" s="20" t="s">
        <v>120</v>
      </c>
      <c r="I71" s="20" t="s">
        <v>133</v>
      </c>
      <c r="J71" s="20" t="s">
        <v>133</v>
      </c>
      <c r="K71" s="9" t="str">
        <f t="shared" si="1"/>
        <v>TN</v>
      </c>
    </row>
    <row r="72" spans="1:11" x14ac:dyDescent="0.2">
      <c r="A72" s="40" t="s">
        <v>51</v>
      </c>
      <c r="B72" s="25">
        <v>48</v>
      </c>
      <c r="C72" s="26" t="s">
        <v>108</v>
      </c>
      <c r="D72" s="26" t="s">
        <v>111</v>
      </c>
      <c r="E72" s="27" t="s">
        <v>108</v>
      </c>
      <c r="F72" s="28" t="s">
        <v>118</v>
      </c>
      <c r="G72" s="29" t="s">
        <v>118</v>
      </c>
      <c r="H72" s="20" t="s">
        <v>120</v>
      </c>
      <c r="I72" s="20" t="s">
        <v>133</v>
      </c>
      <c r="J72" s="20" t="s">
        <v>133</v>
      </c>
      <c r="K72" s="9" t="str">
        <f t="shared" si="1"/>
        <v>TN</v>
      </c>
    </row>
    <row r="73" spans="1:11" ht="15" thickBot="1" x14ac:dyDescent="0.25">
      <c r="A73" s="49"/>
      <c r="B73" s="32"/>
      <c r="C73" s="23" t="s">
        <v>108</v>
      </c>
      <c r="D73" s="23" t="s">
        <v>171</v>
      </c>
      <c r="E73" s="23"/>
      <c r="F73" s="23"/>
      <c r="G73" s="24"/>
      <c r="H73" s="9" t="s">
        <v>120</v>
      </c>
      <c r="I73" s="9"/>
      <c r="J73" s="9"/>
      <c r="K73" s="9">
        <f t="shared" si="1"/>
        <v>0</v>
      </c>
    </row>
    <row r="74" spans="1:11" ht="15" thickBot="1" x14ac:dyDescent="0.25">
      <c r="A74" s="43" t="s">
        <v>52</v>
      </c>
      <c r="B74" s="35">
        <v>49</v>
      </c>
      <c r="C74" s="36" t="s">
        <v>197</v>
      </c>
      <c r="D74" s="36" t="s">
        <v>111</v>
      </c>
      <c r="E74" s="36" t="s">
        <v>198</v>
      </c>
      <c r="F74" s="37" t="s">
        <v>118</v>
      </c>
      <c r="G74" s="38" t="s">
        <v>118</v>
      </c>
      <c r="H74" s="20" t="s">
        <v>120</v>
      </c>
      <c r="I74" s="9" t="s">
        <v>274</v>
      </c>
      <c r="J74" s="9" t="s">
        <v>274</v>
      </c>
      <c r="K74" s="9" t="str">
        <f t="shared" si="1"/>
        <v>TP</v>
      </c>
    </row>
    <row r="75" spans="1:11" x14ac:dyDescent="0.2">
      <c r="A75" s="40" t="s">
        <v>53</v>
      </c>
      <c r="B75" s="25">
        <v>50</v>
      </c>
      <c r="C75" s="26" t="s">
        <v>108</v>
      </c>
      <c r="D75" s="26" t="s">
        <v>111</v>
      </c>
      <c r="E75" s="27" t="s">
        <v>108</v>
      </c>
      <c r="F75" s="26" t="s">
        <v>118</v>
      </c>
      <c r="G75" s="39" t="s">
        <v>118</v>
      </c>
      <c r="H75" s="20" t="s">
        <v>120</v>
      </c>
      <c r="I75" s="20" t="s">
        <v>133</v>
      </c>
      <c r="J75" s="20" t="s">
        <v>133</v>
      </c>
      <c r="K75" s="9" t="str">
        <f t="shared" si="1"/>
        <v>TN</v>
      </c>
    </row>
    <row r="76" spans="1:11" s="12" customFormat="1" ht="15" thickBot="1" x14ac:dyDescent="0.25">
      <c r="A76" s="42"/>
      <c r="B76" s="30"/>
      <c r="C76" s="12" t="s">
        <v>108</v>
      </c>
      <c r="D76" s="12" t="s">
        <v>154</v>
      </c>
      <c r="G76" s="13"/>
      <c r="H76" s="152" t="s">
        <v>120</v>
      </c>
      <c r="I76" s="152"/>
      <c r="J76" s="152"/>
      <c r="K76" s="152">
        <f t="shared" ref="K76:K77" si="2">IF(H76="Y","Excluded",J76)</f>
        <v>0</v>
      </c>
    </row>
    <row r="77" spans="1:11" ht="15" thickBot="1" x14ac:dyDescent="0.25">
      <c r="A77" s="43" t="s">
        <v>54</v>
      </c>
      <c r="B77" s="35">
        <v>51</v>
      </c>
      <c r="C77" s="37" t="s">
        <v>108</v>
      </c>
      <c r="D77" s="37" t="s">
        <v>111</v>
      </c>
      <c r="E77" s="36" t="s">
        <v>108</v>
      </c>
      <c r="F77" s="37" t="s">
        <v>118</v>
      </c>
      <c r="G77" s="38" t="s">
        <v>118</v>
      </c>
      <c r="H77" s="20" t="s">
        <v>120</v>
      </c>
      <c r="I77" s="20" t="s">
        <v>133</v>
      </c>
      <c r="J77" s="9" t="s">
        <v>133</v>
      </c>
      <c r="K77" s="9" t="str">
        <f t="shared" si="2"/>
        <v>TN</v>
      </c>
    </row>
    <row r="78" spans="1:11" ht="15" thickBot="1" x14ac:dyDescent="0.25">
      <c r="A78" s="43" t="s">
        <v>55</v>
      </c>
      <c r="B78" s="35">
        <v>52</v>
      </c>
      <c r="C78" s="37" t="s">
        <v>108</v>
      </c>
      <c r="D78" s="37" t="s">
        <v>111</v>
      </c>
      <c r="E78" s="36" t="s">
        <v>108</v>
      </c>
      <c r="F78" s="37" t="s">
        <v>118</v>
      </c>
      <c r="G78" s="38" t="s">
        <v>118</v>
      </c>
      <c r="H78" s="20" t="s">
        <v>120</v>
      </c>
      <c r="I78" s="20" t="s">
        <v>133</v>
      </c>
      <c r="J78" s="20" t="s">
        <v>133</v>
      </c>
      <c r="K78" s="9" t="str">
        <f t="shared" si="1"/>
        <v>TN</v>
      </c>
    </row>
    <row r="79" spans="1:11" ht="15" thickBot="1" x14ac:dyDescent="0.25">
      <c r="A79" s="43" t="s">
        <v>56</v>
      </c>
      <c r="B79" s="35">
        <v>53</v>
      </c>
      <c r="C79" s="37" t="s">
        <v>108</v>
      </c>
      <c r="D79" s="37" t="s">
        <v>111</v>
      </c>
      <c r="E79" s="36" t="s">
        <v>108</v>
      </c>
      <c r="F79" s="37" t="s">
        <v>118</v>
      </c>
      <c r="G79" s="38" t="s">
        <v>118</v>
      </c>
      <c r="H79" s="20" t="s">
        <v>120</v>
      </c>
      <c r="I79" s="20" t="s">
        <v>133</v>
      </c>
      <c r="J79" s="20" t="s">
        <v>133</v>
      </c>
      <c r="K79" s="9" t="str">
        <f t="shared" si="1"/>
        <v>TN</v>
      </c>
    </row>
    <row r="80" spans="1:11" ht="15" thickBot="1" x14ac:dyDescent="0.25">
      <c r="A80" s="43" t="s">
        <v>57</v>
      </c>
      <c r="B80" s="35">
        <v>54</v>
      </c>
      <c r="C80" s="37" t="s">
        <v>108</v>
      </c>
      <c r="D80" s="37" t="s">
        <v>111</v>
      </c>
      <c r="E80" s="36" t="s">
        <v>108</v>
      </c>
      <c r="F80" s="37" t="s">
        <v>118</v>
      </c>
      <c r="G80" s="38" t="s">
        <v>118</v>
      </c>
      <c r="H80" s="20" t="s">
        <v>120</v>
      </c>
      <c r="I80" s="20" t="s">
        <v>133</v>
      </c>
      <c r="J80" s="20" t="s">
        <v>133</v>
      </c>
      <c r="K80" s="9" t="str">
        <f t="shared" si="1"/>
        <v>TN</v>
      </c>
    </row>
    <row r="81" spans="1:11" ht="15" thickBot="1" x14ac:dyDescent="0.25">
      <c r="A81" s="43" t="s">
        <v>58</v>
      </c>
      <c r="B81" s="35">
        <v>55</v>
      </c>
      <c r="C81" s="36" t="s">
        <v>226</v>
      </c>
      <c r="D81" s="36" t="s">
        <v>111</v>
      </c>
      <c r="E81" s="36" t="s">
        <v>158</v>
      </c>
      <c r="F81" s="37" t="s">
        <v>118</v>
      </c>
      <c r="G81" s="38" t="s">
        <v>118</v>
      </c>
      <c r="H81" s="20" t="s">
        <v>1</v>
      </c>
      <c r="I81" s="20" t="s">
        <v>274</v>
      </c>
      <c r="J81" s="20" t="s">
        <v>274</v>
      </c>
      <c r="K81" s="9" t="str">
        <f t="shared" si="1"/>
        <v>Excluded</v>
      </c>
    </row>
    <row r="82" spans="1:11" ht="15" thickBot="1" x14ac:dyDescent="0.25">
      <c r="A82" s="40" t="s">
        <v>59</v>
      </c>
      <c r="B82" s="25">
        <v>56</v>
      </c>
      <c r="C82" s="26" t="s">
        <v>108</v>
      </c>
      <c r="D82" s="26" t="s">
        <v>111</v>
      </c>
      <c r="E82" s="27" t="s">
        <v>108</v>
      </c>
      <c r="F82" s="26" t="s">
        <v>118</v>
      </c>
      <c r="G82" s="39" t="s">
        <v>118</v>
      </c>
      <c r="H82" s="9" t="s">
        <v>120</v>
      </c>
      <c r="I82" s="20" t="s">
        <v>133</v>
      </c>
      <c r="J82" s="20" t="s">
        <v>133</v>
      </c>
      <c r="K82" s="9" t="str">
        <f t="shared" si="1"/>
        <v>TN</v>
      </c>
    </row>
    <row r="83" spans="1:11" ht="15" thickBot="1" x14ac:dyDescent="0.25">
      <c r="A83" s="40" t="s">
        <v>60</v>
      </c>
      <c r="B83" s="25">
        <v>57</v>
      </c>
      <c r="C83" s="26" t="s">
        <v>108</v>
      </c>
      <c r="D83" s="26" t="s">
        <v>111</v>
      </c>
      <c r="E83" s="27" t="s">
        <v>108</v>
      </c>
      <c r="F83" s="26" t="s">
        <v>118</v>
      </c>
      <c r="G83" s="39" t="s">
        <v>118</v>
      </c>
      <c r="H83" s="20" t="s">
        <v>120</v>
      </c>
      <c r="I83" s="20" t="s">
        <v>133</v>
      </c>
      <c r="J83" s="20" t="s">
        <v>133</v>
      </c>
      <c r="K83" s="9" t="str">
        <f t="shared" si="1"/>
        <v>TN</v>
      </c>
    </row>
    <row r="84" spans="1:11" ht="15" thickBot="1" x14ac:dyDescent="0.25">
      <c r="A84" s="43" t="s">
        <v>61</v>
      </c>
      <c r="B84" s="35">
        <v>58</v>
      </c>
      <c r="C84" s="36" t="s">
        <v>234</v>
      </c>
      <c r="D84" s="36" t="s">
        <v>111</v>
      </c>
      <c r="E84" s="36" t="s">
        <v>181</v>
      </c>
      <c r="F84" s="37" t="s">
        <v>118</v>
      </c>
      <c r="G84" s="38" t="s">
        <v>118</v>
      </c>
      <c r="H84" s="20" t="s">
        <v>1</v>
      </c>
      <c r="I84" s="9" t="s">
        <v>274</v>
      </c>
      <c r="J84" s="9" t="s">
        <v>274</v>
      </c>
      <c r="K84" s="9" t="str">
        <f t="shared" si="1"/>
        <v>Excluded</v>
      </c>
    </row>
    <row r="85" spans="1:11" ht="15" thickBot="1" x14ac:dyDescent="0.25">
      <c r="A85" s="43" t="s">
        <v>62</v>
      </c>
      <c r="B85" s="35">
        <v>59</v>
      </c>
      <c r="C85" s="37" t="s">
        <v>108</v>
      </c>
      <c r="D85" s="37" t="s">
        <v>111</v>
      </c>
      <c r="E85" s="36" t="s">
        <v>108</v>
      </c>
      <c r="F85" s="65" t="s">
        <v>118</v>
      </c>
      <c r="G85" s="66" t="s">
        <v>118</v>
      </c>
      <c r="H85" s="9" t="s">
        <v>120</v>
      </c>
      <c r="I85" s="9" t="s">
        <v>133</v>
      </c>
      <c r="J85" s="9" t="s">
        <v>133</v>
      </c>
      <c r="K85" s="9" t="str">
        <f t="shared" si="1"/>
        <v>TN</v>
      </c>
    </row>
    <row r="86" spans="1:11" ht="15" thickBot="1" x14ac:dyDescent="0.25">
      <c r="A86" s="34" t="s">
        <v>63</v>
      </c>
      <c r="B86" s="69">
        <v>60</v>
      </c>
      <c r="C86" s="65" t="s">
        <v>108</v>
      </c>
      <c r="D86" s="65" t="s">
        <v>111</v>
      </c>
      <c r="E86" s="65" t="s">
        <v>108</v>
      </c>
      <c r="F86" s="65" t="s">
        <v>118</v>
      </c>
      <c r="G86" s="66" t="s">
        <v>118</v>
      </c>
      <c r="H86" s="20" t="s">
        <v>1</v>
      </c>
      <c r="I86" s="20" t="s">
        <v>133</v>
      </c>
      <c r="J86" s="20" t="s">
        <v>133</v>
      </c>
      <c r="K86" s="9" t="str">
        <f t="shared" si="1"/>
        <v>Excluded</v>
      </c>
    </row>
    <row r="87" spans="1:11" ht="15" thickBot="1" x14ac:dyDescent="0.25">
      <c r="A87" s="43" t="s">
        <v>64</v>
      </c>
      <c r="B87" s="35">
        <v>61</v>
      </c>
      <c r="C87" s="36" t="s">
        <v>236</v>
      </c>
      <c r="D87" s="36" t="s">
        <v>111</v>
      </c>
      <c r="E87" s="36" t="s">
        <v>237</v>
      </c>
      <c r="F87" s="37" t="s">
        <v>118</v>
      </c>
      <c r="G87" s="38" t="s">
        <v>118</v>
      </c>
      <c r="H87" s="20" t="s">
        <v>1</v>
      </c>
      <c r="I87" s="9" t="s">
        <v>274</v>
      </c>
      <c r="J87" s="9" t="s">
        <v>274</v>
      </c>
      <c r="K87" s="9" t="str">
        <f t="shared" si="1"/>
        <v>Excluded</v>
      </c>
    </row>
    <row r="88" spans="1:11" ht="15" thickBot="1" x14ac:dyDescent="0.25">
      <c r="A88" s="40" t="s">
        <v>65</v>
      </c>
      <c r="B88" s="25">
        <v>62</v>
      </c>
      <c r="C88" s="26" t="s">
        <v>108</v>
      </c>
      <c r="D88" s="26" t="s">
        <v>111</v>
      </c>
      <c r="E88" s="27" t="s">
        <v>108</v>
      </c>
      <c r="F88" s="26" t="s">
        <v>118</v>
      </c>
      <c r="G88" s="39" t="s">
        <v>118</v>
      </c>
      <c r="H88" s="20" t="s">
        <v>120</v>
      </c>
      <c r="I88" s="20" t="s">
        <v>133</v>
      </c>
      <c r="J88" s="20" t="s">
        <v>133</v>
      </c>
      <c r="K88" s="9" t="str">
        <f t="shared" si="1"/>
        <v>TN</v>
      </c>
    </row>
    <row r="89" spans="1:11" ht="15" thickBot="1" x14ac:dyDescent="0.25">
      <c r="A89" s="43" t="s">
        <v>66</v>
      </c>
      <c r="B89" s="35">
        <v>63</v>
      </c>
      <c r="C89" s="54" t="s">
        <v>239</v>
      </c>
      <c r="D89" s="54" t="s">
        <v>111</v>
      </c>
      <c r="E89" s="54" t="s">
        <v>108</v>
      </c>
      <c r="F89" s="37" t="s">
        <v>118</v>
      </c>
      <c r="G89" s="38" t="s">
        <v>118</v>
      </c>
      <c r="H89" s="9" t="s">
        <v>1</v>
      </c>
      <c r="I89" s="9" t="s">
        <v>275</v>
      </c>
      <c r="J89" s="9" t="s">
        <v>275</v>
      </c>
      <c r="K89" s="9" t="str">
        <f t="shared" si="1"/>
        <v>Excluded</v>
      </c>
    </row>
    <row r="90" spans="1:11" ht="17" thickBot="1" x14ac:dyDescent="0.25">
      <c r="A90" s="43" t="s">
        <v>67</v>
      </c>
      <c r="B90" s="35">
        <v>64</v>
      </c>
      <c r="C90" s="37" t="s">
        <v>108</v>
      </c>
      <c r="D90" s="37" t="s">
        <v>111</v>
      </c>
      <c r="E90" s="36" t="s">
        <v>300</v>
      </c>
      <c r="F90" s="37" t="s">
        <v>118</v>
      </c>
      <c r="G90" s="38" t="s">
        <v>118</v>
      </c>
      <c r="H90" s="20" t="s">
        <v>120</v>
      </c>
      <c r="I90" s="20" t="s">
        <v>133</v>
      </c>
      <c r="J90" s="20" t="s">
        <v>133</v>
      </c>
      <c r="K90" s="9" t="str">
        <f t="shared" si="1"/>
        <v>TN</v>
      </c>
    </row>
    <row r="91" spans="1:11" x14ac:dyDescent="0.2">
      <c r="A91" s="40" t="s">
        <v>68</v>
      </c>
      <c r="B91" s="25">
        <v>65</v>
      </c>
      <c r="C91" s="26" t="s">
        <v>108</v>
      </c>
      <c r="D91" s="26" t="s">
        <v>111</v>
      </c>
      <c r="E91" s="27" t="s">
        <v>108</v>
      </c>
      <c r="F91" s="26" t="s">
        <v>118</v>
      </c>
      <c r="G91" s="39" t="s">
        <v>118</v>
      </c>
      <c r="H91" s="20" t="s">
        <v>120</v>
      </c>
      <c r="I91" s="20" t="s">
        <v>133</v>
      </c>
      <c r="J91" s="20" t="s">
        <v>133</v>
      </c>
      <c r="K91" s="9" t="str">
        <f t="shared" si="1"/>
        <v>TN</v>
      </c>
    </row>
    <row r="92" spans="1:11" ht="15" thickBot="1" x14ac:dyDescent="0.25">
      <c r="A92" s="49"/>
      <c r="B92" s="32"/>
      <c r="C92" s="23" t="s">
        <v>108</v>
      </c>
      <c r="D92" s="23" t="s">
        <v>171</v>
      </c>
      <c r="E92" s="16"/>
      <c r="F92" s="16"/>
      <c r="G92" s="17"/>
      <c r="H92" s="9" t="s">
        <v>120</v>
      </c>
      <c r="I92" s="9"/>
      <c r="J92" s="9"/>
      <c r="K92" s="9">
        <f t="shared" si="1"/>
        <v>0</v>
      </c>
    </row>
    <row r="93" spans="1:11" ht="16" x14ac:dyDescent="0.2">
      <c r="A93" s="40" t="s">
        <v>69</v>
      </c>
      <c r="B93" s="25">
        <v>66</v>
      </c>
      <c r="C93" s="26" t="s">
        <v>108</v>
      </c>
      <c r="D93" s="26" t="s">
        <v>111</v>
      </c>
      <c r="E93" s="27" t="s">
        <v>306</v>
      </c>
      <c r="F93" s="26" t="s">
        <v>118</v>
      </c>
      <c r="G93" s="39" t="s">
        <v>118</v>
      </c>
      <c r="H93" s="20" t="s">
        <v>120</v>
      </c>
      <c r="I93" s="20" t="s">
        <v>133</v>
      </c>
      <c r="J93" s="20" t="s">
        <v>133</v>
      </c>
      <c r="K93" s="9" t="str">
        <f t="shared" si="1"/>
        <v>TN</v>
      </c>
    </row>
    <row r="94" spans="1:11" s="12" customFormat="1" ht="15" thickBot="1" x14ac:dyDescent="0.25">
      <c r="A94" s="42"/>
      <c r="B94" s="30"/>
      <c r="C94" s="12" t="s">
        <v>108</v>
      </c>
      <c r="D94" s="12" t="s">
        <v>154</v>
      </c>
      <c r="G94" s="13"/>
      <c r="H94" s="152" t="s">
        <v>120</v>
      </c>
      <c r="I94" s="152"/>
      <c r="J94" s="152"/>
      <c r="K94" s="152">
        <f t="shared" si="1"/>
        <v>0</v>
      </c>
    </row>
    <row r="95" spans="1:11" ht="15" thickBot="1" x14ac:dyDescent="0.25">
      <c r="A95" s="43" t="s">
        <v>70</v>
      </c>
      <c r="B95" s="35">
        <v>67</v>
      </c>
      <c r="C95" s="37" t="s">
        <v>108</v>
      </c>
      <c r="D95" s="37" t="s">
        <v>111</v>
      </c>
      <c r="E95" s="36" t="s">
        <v>108</v>
      </c>
      <c r="F95" s="37" t="s">
        <v>118</v>
      </c>
      <c r="G95" s="38" t="s">
        <v>118</v>
      </c>
      <c r="H95" s="20" t="s">
        <v>120</v>
      </c>
      <c r="I95" s="20" t="s">
        <v>133</v>
      </c>
      <c r="J95" s="20" t="s">
        <v>133</v>
      </c>
      <c r="K95" s="9" t="str">
        <f t="shared" si="1"/>
        <v>TN</v>
      </c>
    </row>
    <row r="96" spans="1:11" ht="15" thickBot="1" x14ac:dyDescent="0.25">
      <c r="A96" s="43" t="s">
        <v>71</v>
      </c>
      <c r="B96" s="35">
        <v>68</v>
      </c>
      <c r="C96" s="54" t="s">
        <v>219</v>
      </c>
      <c r="D96" s="54" t="s">
        <v>111</v>
      </c>
      <c r="E96" s="54" t="s">
        <v>108</v>
      </c>
      <c r="F96" s="37" t="s">
        <v>118</v>
      </c>
      <c r="G96" s="38" t="s">
        <v>118</v>
      </c>
      <c r="H96" s="20" t="s">
        <v>120</v>
      </c>
      <c r="I96" s="20" t="s">
        <v>275</v>
      </c>
      <c r="J96" s="20" t="s">
        <v>275</v>
      </c>
      <c r="K96" s="9" t="str">
        <f t="shared" si="1"/>
        <v>FN</v>
      </c>
    </row>
    <row r="97" spans="1:11" ht="15" thickBot="1" x14ac:dyDescent="0.25">
      <c r="A97" s="40" t="s">
        <v>73</v>
      </c>
      <c r="B97" s="25">
        <v>70</v>
      </c>
      <c r="C97" s="27" t="s">
        <v>243</v>
      </c>
      <c r="D97" s="27" t="s">
        <v>111</v>
      </c>
      <c r="E97" s="27" t="s">
        <v>242</v>
      </c>
      <c r="F97" s="26" t="s">
        <v>118</v>
      </c>
      <c r="G97" s="39" t="s">
        <v>118</v>
      </c>
      <c r="H97" s="20" t="s">
        <v>1</v>
      </c>
      <c r="I97" s="20" t="s">
        <v>274</v>
      </c>
      <c r="J97" s="20" t="s">
        <v>274</v>
      </c>
      <c r="K97" s="9" t="str">
        <f t="shared" si="1"/>
        <v>Excluded</v>
      </c>
    </row>
    <row r="98" spans="1:11" ht="15" thickBot="1" x14ac:dyDescent="0.25">
      <c r="A98" s="40" t="s">
        <v>74</v>
      </c>
      <c r="B98" s="25">
        <v>71</v>
      </c>
      <c r="C98" s="26" t="s">
        <v>108</v>
      </c>
      <c r="D98" s="26" t="s">
        <v>245</v>
      </c>
      <c r="E98" s="27" t="s">
        <v>108</v>
      </c>
      <c r="F98" s="26" t="s">
        <v>118</v>
      </c>
      <c r="G98" s="39" t="s">
        <v>118</v>
      </c>
      <c r="H98" s="20" t="s">
        <v>120</v>
      </c>
      <c r="I98" s="20" t="s">
        <v>133</v>
      </c>
      <c r="J98" s="20" t="s">
        <v>133</v>
      </c>
      <c r="K98" s="9" t="str">
        <f t="shared" si="1"/>
        <v>TN</v>
      </c>
    </row>
    <row r="99" spans="1:11" ht="15" thickBot="1" x14ac:dyDescent="0.25">
      <c r="A99" s="40" t="s">
        <v>75</v>
      </c>
      <c r="B99" s="25">
        <v>72</v>
      </c>
      <c r="C99" s="26" t="s">
        <v>108</v>
      </c>
      <c r="D99" s="26" t="s">
        <v>171</v>
      </c>
      <c r="E99" s="27" t="s">
        <v>108</v>
      </c>
      <c r="F99" s="26" t="s">
        <v>118</v>
      </c>
      <c r="G99" s="39" t="s">
        <v>118</v>
      </c>
      <c r="H99" s="20" t="s">
        <v>120</v>
      </c>
      <c r="I99" s="20" t="s">
        <v>133</v>
      </c>
      <c r="J99" s="20" t="s">
        <v>133</v>
      </c>
      <c r="K99" s="9" t="str">
        <f t="shared" ref="K99:K114" si="3">IF(H99="Y","Excluded",J99)</f>
        <v>TN</v>
      </c>
    </row>
    <row r="100" spans="1:11" ht="17" thickBot="1" x14ac:dyDescent="0.25">
      <c r="A100" s="43" t="s">
        <v>76</v>
      </c>
      <c r="B100" s="35">
        <v>73</v>
      </c>
      <c r="C100" s="37" t="s">
        <v>108</v>
      </c>
      <c r="D100" s="37" t="s">
        <v>111</v>
      </c>
      <c r="E100" s="36" t="s">
        <v>309</v>
      </c>
      <c r="F100" s="37" t="s">
        <v>118</v>
      </c>
      <c r="G100" s="38" t="s">
        <v>118</v>
      </c>
      <c r="H100" s="20" t="s">
        <v>120</v>
      </c>
      <c r="I100" s="20" t="s">
        <v>133</v>
      </c>
      <c r="J100" s="20" t="s">
        <v>133</v>
      </c>
      <c r="K100" s="9" t="str">
        <f t="shared" si="3"/>
        <v>TN</v>
      </c>
    </row>
    <row r="101" spans="1:11" x14ac:dyDescent="0.2">
      <c r="A101" s="40" t="s">
        <v>77</v>
      </c>
      <c r="B101" s="25">
        <v>74</v>
      </c>
      <c r="C101" s="26" t="s">
        <v>108</v>
      </c>
      <c r="D101" s="26" t="s">
        <v>111</v>
      </c>
      <c r="E101" s="27" t="s">
        <v>108</v>
      </c>
      <c r="F101" s="26" t="s">
        <v>118</v>
      </c>
      <c r="G101" s="39" t="s">
        <v>118</v>
      </c>
      <c r="H101" s="20" t="s">
        <v>120</v>
      </c>
      <c r="I101" s="20" t="s">
        <v>133</v>
      </c>
      <c r="J101" s="20" t="s">
        <v>133</v>
      </c>
      <c r="K101" s="9" t="str">
        <f t="shared" si="3"/>
        <v>TN</v>
      </c>
    </row>
    <row r="102" spans="1:11" x14ac:dyDescent="0.2">
      <c r="A102" s="42"/>
      <c r="B102" s="30"/>
      <c r="C102" s="21" t="s">
        <v>108</v>
      </c>
      <c r="D102" s="21" t="s">
        <v>171</v>
      </c>
      <c r="E102" s="21"/>
      <c r="F102" s="21"/>
      <c r="G102" s="22"/>
      <c r="H102" s="9" t="s">
        <v>120</v>
      </c>
      <c r="I102" s="9"/>
      <c r="J102" s="9"/>
      <c r="K102" s="9">
        <f t="shared" si="3"/>
        <v>0</v>
      </c>
    </row>
    <row r="103" spans="1:11" ht="15" thickBot="1" x14ac:dyDescent="0.25">
      <c r="A103" s="49"/>
      <c r="B103" s="32"/>
      <c r="C103" s="23" t="s">
        <v>108</v>
      </c>
      <c r="D103" s="23" t="s">
        <v>245</v>
      </c>
      <c r="E103" s="23"/>
      <c r="F103" s="23"/>
      <c r="G103" s="24"/>
      <c r="H103" s="9" t="s">
        <v>120</v>
      </c>
      <c r="I103" s="9"/>
      <c r="J103" s="9"/>
      <c r="K103" s="9">
        <f t="shared" si="3"/>
        <v>0</v>
      </c>
    </row>
    <row r="104" spans="1:11" x14ac:dyDescent="0.2">
      <c r="A104" s="40" t="s">
        <v>78</v>
      </c>
      <c r="B104" s="25">
        <v>75</v>
      </c>
      <c r="C104" s="26" t="s">
        <v>108</v>
      </c>
      <c r="D104" s="26" t="s">
        <v>111</v>
      </c>
      <c r="E104" s="27" t="s">
        <v>108</v>
      </c>
      <c r="F104" s="26" t="s">
        <v>118</v>
      </c>
      <c r="G104" s="39" t="s">
        <v>118</v>
      </c>
      <c r="H104" s="20" t="s">
        <v>120</v>
      </c>
      <c r="I104" s="20" t="s">
        <v>133</v>
      </c>
      <c r="J104" s="20" t="s">
        <v>133</v>
      </c>
      <c r="K104" s="9" t="str">
        <f t="shared" si="3"/>
        <v>TN</v>
      </c>
    </row>
    <row r="105" spans="1:11" ht="15" thickBot="1" x14ac:dyDescent="0.25">
      <c r="A105" s="49"/>
      <c r="B105" s="32"/>
      <c r="C105" s="23" t="s">
        <v>108</v>
      </c>
      <c r="D105" s="23" t="s">
        <v>126</v>
      </c>
      <c r="E105" s="23"/>
      <c r="F105" s="23"/>
      <c r="G105" s="24"/>
      <c r="H105" s="9" t="s">
        <v>120</v>
      </c>
      <c r="I105" s="9"/>
      <c r="J105" s="9"/>
      <c r="K105" s="9">
        <f t="shared" si="3"/>
        <v>0</v>
      </c>
    </row>
    <row r="106" spans="1:11" x14ac:dyDescent="0.2">
      <c r="A106" s="40" t="s">
        <v>79</v>
      </c>
      <c r="B106" s="25">
        <v>76</v>
      </c>
      <c r="C106" s="26" t="s">
        <v>108</v>
      </c>
      <c r="D106" s="26" t="s">
        <v>111</v>
      </c>
      <c r="E106" s="27" t="s">
        <v>108</v>
      </c>
      <c r="F106" s="26" t="s">
        <v>118</v>
      </c>
      <c r="G106" s="39" t="s">
        <v>118</v>
      </c>
      <c r="H106" s="20" t="s">
        <v>120</v>
      </c>
      <c r="I106" s="20" t="s">
        <v>133</v>
      </c>
      <c r="J106" s="20" t="s">
        <v>133</v>
      </c>
      <c r="K106" s="9" t="str">
        <f t="shared" si="3"/>
        <v>TN</v>
      </c>
    </row>
    <row r="107" spans="1:11" ht="15" thickBot="1" x14ac:dyDescent="0.25">
      <c r="A107" s="49"/>
      <c r="B107" s="32"/>
      <c r="C107" s="23"/>
      <c r="D107" s="23"/>
      <c r="E107" s="23"/>
      <c r="F107" s="23"/>
      <c r="G107" s="24"/>
      <c r="H107" s="9" t="s">
        <v>120</v>
      </c>
      <c r="I107" s="9"/>
      <c r="J107" s="9"/>
      <c r="K107" s="9">
        <f t="shared" si="3"/>
        <v>0</v>
      </c>
    </row>
    <row r="108" spans="1:11" ht="15" thickBot="1" x14ac:dyDescent="0.25">
      <c r="A108" s="43" t="s">
        <v>81</v>
      </c>
      <c r="B108" s="35">
        <v>78</v>
      </c>
      <c r="C108" s="54" t="s">
        <v>249</v>
      </c>
      <c r="D108" s="54" t="s">
        <v>111</v>
      </c>
      <c r="E108" s="54" t="s">
        <v>108</v>
      </c>
      <c r="F108" s="37" t="s">
        <v>118</v>
      </c>
      <c r="G108" s="38" t="s">
        <v>118</v>
      </c>
      <c r="H108" s="9" t="s">
        <v>1</v>
      </c>
      <c r="I108" s="9" t="s">
        <v>275</v>
      </c>
      <c r="J108" s="9" t="s">
        <v>275</v>
      </c>
      <c r="K108" s="9" t="str">
        <f t="shared" si="3"/>
        <v>Excluded</v>
      </c>
    </row>
    <row r="109" spans="1:11" x14ac:dyDescent="0.2">
      <c r="A109" s="40" t="s">
        <v>82</v>
      </c>
      <c r="B109" s="25">
        <v>79</v>
      </c>
      <c r="C109" s="26" t="s">
        <v>108</v>
      </c>
      <c r="D109" s="26" t="s">
        <v>111</v>
      </c>
      <c r="E109" s="27" t="s">
        <v>108</v>
      </c>
      <c r="F109" s="26" t="s">
        <v>118</v>
      </c>
      <c r="G109" s="39" t="s">
        <v>118</v>
      </c>
      <c r="H109" s="20" t="s">
        <v>120</v>
      </c>
      <c r="I109" s="9" t="s">
        <v>133</v>
      </c>
      <c r="J109" s="9" t="s">
        <v>133</v>
      </c>
      <c r="K109" s="9" t="str">
        <f t="shared" si="3"/>
        <v>TN</v>
      </c>
    </row>
    <row r="110" spans="1:11" ht="15" thickBot="1" x14ac:dyDescent="0.25">
      <c r="A110" s="49"/>
      <c r="B110" s="32"/>
      <c r="C110" s="23" t="s">
        <v>108</v>
      </c>
      <c r="D110" s="23" t="s">
        <v>126</v>
      </c>
      <c r="E110" s="23"/>
      <c r="F110" s="23"/>
      <c r="G110" s="24"/>
      <c r="H110" s="9" t="s">
        <v>120</v>
      </c>
      <c r="I110" s="9"/>
      <c r="J110" s="9"/>
      <c r="K110" s="9">
        <f t="shared" si="3"/>
        <v>0</v>
      </c>
    </row>
    <row r="111" spans="1:11" ht="15" thickBot="1" x14ac:dyDescent="0.25">
      <c r="A111" s="43" t="s">
        <v>84</v>
      </c>
      <c r="B111" s="35">
        <v>81</v>
      </c>
      <c r="C111" s="54" t="s">
        <v>251</v>
      </c>
      <c r="D111" s="54" t="s">
        <v>111</v>
      </c>
      <c r="E111" s="54" t="s">
        <v>108</v>
      </c>
      <c r="F111" s="37" t="s">
        <v>118</v>
      </c>
      <c r="G111" s="38" t="s">
        <v>118</v>
      </c>
      <c r="H111" s="9" t="s">
        <v>1</v>
      </c>
      <c r="I111" s="9" t="s">
        <v>275</v>
      </c>
      <c r="J111" s="9" t="s">
        <v>275</v>
      </c>
      <c r="K111" s="9" t="str">
        <f t="shared" si="3"/>
        <v>Excluded</v>
      </c>
    </row>
    <row r="112" spans="1:11" x14ac:dyDescent="0.2">
      <c r="A112" s="40" t="s">
        <v>86</v>
      </c>
      <c r="B112" s="25">
        <v>83</v>
      </c>
      <c r="C112" s="26" t="s">
        <v>108</v>
      </c>
      <c r="D112" s="26" t="s">
        <v>111</v>
      </c>
      <c r="E112" s="27" t="s">
        <v>108</v>
      </c>
      <c r="F112" s="26" t="s">
        <v>118</v>
      </c>
      <c r="G112" s="39" t="s">
        <v>118</v>
      </c>
      <c r="H112" s="20" t="s">
        <v>120</v>
      </c>
      <c r="I112" s="20" t="s">
        <v>133</v>
      </c>
      <c r="J112" s="20" t="s">
        <v>133</v>
      </c>
      <c r="K112" s="9" t="str">
        <f t="shared" si="3"/>
        <v>TN</v>
      </c>
    </row>
    <row r="113" spans="1:11" x14ac:dyDescent="0.2">
      <c r="A113" s="42"/>
      <c r="B113" s="30"/>
      <c r="C113" s="21" t="s">
        <v>108</v>
      </c>
      <c r="D113" s="21" t="s">
        <v>126</v>
      </c>
      <c r="E113" s="21"/>
      <c r="F113" s="21"/>
      <c r="G113" s="22"/>
      <c r="H113" s="9" t="s">
        <v>120</v>
      </c>
      <c r="I113" s="9"/>
      <c r="J113" s="9"/>
      <c r="K113" s="9">
        <f t="shared" si="3"/>
        <v>0</v>
      </c>
    </row>
    <row r="114" spans="1:11" ht="15" thickBot="1" x14ac:dyDescent="0.25">
      <c r="A114" s="49"/>
      <c r="B114" s="32"/>
      <c r="C114" s="23" t="s">
        <v>108</v>
      </c>
      <c r="D114" s="23" t="s">
        <v>109</v>
      </c>
      <c r="E114" s="23"/>
      <c r="F114" s="23"/>
      <c r="G114" s="24"/>
      <c r="H114" s="9" t="s">
        <v>120</v>
      </c>
      <c r="I114" s="9"/>
      <c r="J114" s="9"/>
      <c r="K114" s="9">
        <f t="shared" si="3"/>
        <v>0</v>
      </c>
    </row>
    <row r="115" spans="1:11" ht="17" thickBot="1" x14ac:dyDescent="0.25">
      <c r="A115" s="43" t="s">
        <v>87</v>
      </c>
      <c r="B115" s="35">
        <v>84</v>
      </c>
      <c r="C115" s="37" t="s">
        <v>108</v>
      </c>
      <c r="D115" s="37" t="s">
        <v>111</v>
      </c>
      <c r="E115" s="54" t="s">
        <v>311</v>
      </c>
      <c r="F115" s="37" t="s">
        <v>118</v>
      </c>
      <c r="G115" s="38" t="s">
        <v>118</v>
      </c>
      <c r="H115" s="20" t="s">
        <v>120</v>
      </c>
      <c r="I115" s="20" t="s">
        <v>277</v>
      </c>
      <c r="J115" s="20" t="s">
        <v>277</v>
      </c>
      <c r="K115" s="9" t="str">
        <f t="shared" ref="K115:K116" si="4">IF(H115="Y","Excluded",J115)</f>
        <v>FP</v>
      </c>
    </row>
    <row r="116" spans="1:11" ht="15" thickBot="1" x14ac:dyDescent="0.25">
      <c r="A116" s="43" t="s">
        <v>345</v>
      </c>
      <c r="B116" s="35">
        <v>88</v>
      </c>
      <c r="C116" s="37" t="s">
        <v>108</v>
      </c>
      <c r="D116" s="37" t="s">
        <v>245</v>
      </c>
      <c r="E116" s="36" t="s">
        <v>108</v>
      </c>
      <c r="F116" s="37" t="s">
        <v>118</v>
      </c>
      <c r="G116" s="38" t="s">
        <v>118</v>
      </c>
      <c r="H116" s="20" t="s">
        <v>120</v>
      </c>
      <c r="I116" s="20" t="s">
        <v>133</v>
      </c>
      <c r="J116" s="20" t="s">
        <v>133</v>
      </c>
      <c r="K116" s="9" t="str">
        <f t="shared" si="4"/>
        <v>TN</v>
      </c>
    </row>
    <row r="117" spans="1:11" ht="15" thickBot="1" x14ac:dyDescent="0.25">
      <c r="A117" s="43" t="s">
        <v>346</v>
      </c>
      <c r="B117" s="35">
        <v>93</v>
      </c>
      <c r="C117" s="37" t="s">
        <v>108</v>
      </c>
      <c r="D117" s="37" t="s">
        <v>347</v>
      </c>
      <c r="E117" s="36" t="s">
        <v>108</v>
      </c>
      <c r="F117" s="37" t="s">
        <v>118</v>
      </c>
      <c r="G117" s="38" t="s">
        <v>118</v>
      </c>
      <c r="H117" s="20" t="s">
        <v>120</v>
      </c>
      <c r="I117" s="20" t="s">
        <v>133</v>
      </c>
      <c r="J117" s="20" t="s">
        <v>133</v>
      </c>
      <c r="K117" s="9" t="str">
        <f t="shared" ref="K117" si="5">IF(H117="Y","Excluded",J117)</f>
        <v>TN</v>
      </c>
    </row>
    <row r="118" spans="1:11" x14ac:dyDescent="0.2">
      <c r="A118" s="30"/>
      <c r="B118" s="30"/>
      <c r="C118" s="21"/>
      <c r="D118" s="21"/>
      <c r="E118" s="21"/>
      <c r="F118" s="21"/>
      <c r="G118" s="21"/>
    </row>
    <row r="119" spans="1:11" x14ac:dyDescent="0.2">
      <c r="A119" s="71" t="s">
        <v>353</v>
      </c>
      <c r="B119" s="71">
        <f>COUNT(B3:B117)</f>
        <v>79</v>
      </c>
      <c r="H119" s="3" t="s">
        <v>274</v>
      </c>
      <c r="I119" s="3">
        <f>SUM(COUNTIF(I3:I117,"TP"))</f>
        <v>16</v>
      </c>
      <c r="J119" s="3">
        <f>SUM(COUNTIF(J3:J117,"TP"))</f>
        <v>16</v>
      </c>
      <c r="K119" s="3">
        <f>SUM(COUNTIF(K3:K117,"TP"))</f>
        <v>4</v>
      </c>
    </row>
    <row r="120" spans="1:11" x14ac:dyDescent="0.2">
      <c r="A120" s="30"/>
      <c r="B120" s="30"/>
      <c r="H120" s="3" t="s">
        <v>277</v>
      </c>
      <c r="I120" s="3">
        <f>SUM(COUNTIF(I3:I117,"FP"))</f>
        <v>1</v>
      </c>
      <c r="J120" s="3">
        <f>SUM(COUNTIF(J3:J117,"FP"))</f>
        <v>1</v>
      </c>
      <c r="K120" s="3">
        <f>SUM(COUNTIF(K3:K117,"FP"))</f>
        <v>1</v>
      </c>
    </row>
    <row r="121" spans="1:11" x14ac:dyDescent="0.2">
      <c r="A121" s="30"/>
      <c r="B121" s="30"/>
      <c r="H121" s="3" t="s">
        <v>275</v>
      </c>
      <c r="I121" s="3">
        <f>SUM(COUNTIF(I3:I117,"FN"))</f>
        <v>9</v>
      </c>
      <c r="J121" s="3">
        <f>SUM(COUNTIF(J3:J117,"FN"))</f>
        <v>8</v>
      </c>
      <c r="K121" s="3">
        <f>SUM(COUNTIF(K3:K117,"FN"))</f>
        <v>1</v>
      </c>
    </row>
    <row r="122" spans="1:11" x14ac:dyDescent="0.2">
      <c r="A122" s="30"/>
      <c r="B122" s="30"/>
      <c r="H122" s="3" t="s">
        <v>133</v>
      </c>
      <c r="I122" s="3">
        <f>SUM(COUNTIF(I3:I117,"TN"))</f>
        <v>53</v>
      </c>
      <c r="J122" s="3">
        <f>SUM(COUNTIF(J3:J117,"TN"))</f>
        <v>54</v>
      </c>
      <c r="K122" s="3">
        <f>SUM(COUNTIF(K3:K117,"TN"))</f>
        <v>52</v>
      </c>
    </row>
    <row r="123" spans="1:11" x14ac:dyDescent="0.2">
      <c r="A123" s="30"/>
      <c r="B123" s="30"/>
    </row>
    <row r="124" spans="1:11" x14ac:dyDescent="0.2">
      <c r="A124" s="3"/>
      <c r="B124" s="30"/>
      <c r="H124" s="3" t="s">
        <v>278</v>
      </c>
      <c r="I124" s="3">
        <f>I119/SUM(I119,I121)</f>
        <v>0.64</v>
      </c>
      <c r="J124" s="3">
        <f t="shared" ref="J124:K124" si="6">J119/SUM(J119,J121)</f>
        <v>0.66666666666666663</v>
      </c>
      <c r="K124" s="3">
        <f t="shared" si="6"/>
        <v>0.8</v>
      </c>
    </row>
    <row r="125" spans="1:11" x14ac:dyDescent="0.2">
      <c r="A125" s="30"/>
      <c r="B125" s="30"/>
      <c r="H125" s="3" t="s">
        <v>279</v>
      </c>
      <c r="I125" s="3">
        <f>I122/SUM(I122,I120)</f>
        <v>0.98148148148148151</v>
      </c>
      <c r="J125" s="3">
        <f t="shared" ref="J125:K125" si="7">J122/SUM(J122,J120)</f>
        <v>0.98181818181818181</v>
      </c>
      <c r="K125" s="3">
        <f t="shared" si="7"/>
        <v>0.98113207547169812</v>
      </c>
    </row>
    <row r="126" spans="1:11" x14ac:dyDescent="0.2">
      <c r="A126" s="30"/>
      <c r="B126" s="30"/>
      <c r="H126" s="3" t="s">
        <v>280</v>
      </c>
      <c r="I126" s="3">
        <f>SUM(I119,I122)/SUM(I119:I122)</f>
        <v>0.87341772151898733</v>
      </c>
      <c r="J126" s="3">
        <f t="shared" ref="J126:K126" si="8">SUM(J119,J122)/SUM(J119:J122)</f>
        <v>0.88607594936708856</v>
      </c>
      <c r="K126" s="3">
        <f t="shared" si="8"/>
        <v>0.96551724137931039</v>
      </c>
    </row>
    <row r="127" spans="1:11" x14ac:dyDescent="0.2">
      <c r="A127" s="30"/>
      <c r="B127" s="30"/>
    </row>
    <row r="128" spans="1:11" s="75" customFormat="1" x14ac:dyDescent="0.2">
      <c r="A128" s="76" t="s">
        <v>322</v>
      </c>
      <c r="B128" s="137"/>
    </row>
    <row r="129" spans="1:2" s="75" customFormat="1" ht="16" x14ac:dyDescent="0.2">
      <c r="A129" s="73" t="s">
        <v>301</v>
      </c>
      <c r="B129" s="74"/>
    </row>
    <row r="130" spans="1:2" s="75" customFormat="1" ht="16" x14ac:dyDescent="0.2">
      <c r="A130" s="76" t="s">
        <v>302</v>
      </c>
      <c r="B130" s="74"/>
    </row>
    <row r="131" spans="1:2" s="75" customFormat="1" ht="16" x14ac:dyDescent="0.2">
      <c r="A131" s="76" t="s">
        <v>303</v>
      </c>
      <c r="B131" s="74"/>
    </row>
    <row r="132" spans="1:2" s="75" customFormat="1" ht="16" x14ac:dyDescent="0.2">
      <c r="A132" s="76" t="s">
        <v>304</v>
      </c>
      <c r="B132" s="74"/>
    </row>
    <row r="133" spans="1:2" s="75" customFormat="1" ht="16" x14ac:dyDescent="0.2">
      <c r="A133" s="76" t="s">
        <v>305</v>
      </c>
      <c r="B133" s="74"/>
    </row>
    <row r="134" spans="1:2" s="75" customFormat="1" ht="16" x14ac:dyDescent="0.2">
      <c r="A134" s="76" t="s">
        <v>308</v>
      </c>
      <c r="B134" s="74"/>
    </row>
    <row r="135" spans="1:2" s="75" customFormat="1" ht="16" x14ac:dyDescent="0.2">
      <c r="A135" s="76" t="s">
        <v>307</v>
      </c>
      <c r="B135" s="74"/>
    </row>
    <row r="136" spans="1:2" s="75" customFormat="1" ht="16" x14ac:dyDescent="0.2">
      <c r="A136" s="76" t="s">
        <v>310</v>
      </c>
      <c r="B136" s="74"/>
    </row>
    <row r="137" spans="1:2" s="75" customFormat="1" ht="16" x14ac:dyDescent="0.2">
      <c r="A137" s="76" t="s">
        <v>312</v>
      </c>
      <c r="B137" s="74"/>
    </row>
    <row r="138" spans="1:2" s="75" customFormat="1" x14ac:dyDescent="0.2">
      <c r="A138" s="77"/>
      <c r="B138" s="74"/>
    </row>
    <row r="140" spans="1:2" s="75" customFormat="1" x14ac:dyDescent="0.2">
      <c r="A140" s="77"/>
      <c r="B140" s="74"/>
    </row>
    <row r="141" spans="1:2" s="75" customFormat="1" x14ac:dyDescent="0.2">
      <c r="A141" s="77"/>
      <c r="B141" s="74"/>
    </row>
    <row r="142" spans="1:2" s="75" customFormat="1" x14ac:dyDescent="0.2">
      <c r="A142" s="77"/>
      <c r="B142" s="74"/>
    </row>
    <row r="143" spans="1:2" x14ac:dyDescent="0.2">
      <c r="B143" s="30"/>
    </row>
    <row r="144" spans="1:2" x14ac:dyDescent="0.2">
      <c r="B144" s="30"/>
    </row>
    <row r="145" spans="2:2" x14ac:dyDescent="0.2">
      <c r="B145" s="30"/>
    </row>
    <row r="146" spans="2:2" x14ac:dyDescent="0.2">
      <c r="B146" s="30"/>
    </row>
    <row r="147" spans="2:2" x14ac:dyDescent="0.2">
      <c r="B147" s="30"/>
    </row>
    <row r="148" spans="2:2" x14ac:dyDescent="0.2">
      <c r="B148" s="30"/>
    </row>
    <row r="149" spans="2:2" x14ac:dyDescent="0.2">
      <c r="B149" s="30"/>
    </row>
    <row r="150" spans="2:2" x14ac:dyDescent="0.2">
      <c r="B150" s="30"/>
    </row>
    <row r="151" spans="2:2" x14ac:dyDescent="0.2">
      <c r="B151" s="30"/>
    </row>
    <row r="152" spans="2:2" x14ac:dyDescent="0.2">
      <c r="B152" s="30"/>
    </row>
    <row r="153" spans="2:2" x14ac:dyDescent="0.2">
      <c r="B153" s="30"/>
    </row>
    <row r="154" spans="2:2" x14ac:dyDescent="0.2">
      <c r="B154" s="71"/>
    </row>
    <row r="155" spans="2:2" x14ac:dyDescent="0.2">
      <c r="B155" s="30"/>
    </row>
    <row r="156" spans="2:2" x14ac:dyDescent="0.2">
      <c r="B156" s="30"/>
    </row>
    <row r="157" spans="2:2" x14ac:dyDescent="0.2">
      <c r="B157" s="30"/>
    </row>
    <row r="158" spans="2:2" x14ac:dyDescent="0.2">
      <c r="B158" s="30"/>
    </row>
    <row r="159" spans="2:2" x14ac:dyDescent="0.2">
      <c r="B159" s="30"/>
    </row>
    <row r="160" spans="2:2" x14ac:dyDescent="0.2">
      <c r="B160" s="30"/>
    </row>
    <row r="161" spans="2:2" x14ac:dyDescent="0.2">
      <c r="B161" s="30"/>
    </row>
    <row r="162" spans="2:2" x14ac:dyDescent="0.2">
      <c r="B162" s="30"/>
    </row>
    <row r="163" spans="2:2" x14ac:dyDescent="0.2">
      <c r="B163" s="30"/>
    </row>
    <row r="164" spans="2:2" x14ac:dyDescent="0.2">
      <c r="B164" s="30"/>
    </row>
    <row r="165" spans="2:2" x14ac:dyDescent="0.2">
      <c r="B165" s="71"/>
    </row>
    <row r="166" spans="2:2" x14ac:dyDescent="0.2">
      <c r="B166" s="30"/>
    </row>
    <row r="167" spans="2:2" x14ac:dyDescent="0.2">
      <c r="B167" s="30"/>
    </row>
    <row r="168" spans="2:2" x14ac:dyDescent="0.2">
      <c r="B168" s="30"/>
    </row>
    <row r="169" spans="2:2" x14ac:dyDescent="0.2">
      <c r="B169" s="30"/>
    </row>
    <row r="170" spans="2:2" x14ac:dyDescent="0.2">
      <c r="B170" s="30"/>
    </row>
  </sheetData>
  <mergeCells count="1">
    <mergeCell ref="I1:K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8"/>
  <sheetViews>
    <sheetView topLeftCell="A73" zoomScaleNormal="100" workbookViewId="0">
      <selection activeCell="K108" sqref="K108"/>
    </sheetView>
  </sheetViews>
  <sheetFormatPr baseColWidth="10" defaultColWidth="9.1640625" defaultRowHeight="14" x14ac:dyDescent="0.2"/>
  <cols>
    <col min="1" max="1" width="14.1640625" style="72" customWidth="1"/>
    <col min="2" max="2" width="3" style="72" bestFit="1" customWidth="1"/>
    <col min="3" max="3" width="19.6640625" style="3" customWidth="1"/>
    <col min="4" max="4" width="15.5" style="3" customWidth="1"/>
    <col min="5" max="5" width="16" style="3" customWidth="1"/>
    <col min="6" max="7" width="18.1640625" style="3" customWidth="1"/>
    <col min="8" max="8" width="13.6640625" style="3" customWidth="1"/>
    <col min="9" max="9" width="12" style="3" customWidth="1"/>
    <col min="10" max="10" width="12.1640625" style="3" customWidth="1"/>
    <col min="11" max="11" width="12.83203125" style="3" customWidth="1"/>
    <col min="12" max="16384" width="9.1640625" style="3"/>
  </cols>
  <sheetData>
    <row r="1" spans="1:11" x14ac:dyDescent="0.2">
      <c r="A1" s="1" t="s">
        <v>100</v>
      </c>
      <c r="B1" s="1"/>
      <c r="C1" s="2" t="s">
        <v>104</v>
      </c>
      <c r="D1" s="2"/>
      <c r="E1" s="2" t="s">
        <v>116</v>
      </c>
      <c r="F1" s="2" t="s">
        <v>122</v>
      </c>
      <c r="G1" s="2"/>
      <c r="H1" s="2"/>
      <c r="I1" s="161" t="s">
        <v>270</v>
      </c>
      <c r="J1" s="161"/>
      <c r="K1" s="161"/>
    </row>
    <row r="2" spans="1:11" ht="29" thickBot="1" x14ac:dyDescent="0.25">
      <c r="A2" s="1" t="s">
        <v>99</v>
      </c>
      <c r="B2" s="1" t="s">
        <v>0</v>
      </c>
      <c r="C2" s="1" t="s">
        <v>313</v>
      </c>
      <c r="D2" s="1" t="s">
        <v>102</v>
      </c>
      <c r="E2" s="1" t="s">
        <v>313</v>
      </c>
      <c r="F2" s="1" t="s">
        <v>313</v>
      </c>
      <c r="G2" s="1" t="s">
        <v>102</v>
      </c>
      <c r="H2" s="1" t="s">
        <v>281</v>
      </c>
      <c r="I2" s="1" t="s">
        <v>271</v>
      </c>
      <c r="J2" s="1" t="s">
        <v>272</v>
      </c>
      <c r="K2" s="1" t="s">
        <v>273</v>
      </c>
    </row>
    <row r="3" spans="1:11" ht="15" thickBot="1" x14ac:dyDescent="0.25">
      <c r="A3" s="4" t="s">
        <v>5</v>
      </c>
      <c r="B3" s="5">
        <v>2</v>
      </c>
      <c r="C3" s="48" t="s">
        <v>108</v>
      </c>
      <c r="D3" s="129" t="s">
        <v>111</v>
      </c>
      <c r="E3" s="18" t="s">
        <v>108</v>
      </c>
      <c r="F3" s="7" t="s">
        <v>118</v>
      </c>
      <c r="G3" s="8" t="s">
        <v>118</v>
      </c>
      <c r="H3" s="19" t="s">
        <v>120</v>
      </c>
      <c r="I3" s="20" t="s">
        <v>133</v>
      </c>
      <c r="J3" s="20" t="s">
        <v>133</v>
      </c>
      <c r="K3" s="9" t="str">
        <f>IF(H3="Y","Excluded",J3)</f>
        <v>TN</v>
      </c>
    </row>
    <row r="4" spans="1:11" x14ac:dyDescent="0.2">
      <c r="A4" s="4" t="s">
        <v>6</v>
      </c>
      <c r="B4" s="25">
        <v>3</v>
      </c>
      <c r="C4" s="27" t="s">
        <v>123</v>
      </c>
      <c r="D4" s="27" t="s">
        <v>111</v>
      </c>
      <c r="E4" s="27" t="s">
        <v>123</v>
      </c>
      <c r="F4" s="28" t="s">
        <v>118</v>
      </c>
      <c r="G4" s="29" t="s">
        <v>118</v>
      </c>
      <c r="H4" s="19" t="s">
        <v>120</v>
      </c>
      <c r="I4" s="9" t="s">
        <v>274</v>
      </c>
      <c r="J4" s="9" t="s">
        <v>274</v>
      </c>
      <c r="K4" s="9" t="str">
        <f t="shared" ref="K4:K40" si="0">IF(H4="Y","Excluded",J4)</f>
        <v>TP</v>
      </c>
    </row>
    <row r="5" spans="1:11" x14ac:dyDescent="0.2">
      <c r="A5" s="10"/>
      <c r="B5" s="30"/>
      <c r="C5" s="31" t="s">
        <v>190</v>
      </c>
      <c r="D5" s="31" t="s">
        <v>124</v>
      </c>
      <c r="E5" s="31"/>
      <c r="F5" s="21"/>
      <c r="G5" s="22"/>
      <c r="H5" s="20" t="s">
        <v>120</v>
      </c>
      <c r="I5" s="9"/>
      <c r="J5" s="9"/>
      <c r="K5" s="9">
        <f t="shared" si="0"/>
        <v>0</v>
      </c>
    </row>
    <row r="6" spans="1:11" ht="29" thickBot="1" x14ac:dyDescent="0.25">
      <c r="A6" s="14"/>
      <c r="B6" s="32"/>
      <c r="C6" s="33" t="s">
        <v>326</v>
      </c>
      <c r="D6" s="33" t="s">
        <v>327</v>
      </c>
      <c r="E6" s="33"/>
      <c r="F6" s="23"/>
      <c r="G6" s="24"/>
      <c r="H6" s="19" t="s">
        <v>120</v>
      </c>
      <c r="I6" s="9"/>
      <c r="J6" s="9"/>
      <c r="K6" s="9">
        <f t="shared" si="0"/>
        <v>0</v>
      </c>
    </row>
    <row r="7" spans="1:11" ht="15" thickBot="1" x14ac:dyDescent="0.25">
      <c r="A7" s="34" t="s">
        <v>7</v>
      </c>
      <c r="B7" s="35">
        <v>4</v>
      </c>
      <c r="C7" s="82" t="s">
        <v>108</v>
      </c>
      <c r="D7" s="128" t="s">
        <v>111</v>
      </c>
      <c r="E7" s="36" t="s">
        <v>108</v>
      </c>
      <c r="F7" s="37" t="s">
        <v>118</v>
      </c>
      <c r="G7" s="38" t="s">
        <v>118</v>
      </c>
      <c r="H7" s="20" t="s">
        <v>1</v>
      </c>
      <c r="I7" s="9" t="s">
        <v>133</v>
      </c>
      <c r="J7" s="9" t="s">
        <v>133</v>
      </c>
      <c r="K7" s="9" t="str">
        <f t="shared" si="0"/>
        <v>Excluded</v>
      </c>
    </row>
    <row r="8" spans="1:11" x14ac:dyDescent="0.2">
      <c r="A8" s="4" t="s">
        <v>8</v>
      </c>
      <c r="B8" s="25">
        <v>5</v>
      </c>
      <c r="C8" s="26" t="s">
        <v>108</v>
      </c>
      <c r="D8" s="26" t="s">
        <v>134</v>
      </c>
      <c r="E8" s="27" t="s">
        <v>108</v>
      </c>
      <c r="F8" s="26" t="s">
        <v>118</v>
      </c>
      <c r="G8" s="39" t="s">
        <v>118</v>
      </c>
      <c r="H8" s="20" t="s">
        <v>120</v>
      </c>
      <c r="I8" s="20" t="s">
        <v>133</v>
      </c>
      <c r="J8" s="20" t="s">
        <v>133</v>
      </c>
      <c r="K8" s="9" t="str">
        <f t="shared" si="0"/>
        <v>TN</v>
      </c>
    </row>
    <row r="9" spans="1:11" x14ac:dyDescent="0.2">
      <c r="A9" s="10"/>
      <c r="B9" s="30"/>
      <c r="C9" s="21" t="s">
        <v>108</v>
      </c>
      <c r="D9" s="21" t="s">
        <v>124</v>
      </c>
      <c r="E9" s="21"/>
      <c r="F9" s="21"/>
      <c r="G9" s="22"/>
      <c r="H9" s="20" t="s">
        <v>120</v>
      </c>
      <c r="I9" s="9"/>
      <c r="J9" s="9"/>
      <c r="K9" s="9">
        <f t="shared" si="0"/>
        <v>0</v>
      </c>
    </row>
    <row r="10" spans="1:11" ht="29" thickBot="1" x14ac:dyDescent="0.25">
      <c r="A10" s="10"/>
      <c r="B10" s="30"/>
      <c r="C10" s="21" t="s">
        <v>108</v>
      </c>
      <c r="D10" s="21" t="s">
        <v>285</v>
      </c>
      <c r="E10" s="21"/>
      <c r="F10" s="21"/>
      <c r="G10" s="22"/>
      <c r="H10" s="20" t="s">
        <v>120</v>
      </c>
      <c r="I10" s="20"/>
      <c r="J10" s="20"/>
      <c r="K10" s="9">
        <f t="shared" si="0"/>
        <v>0</v>
      </c>
    </row>
    <row r="11" spans="1:11" ht="15" thickBot="1" x14ac:dyDescent="0.25">
      <c r="A11" s="4" t="s">
        <v>9</v>
      </c>
      <c r="B11" s="25">
        <v>6</v>
      </c>
      <c r="C11" s="27" t="s">
        <v>148</v>
      </c>
      <c r="D11" s="27" t="s">
        <v>134</v>
      </c>
      <c r="E11" s="27" t="s">
        <v>148</v>
      </c>
      <c r="F11" s="28" t="s">
        <v>118</v>
      </c>
      <c r="G11" s="29" t="s">
        <v>118</v>
      </c>
      <c r="H11" s="20" t="s">
        <v>120</v>
      </c>
      <c r="I11" s="9" t="s">
        <v>274</v>
      </c>
      <c r="J11" s="9" t="s">
        <v>274</v>
      </c>
      <c r="K11" s="9" t="str">
        <f t="shared" si="0"/>
        <v>TP</v>
      </c>
    </row>
    <row r="12" spans="1:11" ht="15" thickBot="1" x14ac:dyDescent="0.25">
      <c r="A12" s="40" t="s">
        <v>10</v>
      </c>
      <c r="B12" s="25">
        <v>7</v>
      </c>
      <c r="C12" s="48" t="s">
        <v>108</v>
      </c>
      <c r="D12" s="129" t="s">
        <v>111</v>
      </c>
      <c r="E12" s="41" t="s">
        <v>108</v>
      </c>
      <c r="F12" s="26" t="s">
        <v>118</v>
      </c>
      <c r="G12" s="39" t="s">
        <v>118</v>
      </c>
      <c r="H12" s="20" t="s">
        <v>120</v>
      </c>
      <c r="I12" s="20" t="s">
        <v>133</v>
      </c>
      <c r="J12" s="20" t="s">
        <v>133</v>
      </c>
      <c r="K12" s="9" t="str">
        <f t="shared" si="0"/>
        <v>TN</v>
      </c>
    </row>
    <row r="13" spans="1:11" ht="15" thickBot="1" x14ac:dyDescent="0.25">
      <c r="A13" s="43" t="s">
        <v>11</v>
      </c>
      <c r="B13" s="35">
        <v>8</v>
      </c>
      <c r="C13" s="44" t="s">
        <v>108</v>
      </c>
      <c r="D13" s="106" t="s">
        <v>111</v>
      </c>
      <c r="E13" s="36" t="s">
        <v>108</v>
      </c>
      <c r="F13" s="44" t="s">
        <v>118</v>
      </c>
      <c r="G13" s="45" t="s">
        <v>118</v>
      </c>
      <c r="H13" s="20" t="s">
        <v>120</v>
      </c>
      <c r="I13" s="20" t="s">
        <v>133</v>
      </c>
      <c r="J13" s="20" t="s">
        <v>133</v>
      </c>
      <c r="K13" s="9" t="str">
        <f t="shared" si="0"/>
        <v>TN</v>
      </c>
    </row>
    <row r="14" spans="1:11" ht="15" thickBot="1" x14ac:dyDescent="0.25">
      <c r="A14" s="43" t="s">
        <v>12</v>
      </c>
      <c r="B14" s="35">
        <v>9</v>
      </c>
      <c r="C14" s="82" t="s">
        <v>108</v>
      </c>
      <c r="D14" s="128" t="s">
        <v>111</v>
      </c>
      <c r="E14" s="47" t="s">
        <v>108</v>
      </c>
      <c r="F14" s="44" t="s">
        <v>118</v>
      </c>
      <c r="G14" s="45" t="s">
        <v>118</v>
      </c>
      <c r="H14" s="20" t="s">
        <v>1</v>
      </c>
      <c r="I14" s="9" t="s">
        <v>133</v>
      </c>
      <c r="J14" s="9" t="s">
        <v>133</v>
      </c>
      <c r="K14" s="9" t="str">
        <f t="shared" si="0"/>
        <v>Excluded</v>
      </c>
    </row>
    <row r="15" spans="1:11" x14ac:dyDescent="0.2">
      <c r="A15" s="40" t="s">
        <v>13</v>
      </c>
      <c r="B15" s="25">
        <v>10</v>
      </c>
      <c r="C15" s="18" t="s">
        <v>160</v>
      </c>
      <c r="D15" s="18" t="s">
        <v>111</v>
      </c>
      <c r="E15" s="18" t="s">
        <v>160</v>
      </c>
      <c r="F15" s="7" t="s">
        <v>118</v>
      </c>
      <c r="G15" s="8" t="s">
        <v>118</v>
      </c>
      <c r="H15" s="19" t="s">
        <v>1</v>
      </c>
      <c r="I15" s="19" t="s">
        <v>274</v>
      </c>
      <c r="J15" s="19" t="s">
        <v>274</v>
      </c>
      <c r="K15" s="9" t="str">
        <f t="shared" si="0"/>
        <v>Excluded</v>
      </c>
    </row>
    <row r="16" spans="1:11" ht="29" thickBot="1" x14ac:dyDescent="0.25">
      <c r="A16" s="42"/>
      <c r="B16" s="30"/>
      <c r="C16" s="31" t="s">
        <v>286</v>
      </c>
      <c r="D16" s="89" t="s">
        <v>130</v>
      </c>
      <c r="E16" s="12"/>
      <c r="F16" s="12"/>
      <c r="G16" s="13"/>
      <c r="H16" s="9" t="s">
        <v>1</v>
      </c>
      <c r="I16" s="9"/>
      <c r="J16" s="9"/>
      <c r="K16" s="9" t="str">
        <f t="shared" si="0"/>
        <v>Excluded</v>
      </c>
    </row>
    <row r="17" spans="1:11" ht="15" thickBot="1" x14ac:dyDescent="0.25">
      <c r="A17" s="40" t="s">
        <v>15</v>
      </c>
      <c r="B17" s="25">
        <v>12</v>
      </c>
      <c r="C17" s="7" t="s">
        <v>108</v>
      </c>
      <c r="D17" s="7" t="s">
        <v>124</v>
      </c>
      <c r="E17" s="18" t="s">
        <v>108</v>
      </c>
      <c r="F17" s="7" t="s">
        <v>118</v>
      </c>
      <c r="G17" s="8" t="s">
        <v>118</v>
      </c>
      <c r="H17" s="19" t="s">
        <v>1</v>
      </c>
      <c r="I17" s="20" t="s">
        <v>133</v>
      </c>
      <c r="J17" s="20" t="s">
        <v>133</v>
      </c>
      <c r="K17" s="9" t="str">
        <f t="shared" si="0"/>
        <v>Excluded</v>
      </c>
    </row>
    <row r="18" spans="1:11" ht="15" thickBot="1" x14ac:dyDescent="0.25">
      <c r="A18" s="43" t="s">
        <v>16</v>
      </c>
      <c r="B18" s="35">
        <v>13</v>
      </c>
      <c r="C18" s="44" t="s">
        <v>108</v>
      </c>
      <c r="D18" s="106" t="s">
        <v>111</v>
      </c>
      <c r="E18" s="46" t="s">
        <v>108</v>
      </c>
      <c r="F18" s="50" t="s">
        <v>118</v>
      </c>
      <c r="G18" s="51" t="s">
        <v>118</v>
      </c>
      <c r="H18" s="19" t="s">
        <v>120</v>
      </c>
      <c r="I18" s="9" t="s">
        <v>133</v>
      </c>
      <c r="J18" s="9" t="s">
        <v>133</v>
      </c>
      <c r="K18" s="9" t="str">
        <f t="shared" si="0"/>
        <v>TN</v>
      </c>
    </row>
    <row r="19" spans="1:11" x14ac:dyDescent="0.2">
      <c r="A19" s="40" t="s">
        <v>17</v>
      </c>
      <c r="B19" s="25">
        <v>14</v>
      </c>
      <c r="C19" s="7" t="s">
        <v>108</v>
      </c>
      <c r="D19" s="7" t="s">
        <v>124</v>
      </c>
      <c r="E19" s="18" t="s">
        <v>108</v>
      </c>
      <c r="F19" s="7" t="s">
        <v>118</v>
      </c>
      <c r="G19" s="8" t="s">
        <v>118</v>
      </c>
      <c r="H19" s="19" t="s">
        <v>1</v>
      </c>
      <c r="I19" s="9" t="s">
        <v>133</v>
      </c>
      <c r="J19" s="9" t="s">
        <v>133</v>
      </c>
      <c r="K19" s="9" t="str">
        <f t="shared" si="0"/>
        <v>Excluded</v>
      </c>
    </row>
    <row r="20" spans="1:11" x14ac:dyDescent="0.2">
      <c r="A20" s="42"/>
      <c r="B20" s="30"/>
      <c r="C20" s="12" t="s">
        <v>108</v>
      </c>
      <c r="D20" s="12" t="s">
        <v>134</v>
      </c>
      <c r="E20" s="12"/>
      <c r="F20" s="12"/>
      <c r="G20" s="13"/>
      <c r="H20" s="19" t="s">
        <v>1</v>
      </c>
      <c r="I20" s="9"/>
      <c r="J20" s="9"/>
      <c r="K20" s="9" t="str">
        <f t="shared" si="0"/>
        <v>Excluded</v>
      </c>
    </row>
    <row r="21" spans="1:11" ht="29" thickBot="1" x14ac:dyDescent="0.25">
      <c r="A21" s="42"/>
      <c r="B21" s="30"/>
      <c r="C21" s="12" t="s">
        <v>108</v>
      </c>
      <c r="D21" s="21" t="s">
        <v>287</v>
      </c>
      <c r="E21" s="12"/>
      <c r="F21" s="12"/>
      <c r="G21" s="13"/>
      <c r="H21" s="19" t="s">
        <v>1</v>
      </c>
      <c r="I21" s="19"/>
      <c r="J21" s="19"/>
      <c r="K21" s="9" t="str">
        <f t="shared" si="0"/>
        <v>Excluded</v>
      </c>
    </row>
    <row r="22" spans="1:11" ht="15" thickBot="1" x14ac:dyDescent="0.25">
      <c r="A22" s="40" t="s">
        <v>18</v>
      </c>
      <c r="B22" s="25">
        <v>15</v>
      </c>
      <c r="C22" s="7" t="s">
        <v>108</v>
      </c>
      <c r="D22" s="7" t="s">
        <v>124</v>
      </c>
      <c r="E22" s="18" t="s">
        <v>108</v>
      </c>
      <c r="F22" s="7" t="s">
        <v>118</v>
      </c>
      <c r="G22" s="8" t="s">
        <v>118</v>
      </c>
      <c r="H22" s="19" t="s">
        <v>120</v>
      </c>
      <c r="I22" s="9" t="s">
        <v>133</v>
      </c>
      <c r="J22" s="9" t="s">
        <v>133</v>
      </c>
      <c r="K22" s="9" t="str">
        <f t="shared" si="0"/>
        <v>TN</v>
      </c>
    </row>
    <row r="23" spans="1:11" ht="15" thickBot="1" x14ac:dyDescent="0.25">
      <c r="A23" s="34" t="s">
        <v>19</v>
      </c>
      <c r="B23" s="35">
        <v>16</v>
      </c>
      <c r="C23" s="68" t="s">
        <v>178</v>
      </c>
      <c r="D23" s="68" t="s">
        <v>111</v>
      </c>
      <c r="E23" s="68" t="s">
        <v>108</v>
      </c>
      <c r="F23" s="46" t="s">
        <v>108</v>
      </c>
      <c r="G23" s="108" t="s">
        <v>179</v>
      </c>
      <c r="H23" s="19" t="s">
        <v>120</v>
      </c>
      <c r="I23" s="9" t="s">
        <v>275</v>
      </c>
      <c r="J23" s="9" t="s">
        <v>133</v>
      </c>
      <c r="K23" s="9" t="str">
        <f t="shared" si="0"/>
        <v>TN</v>
      </c>
    </row>
    <row r="24" spans="1:11" ht="15" thickBot="1" x14ac:dyDescent="0.25">
      <c r="A24" s="43" t="s">
        <v>20</v>
      </c>
      <c r="B24" s="35">
        <v>17</v>
      </c>
      <c r="C24" s="82" t="s">
        <v>108</v>
      </c>
      <c r="D24" s="128" t="s">
        <v>111</v>
      </c>
      <c r="E24" s="47" t="s">
        <v>108</v>
      </c>
      <c r="F24" s="130" t="s">
        <v>118</v>
      </c>
      <c r="G24" s="131" t="s">
        <v>118</v>
      </c>
      <c r="H24" s="9" t="s">
        <v>1</v>
      </c>
      <c r="I24" s="20" t="s">
        <v>133</v>
      </c>
      <c r="J24" s="20" t="s">
        <v>133</v>
      </c>
      <c r="K24" s="9" t="str">
        <f t="shared" si="0"/>
        <v>Excluded</v>
      </c>
    </row>
    <row r="25" spans="1:11" ht="15" thickBot="1" x14ac:dyDescent="0.25">
      <c r="A25" s="43" t="s">
        <v>22</v>
      </c>
      <c r="B25" s="35">
        <v>19</v>
      </c>
      <c r="C25" s="82" t="s">
        <v>108</v>
      </c>
      <c r="D25" s="128" t="s">
        <v>111</v>
      </c>
      <c r="E25" s="36" t="s">
        <v>108</v>
      </c>
      <c r="F25" s="37" t="s">
        <v>118</v>
      </c>
      <c r="G25" s="38" t="s">
        <v>118</v>
      </c>
      <c r="H25" s="20" t="s">
        <v>120</v>
      </c>
      <c r="I25" s="9" t="s">
        <v>133</v>
      </c>
      <c r="J25" s="9" t="s">
        <v>133</v>
      </c>
      <c r="K25" s="9" t="str">
        <f t="shared" si="0"/>
        <v>TN</v>
      </c>
    </row>
    <row r="26" spans="1:11" x14ac:dyDescent="0.2">
      <c r="A26" s="40" t="s">
        <v>23</v>
      </c>
      <c r="B26" s="25">
        <v>20</v>
      </c>
      <c r="C26" s="48" t="s">
        <v>108</v>
      </c>
      <c r="D26" s="48" t="s">
        <v>134</v>
      </c>
      <c r="E26" s="41" t="s">
        <v>108</v>
      </c>
      <c r="F26" s="58" t="s">
        <v>118</v>
      </c>
      <c r="G26" s="59" t="s">
        <v>118</v>
      </c>
      <c r="H26" s="20" t="s">
        <v>120</v>
      </c>
      <c r="I26" s="9" t="s">
        <v>133</v>
      </c>
      <c r="J26" s="9" t="s">
        <v>133</v>
      </c>
      <c r="K26" s="9" t="str">
        <f t="shared" si="0"/>
        <v>TN</v>
      </c>
    </row>
    <row r="27" spans="1:11" ht="28" x14ac:dyDescent="0.2">
      <c r="A27" s="42"/>
      <c r="B27" s="30"/>
      <c r="C27" s="78" t="s">
        <v>108</v>
      </c>
      <c r="D27" s="78" t="s">
        <v>290</v>
      </c>
      <c r="E27" s="12"/>
      <c r="F27" s="12"/>
      <c r="G27" s="13"/>
      <c r="H27" s="20" t="s">
        <v>120</v>
      </c>
      <c r="I27" s="9"/>
      <c r="J27" s="9"/>
      <c r="K27" s="9">
        <f t="shared" si="0"/>
        <v>0</v>
      </c>
    </row>
    <row r="28" spans="1:11" ht="15" thickBot="1" x14ac:dyDescent="0.25">
      <c r="A28" s="42"/>
      <c r="B28" s="30"/>
      <c r="C28" s="12" t="s">
        <v>108</v>
      </c>
      <c r="D28" s="12" t="s">
        <v>124</v>
      </c>
      <c r="E28" s="12"/>
      <c r="F28" s="12"/>
      <c r="G28" s="13"/>
      <c r="H28" s="20" t="s">
        <v>120</v>
      </c>
      <c r="I28" s="9"/>
      <c r="J28" s="9"/>
      <c r="K28" s="9">
        <f t="shared" si="0"/>
        <v>0</v>
      </c>
    </row>
    <row r="29" spans="1:11" ht="15" thickBot="1" x14ac:dyDescent="0.25">
      <c r="A29" s="43" t="s">
        <v>24</v>
      </c>
      <c r="B29" s="35">
        <v>21</v>
      </c>
      <c r="C29" s="44" t="s">
        <v>108</v>
      </c>
      <c r="D29" s="106" t="s">
        <v>111</v>
      </c>
      <c r="E29" s="46" t="s">
        <v>108</v>
      </c>
      <c r="F29" s="50" t="s">
        <v>118</v>
      </c>
      <c r="G29" s="51" t="s">
        <v>118</v>
      </c>
      <c r="H29" s="19" t="s">
        <v>1</v>
      </c>
      <c r="I29" s="20" t="s">
        <v>133</v>
      </c>
      <c r="J29" s="20" t="s">
        <v>133</v>
      </c>
      <c r="K29" s="9" t="str">
        <f t="shared" si="0"/>
        <v>Excluded</v>
      </c>
    </row>
    <row r="30" spans="1:11" x14ac:dyDescent="0.2">
      <c r="A30" s="40" t="s">
        <v>25</v>
      </c>
      <c r="B30" s="25">
        <v>22</v>
      </c>
      <c r="C30" s="57" t="s">
        <v>189</v>
      </c>
      <c r="D30" s="57" t="s">
        <v>124</v>
      </c>
      <c r="E30" s="57" t="s">
        <v>108</v>
      </c>
      <c r="F30" s="41" t="s">
        <v>108</v>
      </c>
      <c r="G30" s="87" t="s">
        <v>191</v>
      </c>
      <c r="H30" s="20" t="s">
        <v>120</v>
      </c>
      <c r="I30" s="19" t="s">
        <v>275</v>
      </c>
      <c r="J30" s="19" t="s">
        <v>133</v>
      </c>
      <c r="K30" s="9" t="str">
        <f t="shared" si="0"/>
        <v>TN</v>
      </c>
    </row>
    <row r="31" spans="1:11" ht="15" thickBot="1" x14ac:dyDescent="0.25">
      <c r="A31" s="42"/>
      <c r="B31" s="30"/>
      <c r="C31" s="78" t="s">
        <v>108</v>
      </c>
      <c r="D31" s="78" t="s">
        <v>134</v>
      </c>
      <c r="E31" s="12"/>
      <c r="F31" s="12"/>
      <c r="G31" s="13"/>
      <c r="H31" s="20" t="s">
        <v>120</v>
      </c>
      <c r="I31" s="9"/>
      <c r="J31" s="9"/>
      <c r="K31" s="9">
        <f t="shared" si="0"/>
        <v>0</v>
      </c>
    </row>
    <row r="32" spans="1:11" x14ac:dyDescent="0.2">
      <c r="A32" s="40" t="s">
        <v>26</v>
      </c>
      <c r="B32" s="25">
        <v>23</v>
      </c>
      <c r="C32" s="41" t="s">
        <v>192</v>
      </c>
      <c r="D32" s="18" t="s">
        <v>124</v>
      </c>
      <c r="E32" s="18" t="s">
        <v>123</v>
      </c>
      <c r="F32" s="7" t="s">
        <v>118</v>
      </c>
      <c r="G32" s="8" t="s">
        <v>118</v>
      </c>
      <c r="H32" s="20" t="s">
        <v>120</v>
      </c>
      <c r="I32" s="9" t="s">
        <v>274</v>
      </c>
      <c r="J32" s="9" t="s">
        <v>274</v>
      </c>
      <c r="K32" s="9" t="str">
        <f t="shared" si="0"/>
        <v>TP</v>
      </c>
    </row>
    <row r="33" spans="1:11" ht="15" thickBot="1" x14ac:dyDescent="0.25">
      <c r="A33" s="49"/>
      <c r="B33" s="32"/>
      <c r="C33" s="82" t="s">
        <v>108</v>
      </c>
      <c r="D33" s="128" t="s">
        <v>111</v>
      </c>
      <c r="E33" s="60"/>
      <c r="F33" s="61"/>
      <c r="G33" s="62"/>
      <c r="H33" s="20" t="s">
        <v>120</v>
      </c>
      <c r="I33" s="9"/>
      <c r="J33" s="9"/>
      <c r="K33" s="9">
        <f t="shared" si="0"/>
        <v>0</v>
      </c>
    </row>
    <row r="34" spans="1:11" ht="15" thickBot="1" x14ac:dyDescent="0.25">
      <c r="A34" s="43" t="s">
        <v>27</v>
      </c>
      <c r="B34" s="35">
        <v>24</v>
      </c>
      <c r="C34" s="82" t="s">
        <v>108</v>
      </c>
      <c r="D34" s="128" t="s">
        <v>111</v>
      </c>
      <c r="E34" s="46" t="s">
        <v>108</v>
      </c>
      <c r="F34" s="50" t="s">
        <v>118</v>
      </c>
      <c r="G34" s="51" t="s">
        <v>118</v>
      </c>
      <c r="H34" s="9" t="s">
        <v>1</v>
      </c>
      <c r="I34" s="19" t="s">
        <v>133</v>
      </c>
      <c r="J34" s="19" t="s">
        <v>133</v>
      </c>
      <c r="K34" s="9" t="str">
        <f t="shared" si="0"/>
        <v>Excluded</v>
      </c>
    </row>
    <row r="35" spans="1:11" ht="15" thickBot="1" x14ac:dyDescent="0.25">
      <c r="A35" s="40" t="s">
        <v>28</v>
      </c>
      <c r="B35" s="25">
        <v>25</v>
      </c>
      <c r="C35" s="48" t="s">
        <v>108</v>
      </c>
      <c r="D35" s="129" t="s">
        <v>111</v>
      </c>
      <c r="E35" s="18" t="s">
        <v>108</v>
      </c>
      <c r="F35" s="7" t="s">
        <v>118</v>
      </c>
      <c r="G35" s="8" t="s">
        <v>118</v>
      </c>
      <c r="H35" s="20" t="s">
        <v>120</v>
      </c>
      <c r="I35" s="9" t="s">
        <v>133</v>
      </c>
      <c r="J35" s="9" t="s">
        <v>133</v>
      </c>
      <c r="K35" s="9" t="str">
        <f t="shared" si="0"/>
        <v>TN</v>
      </c>
    </row>
    <row r="36" spans="1:11" x14ac:dyDescent="0.2">
      <c r="A36" s="40" t="s">
        <v>29</v>
      </c>
      <c r="B36" s="25">
        <v>26</v>
      </c>
      <c r="C36" s="18" t="s">
        <v>196</v>
      </c>
      <c r="D36" s="18" t="s">
        <v>111</v>
      </c>
      <c r="E36" s="18" t="s">
        <v>123</v>
      </c>
      <c r="F36" s="7" t="s">
        <v>118</v>
      </c>
      <c r="G36" s="8" t="s">
        <v>118</v>
      </c>
      <c r="H36" s="20" t="s">
        <v>120</v>
      </c>
      <c r="I36" s="20" t="s">
        <v>274</v>
      </c>
      <c r="J36" s="20" t="s">
        <v>274</v>
      </c>
      <c r="K36" s="9" t="str">
        <f t="shared" si="0"/>
        <v>TP</v>
      </c>
    </row>
    <row r="37" spans="1:11" ht="15" thickBot="1" x14ac:dyDescent="0.25">
      <c r="A37" s="49"/>
      <c r="B37" s="32"/>
      <c r="C37" s="89" t="s">
        <v>189</v>
      </c>
      <c r="D37" s="89" t="s">
        <v>124</v>
      </c>
      <c r="E37" s="16"/>
      <c r="F37" s="16"/>
      <c r="G37" s="17"/>
      <c r="H37" s="20" t="s">
        <v>120</v>
      </c>
      <c r="I37" s="9"/>
      <c r="J37" s="9"/>
      <c r="K37" s="9">
        <f t="shared" si="0"/>
        <v>0</v>
      </c>
    </row>
    <row r="38" spans="1:11" ht="15" thickBot="1" x14ac:dyDescent="0.25">
      <c r="A38" s="43" t="s">
        <v>30</v>
      </c>
      <c r="B38" s="35">
        <v>27</v>
      </c>
      <c r="C38" s="48" t="s">
        <v>108</v>
      </c>
      <c r="D38" s="129" t="s">
        <v>111</v>
      </c>
      <c r="E38" s="46" t="s">
        <v>108</v>
      </c>
      <c r="F38" s="50" t="s">
        <v>118</v>
      </c>
      <c r="G38" s="51" t="s">
        <v>118</v>
      </c>
      <c r="H38" s="20" t="s">
        <v>120</v>
      </c>
      <c r="I38" s="20" t="s">
        <v>133</v>
      </c>
      <c r="J38" s="20" t="s">
        <v>133</v>
      </c>
      <c r="K38" s="9" t="str">
        <f t="shared" si="0"/>
        <v>TN</v>
      </c>
    </row>
    <row r="39" spans="1:11" x14ac:dyDescent="0.2">
      <c r="A39" s="40" t="s">
        <v>31</v>
      </c>
      <c r="B39" s="25">
        <v>28</v>
      </c>
      <c r="C39" s="7" t="s">
        <v>108</v>
      </c>
      <c r="D39" s="7" t="s">
        <v>124</v>
      </c>
      <c r="E39" s="18" t="s">
        <v>108</v>
      </c>
      <c r="F39" s="63" t="s">
        <v>118</v>
      </c>
      <c r="G39" s="64" t="s">
        <v>118</v>
      </c>
      <c r="H39" s="20" t="s">
        <v>120</v>
      </c>
      <c r="I39" s="9" t="s">
        <v>133</v>
      </c>
      <c r="J39" s="9" t="s">
        <v>133</v>
      </c>
      <c r="K39" s="9" t="str">
        <f t="shared" si="0"/>
        <v>TN</v>
      </c>
    </row>
    <row r="40" spans="1:11" ht="29" thickBot="1" x14ac:dyDescent="0.25">
      <c r="A40" s="42"/>
      <c r="B40" s="30"/>
      <c r="C40" s="3" t="s">
        <v>108</v>
      </c>
      <c r="D40" s="12" t="s">
        <v>291</v>
      </c>
      <c r="E40" s="12"/>
      <c r="F40" s="12"/>
      <c r="G40" s="13"/>
      <c r="H40" s="20" t="s">
        <v>120</v>
      </c>
      <c r="I40" s="9" t="s">
        <v>133</v>
      </c>
      <c r="J40" s="9" t="s">
        <v>133</v>
      </c>
      <c r="K40" s="9" t="str">
        <f t="shared" si="0"/>
        <v>TN</v>
      </c>
    </row>
    <row r="41" spans="1:11" x14ac:dyDescent="0.2">
      <c r="A41" s="40" t="s">
        <v>32</v>
      </c>
      <c r="B41" s="25">
        <v>29</v>
      </c>
      <c r="C41" s="7" t="s">
        <v>108</v>
      </c>
      <c r="D41" s="7" t="s">
        <v>124</v>
      </c>
      <c r="E41" s="18" t="s">
        <v>108</v>
      </c>
      <c r="F41" s="63" t="s">
        <v>118</v>
      </c>
      <c r="G41" s="64" t="s">
        <v>118</v>
      </c>
      <c r="H41" s="20" t="s">
        <v>120</v>
      </c>
      <c r="I41" s="20" t="s">
        <v>133</v>
      </c>
      <c r="J41" s="20" t="s">
        <v>133</v>
      </c>
      <c r="K41" s="9" t="str">
        <f t="shared" ref="K41:K91" si="1">IF(H41="Y","Excluded",J41)</f>
        <v>TN</v>
      </c>
    </row>
    <row r="42" spans="1:11" ht="15" thickBot="1" x14ac:dyDescent="0.25">
      <c r="A42" s="42"/>
      <c r="B42" s="30"/>
      <c r="C42" s="78" t="s">
        <v>108</v>
      </c>
      <c r="D42" s="83" t="s">
        <v>111</v>
      </c>
      <c r="E42" s="12"/>
      <c r="F42" s="12"/>
      <c r="G42" s="13"/>
      <c r="H42" s="20" t="s">
        <v>120</v>
      </c>
      <c r="I42" s="20"/>
      <c r="J42" s="20"/>
      <c r="K42" s="9">
        <f t="shared" si="1"/>
        <v>0</v>
      </c>
    </row>
    <row r="43" spans="1:11" ht="15" thickBot="1" x14ac:dyDescent="0.25">
      <c r="A43" s="43" t="s">
        <v>35</v>
      </c>
      <c r="B43" s="35">
        <v>32</v>
      </c>
      <c r="C43" s="44" t="s">
        <v>108</v>
      </c>
      <c r="D43" s="106" t="s">
        <v>111</v>
      </c>
      <c r="E43" s="47" t="s">
        <v>108</v>
      </c>
      <c r="F43" s="44" t="s">
        <v>118</v>
      </c>
      <c r="G43" s="45" t="s">
        <v>118</v>
      </c>
      <c r="H43" s="20" t="s">
        <v>1</v>
      </c>
      <c r="I43" s="20" t="s">
        <v>133</v>
      </c>
      <c r="J43" s="20" t="s">
        <v>133</v>
      </c>
      <c r="K43" s="9" t="str">
        <f t="shared" si="1"/>
        <v>Excluded</v>
      </c>
    </row>
    <row r="44" spans="1:11" x14ac:dyDescent="0.2">
      <c r="A44" s="40" t="s">
        <v>36</v>
      </c>
      <c r="B44" s="25">
        <v>33</v>
      </c>
      <c r="C44" s="27" t="s">
        <v>123</v>
      </c>
      <c r="D44" s="27" t="s">
        <v>111</v>
      </c>
      <c r="E44" s="27" t="s">
        <v>123</v>
      </c>
      <c r="F44" s="26" t="s">
        <v>118</v>
      </c>
      <c r="G44" s="39" t="s">
        <v>118</v>
      </c>
      <c r="H44" s="20" t="s">
        <v>120</v>
      </c>
      <c r="I44" s="9" t="s">
        <v>274</v>
      </c>
      <c r="J44" s="9" t="s">
        <v>274</v>
      </c>
      <c r="K44" s="9" t="str">
        <f t="shared" si="1"/>
        <v>TP</v>
      </c>
    </row>
    <row r="45" spans="1:11" ht="15" thickBot="1" x14ac:dyDescent="0.25">
      <c r="A45" s="49"/>
      <c r="B45" s="32"/>
      <c r="C45" s="33" t="s">
        <v>190</v>
      </c>
      <c r="D45" s="33" t="s">
        <v>124</v>
      </c>
      <c r="E45" s="23"/>
      <c r="F45" s="23"/>
      <c r="G45" s="24"/>
      <c r="H45" s="20" t="s">
        <v>120</v>
      </c>
      <c r="I45" s="9"/>
      <c r="J45" s="9"/>
      <c r="K45" s="9">
        <f t="shared" si="1"/>
        <v>0</v>
      </c>
    </row>
    <row r="46" spans="1:11" x14ac:dyDescent="0.2">
      <c r="A46" s="40" t="s">
        <v>37</v>
      </c>
      <c r="B46" s="25">
        <v>34</v>
      </c>
      <c r="C46" s="48" t="s">
        <v>108</v>
      </c>
      <c r="D46" s="48" t="s">
        <v>134</v>
      </c>
      <c r="E46" s="27" t="s">
        <v>108</v>
      </c>
      <c r="F46" s="26" t="s">
        <v>118</v>
      </c>
      <c r="G46" s="39" t="s">
        <v>118</v>
      </c>
      <c r="H46" s="20" t="s">
        <v>120</v>
      </c>
      <c r="I46" s="9" t="s">
        <v>133</v>
      </c>
      <c r="J46" s="9" t="s">
        <v>133</v>
      </c>
      <c r="K46" s="9" t="str">
        <f t="shared" si="1"/>
        <v>TN</v>
      </c>
    </row>
    <row r="47" spans="1:11" x14ac:dyDescent="0.2">
      <c r="A47" s="42"/>
      <c r="B47" s="30"/>
      <c r="C47" s="78" t="s">
        <v>108</v>
      </c>
      <c r="D47" s="78" t="s">
        <v>124</v>
      </c>
      <c r="E47" s="21"/>
      <c r="F47" s="21"/>
      <c r="G47" s="22"/>
      <c r="H47" s="20" t="s">
        <v>120</v>
      </c>
      <c r="I47" s="9"/>
      <c r="J47" s="9"/>
      <c r="K47" s="9">
        <f t="shared" si="1"/>
        <v>0</v>
      </c>
    </row>
    <row r="48" spans="1:11" x14ac:dyDescent="0.2">
      <c r="A48" s="42"/>
      <c r="B48" s="30"/>
      <c r="C48" s="21" t="s">
        <v>108</v>
      </c>
      <c r="D48" s="21" t="s">
        <v>199</v>
      </c>
      <c r="E48" s="21"/>
      <c r="F48" s="21"/>
      <c r="G48" s="22"/>
      <c r="H48" s="20" t="s">
        <v>120</v>
      </c>
      <c r="I48" s="9"/>
      <c r="J48" s="9"/>
      <c r="K48" s="9">
        <f t="shared" si="1"/>
        <v>0</v>
      </c>
    </row>
    <row r="49" spans="1:11" ht="28" x14ac:dyDescent="0.2">
      <c r="A49" s="42"/>
      <c r="B49" s="30"/>
      <c r="C49" s="21" t="s">
        <v>108</v>
      </c>
      <c r="D49" s="21" t="s">
        <v>209</v>
      </c>
      <c r="E49" s="21"/>
      <c r="F49" s="21"/>
      <c r="G49" s="22"/>
      <c r="H49" s="20" t="s">
        <v>120</v>
      </c>
      <c r="I49" s="20"/>
      <c r="J49" s="20"/>
      <c r="K49" s="9">
        <f t="shared" si="1"/>
        <v>0</v>
      </c>
    </row>
    <row r="50" spans="1:11" ht="29" thickBot="1" x14ac:dyDescent="0.25">
      <c r="A50" s="49"/>
      <c r="B50" s="32"/>
      <c r="C50" s="23" t="s">
        <v>108</v>
      </c>
      <c r="D50" s="23" t="s">
        <v>210</v>
      </c>
      <c r="E50" s="23"/>
      <c r="F50" s="23"/>
      <c r="G50" s="24"/>
      <c r="H50" s="20" t="s">
        <v>120</v>
      </c>
      <c r="I50" s="20"/>
      <c r="J50" s="20"/>
      <c r="K50" s="9">
        <f t="shared" si="1"/>
        <v>0</v>
      </c>
    </row>
    <row r="51" spans="1:11" ht="15" thickBot="1" x14ac:dyDescent="0.25">
      <c r="A51" s="43" t="s">
        <v>38</v>
      </c>
      <c r="B51" s="35">
        <v>35</v>
      </c>
      <c r="C51" s="44" t="s">
        <v>108</v>
      </c>
      <c r="D51" s="106" t="s">
        <v>111</v>
      </c>
      <c r="E51" s="36" t="s">
        <v>108</v>
      </c>
      <c r="F51" s="65" t="s">
        <v>118</v>
      </c>
      <c r="G51" s="66" t="s">
        <v>118</v>
      </c>
      <c r="H51" s="20" t="s">
        <v>1</v>
      </c>
      <c r="I51" s="3" t="s">
        <v>133</v>
      </c>
      <c r="J51" s="3" t="s">
        <v>133</v>
      </c>
      <c r="K51" s="9" t="str">
        <f t="shared" si="1"/>
        <v>Excluded</v>
      </c>
    </row>
    <row r="52" spans="1:11" ht="15" thickBot="1" x14ac:dyDescent="0.25">
      <c r="A52" s="43" t="s">
        <v>39</v>
      </c>
      <c r="B52" s="35">
        <v>36</v>
      </c>
      <c r="C52" s="78" t="s">
        <v>108</v>
      </c>
      <c r="D52" s="83" t="s">
        <v>111</v>
      </c>
      <c r="E52" s="36" t="s">
        <v>108</v>
      </c>
      <c r="F52" s="50"/>
      <c r="G52" s="51"/>
      <c r="H52" s="20" t="s">
        <v>120</v>
      </c>
      <c r="I52" s="3" t="s">
        <v>133</v>
      </c>
      <c r="J52" s="3" t="s">
        <v>133</v>
      </c>
      <c r="K52" s="9" t="str">
        <f t="shared" si="1"/>
        <v>TN</v>
      </c>
    </row>
    <row r="53" spans="1:11" x14ac:dyDescent="0.2">
      <c r="A53" s="40" t="s">
        <v>40</v>
      </c>
      <c r="B53" s="25">
        <v>37</v>
      </c>
      <c r="C53" s="26" t="s">
        <v>108</v>
      </c>
      <c r="D53" s="26" t="s">
        <v>124</v>
      </c>
      <c r="E53" s="27" t="s">
        <v>108</v>
      </c>
      <c r="F53" s="26" t="s">
        <v>118</v>
      </c>
      <c r="G53" s="39" t="s">
        <v>118</v>
      </c>
      <c r="H53" s="20" t="s">
        <v>120</v>
      </c>
      <c r="I53" s="3" t="s">
        <v>133</v>
      </c>
      <c r="J53" s="3" t="s">
        <v>133</v>
      </c>
      <c r="K53" s="9" t="str">
        <f t="shared" si="1"/>
        <v>TN</v>
      </c>
    </row>
    <row r="54" spans="1:11" ht="15" thickBot="1" x14ac:dyDescent="0.25">
      <c r="A54" s="42"/>
      <c r="B54" s="30"/>
      <c r="C54" s="78" t="s">
        <v>108</v>
      </c>
      <c r="D54" s="83" t="s">
        <v>111</v>
      </c>
      <c r="E54" s="31"/>
      <c r="F54" s="21"/>
      <c r="G54" s="22"/>
      <c r="H54" s="20"/>
      <c r="K54" s="9">
        <f t="shared" si="1"/>
        <v>0</v>
      </c>
    </row>
    <row r="55" spans="1:11" x14ac:dyDescent="0.2">
      <c r="A55" s="40" t="s">
        <v>41</v>
      </c>
      <c r="B55" s="25">
        <v>38</v>
      </c>
      <c r="C55" s="41" t="s">
        <v>215</v>
      </c>
      <c r="D55" s="41" t="s">
        <v>111</v>
      </c>
      <c r="E55" s="41" t="s">
        <v>123</v>
      </c>
      <c r="F55" s="48" t="s">
        <v>118</v>
      </c>
      <c r="G55" s="67" t="s">
        <v>118</v>
      </c>
      <c r="H55" s="20" t="s">
        <v>120</v>
      </c>
      <c r="I55" s="3" t="s">
        <v>274</v>
      </c>
      <c r="J55" s="3" t="s">
        <v>274</v>
      </c>
      <c r="K55" s="9" t="str">
        <f t="shared" si="1"/>
        <v>TP</v>
      </c>
    </row>
    <row r="56" spans="1:11" ht="15" thickBot="1" x14ac:dyDescent="0.25">
      <c r="A56" s="49"/>
      <c r="B56" s="32"/>
      <c r="C56" s="90" t="s">
        <v>214</v>
      </c>
      <c r="D56" s="90" t="s">
        <v>124</v>
      </c>
      <c r="E56" s="90"/>
      <c r="F56" s="91"/>
      <c r="G56" s="92"/>
      <c r="H56" s="20" t="s">
        <v>120</v>
      </c>
      <c r="K56" s="9">
        <f t="shared" si="1"/>
        <v>0</v>
      </c>
    </row>
    <row r="57" spans="1:11" ht="15" thickBot="1" x14ac:dyDescent="0.25">
      <c r="A57" s="43" t="s">
        <v>42</v>
      </c>
      <c r="B57" s="35">
        <v>39</v>
      </c>
      <c r="C57" s="44" t="s">
        <v>108</v>
      </c>
      <c r="D57" s="106" t="s">
        <v>111</v>
      </c>
      <c r="E57" s="46" t="s">
        <v>108</v>
      </c>
      <c r="F57" s="44" t="s">
        <v>118</v>
      </c>
      <c r="G57" s="45" t="s">
        <v>118</v>
      </c>
      <c r="H57" s="20" t="s">
        <v>120</v>
      </c>
      <c r="I57" s="3" t="s">
        <v>133</v>
      </c>
      <c r="J57" s="3" t="s">
        <v>133</v>
      </c>
      <c r="K57" s="9" t="str">
        <f t="shared" si="1"/>
        <v>TN</v>
      </c>
    </row>
    <row r="58" spans="1:11" ht="15" thickBot="1" x14ac:dyDescent="0.25">
      <c r="A58" s="43" t="s">
        <v>43</v>
      </c>
      <c r="B58" s="35">
        <v>40</v>
      </c>
      <c r="C58" s="44" t="s">
        <v>108</v>
      </c>
      <c r="D58" s="106" t="s">
        <v>111</v>
      </c>
      <c r="E58" s="46" t="s">
        <v>108</v>
      </c>
      <c r="F58" s="44" t="s">
        <v>118</v>
      </c>
      <c r="G58" s="45" t="s">
        <v>118</v>
      </c>
      <c r="H58" s="20" t="s">
        <v>1</v>
      </c>
      <c r="I58" s="3" t="s">
        <v>133</v>
      </c>
      <c r="J58" s="3" t="s">
        <v>133</v>
      </c>
      <c r="K58" s="9" t="str">
        <f t="shared" si="1"/>
        <v>Excluded</v>
      </c>
    </row>
    <row r="59" spans="1:11" ht="15" thickBot="1" x14ac:dyDescent="0.25">
      <c r="A59" s="43" t="s">
        <v>44</v>
      </c>
      <c r="B59" s="35">
        <v>41</v>
      </c>
      <c r="C59" s="44" t="s">
        <v>108</v>
      </c>
      <c r="D59" s="44" t="s">
        <v>134</v>
      </c>
      <c r="E59" s="47" t="s">
        <v>108</v>
      </c>
      <c r="F59" s="44" t="s">
        <v>118</v>
      </c>
      <c r="G59" s="45" t="s">
        <v>118</v>
      </c>
      <c r="H59" s="20" t="s">
        <v>120</v>
      </c>
      <c r="I59" s="9" t="s">
        <v>133</v>
      </c>
      <c r="J59" s="9" t="s">
        <v>133</v>
      </c>
      <c r="K59" s="9" t="str">
        <f t="shared" si="1"/>
        <v>TN</v>
      </c>
    </row>
    <row r="60" spans="1:11" ht="15" thickBot="1" x14ac:dyDescent="0.25">
      <c r="A60" s="43" t="s">
        <v>45</v>
      </c>
      <c r="B60" s="35">
        <v>42</v>
      </c>
      <c r="C60" s="44" t="s">
        <v>108</v>
      </c>
      <c r="D60" s="106" t="s">
        <v>111</v>
      </c>
      <c r="E60" s="46" t="s">
        <v>108</v>
      </c>
      <c r="F60" s="44" t="s">
        <v>118</v>
      </c>
      <c r="G60" s="45" t="s">
        <v>118</v>
      </c>
      <c r="H60" s="20" t="s">
        <v>120</v>
      </c>
      <c r="I60" s="9" t="s">
        <v>133</v>
      </c>
      <c r="J60" s="9" t="s">
        <v>133</v>
      </c>
      <c r="K60" s="9" t="str">
        <f t="shared" si="1"/>
        <v>TN</v>
      </c>
    </row>
    <row r="61" spans="1:11" ht="15" thickBot="1" x14ac:dyDescent="0.25">
      <c r="A61" s="43" t="s">
        <v>46</v>
      </c>
      <c r="B61" s="35">
        <v>43</v>
      </c>
      <c r="C61" s="44" t="s">
        <v>108</v>
      </c>
      <c r="D61" s="106" t="s">
        <v>111</v>
      </c>
      <c r="E61" s="46" t="s">
        <v>108</v>
      </c>
      <c r="F61" s="44" t="s">
        <v>118</v>
      </c>
      <c r="G61" s="45" t="s">
        <v>118</v>
      </c>
      <c r="H61" s="20" t="s">
        <v>1</v>
      </c>
      <c r="I61" s="20" t="s">
        <v>133</v>
      </c>
      <c r="J61" s="20" t="s">
        <v>133</v>
      </c>
      <c r="K61" s="9" t="str">
        <f t="shared" si="1"/>
        <v>Excluded</v>
      </c>
    </row>
    <row r="62" spans="1:11" ht="28" x14ac:dyDescent="0.2">
      <c r="A62" s="40" t="s">
        <v>47</v>
      </c>
      <c r="B62" s="25">
        <v>44</v>
      </c>
      <c r="C62" s="57" t="s">
        <v>292</v>
      </c>
      <c r="D62" s="57" t="s">
        <v>209</v>
      </c>
      <c r="E62" s="6" t="s">
        <v>108</v>
      </c>
      <c r="F62" s="57" t="s">
        <v>221</v>
      </c>
      <c r="G62" s="144" t="s">
        <v>179</v>
      </c>
      <c r="H62" s="20" t="s">
        <v>1</v>
      </c>
      <c r="I62" s="20" t="s">
        <v>275</v>
      </c>
      <c r="J62" s="20" t="s">
        <v>275</v>
      </c>
      <c r="K62" s="9" t="str">
        <f t="shared" si="1"/>
        <v>Excluded</v>
      </c>
    </row>
    <row r="63" spans="1:11" ht="15" thickBot="1" x14ac:dyDescent="0.25">
      <c r="A63" s="49"/>
      <c r="B63" s="32"/>
      <c r="C63" s="82" t="s">
        <v>108</v>
      </c>
      <c r="D63" s="82" t="s">
        <v>134</v>
      </c>
      <c r="E63" s="16"/>
      <c r="F63" s="16"/>
      <c r="G63" s="17"/>
      <c r="H63" s="20" t="s">
        <v>1</v>
      </c>
      <c r="I63" s="9"/>
      <c r="J63" s="9"/>
      <c r="K63" s="9" t="str">
        <f t="shared" si="1"/>
        <v>Excluded</v>
      </c>
    </row>
    <row r="64" spans="1:11" ht="15" thickBot="1" x14ac:dyDescent="0.25">
      <c r="A64" s="43" t="s">
        <v>49</v>
      </c>
      <c r="B64" s="35">
        <v>46</v>
      </c>
      <c r="C64" s="44" t="s">
        <v>108</v>
      </c>
      <c r="D64" s="106" t="s">
        <v>111</v>
      </c>
      <c r="E64" s="36" t="s">
        <v>108</v>
      </c>
      <c r="F64" s="37" t="s">
        <v>118</v>
      </c>
      <c r="G64" s="38" t="s">
        <v>118</v>
      </c>
      <c r="H64" s="20" t="s">
        <v>1</v>
      </c>
      <c r="I64" s="20" t="s">
        <v>133</v>
      </c>
      <c r="J64" s="20" t="s">
        <v>133</v>
      </c>
      <c r="K64" s="9" t="str">
        <f t="shared" si="1"/>
        <v>Excluded</v>
      </c>
    </row>
    <row r="65" spans="1:11" ht="15" thickBot="1" x14ac:dyDescent="0.25">
      <c r="A65" s="40" t="s">
        <v>50</v>
      </c>
      <c r="B65" s="25">
        <v>47</v>
      </c>
      <c r="C65" s="48" t="s">
        <v>108</v>
      </c>
      <c r="D65" s="129" t="s">
        <v>111</v>
      </c>
      <c r="E65" s="27" t="s">
        <v>108</v>
      </c>
      <c r="F65" s="26" t="s">
        <v>118</v>
      </c>
      <c r="G65" s="39" t="s">
        <v>118</v>
      </c>
      <c r="H65" s="20" t="s">
        <v>120</v>
      </c>
      <c r="I65" s="20" t="s">
        <v>133</v>
      </c>
      <c r="J65" s="9" t="s">
        <v>133</v>
      </c>
      <c r="K65" s="9" t="str">
        <f t="shared" si="1"/>
        <v>TN</v>
      </c>
    </row>
    <row r="66" spans="1:11" x14ac:dyDescent="0.2">
      <c r="A66" s="40" t="s">
        <v>51</v>
      </c>
      <c r="B66" s="25">
        <v>48</v>
      </c>
      <c r="C66" s="85" t="s">
        <v>224</v>
      </c>
      <c r="D66" s="85" t="s">
        <v>134</v>
      </c>
      <c r="E66" s="85" t="s">
        <v>108</v>
      </c>
      <c r="F66" s="85" t="s">
        <v>224</v>
      </c>
      <c r="G66" s="117" t="s">
        <v>179</v>
      </c>
      <c r="H66" s="20" t="s">
        <v>120</v>
      </c>
      <c r="I66" s="20" t="s">
        <v>275</v>
      </c>
      <c r="J66" s="20" t="s">
        <v>275</v>
      </c>
      <c r="K66" s="9" t="str">
        <f t="shared" si="1"/>
        <v>FN</v>
      </c>
    </row>
    <row r="67" spans="1:11" ht="15" thickBot="1" x14ac:dyDescent="0.25">
      <c r="A67" s="49"/>
      <c r="B67" s="32"/>
      <c r="C67" s="23" t="s">
        <v>108</v>
      </c>
      <c r="D67" s="23" t="s">
        <v>225</v>
      </c>
      <c r="E67" s="23"/>
      <c r="F67" s="23"/>
      <c r="G67" s="24"/>
      <c r="H67" s="20" t="s">
        <v>120</v>
      </c>
      <c r="I67" s="20"/>
      <c r="J67" s="20"/>
      <c r="K67" s="9">
        <f t="shared" si="1"/>
        <v>0</v>
      </c>
    </row>
    <row r="68" spans="1:11" ht="15" thickBot="1" x14ac:dyDescent="0.25">
      <c r="A68" s="43" t="s">
        <v>52</v>
      </c>
      <c r="B68" s="35">
        <v>49</v>
      </c>
      <c r="C68" s="44" t="s">
        <v>108</v>
      </c>
      <c r="D68" s="106" t="s">
        <v>111</v>
      </c>
      <c r="E68" s="36" t="s">
        <v>108</v>
      </c>
      <c r="F68" s="37" t="s">
        <v>118</v>
      </c>
      <c r="G68" s="38" t="s">
        <v>118</v>
      </c>
      <c r="H68" s="20" t="s">
        <v>120</v>
      </c>
      <c r="I68" s="20" t="s">
        <v>133</v>
      </c>
      <c r="J68" s="20" t="s">
        <v>133</v>
      </c>
      <c r="K68" s="9" t="str">
        <f t="shared" si="1"/>
        <v>TN</v>
      </c>
    </row>
    <row r="69" spans="1:11" ht="15" thickBot="1" x14ac:dyDescent="0.25">
      <c r="A69" s="43" t="s">
        <v>58</v>
      </c>
      <c r="B69" s="35">
        <v>55</v>
      </c>
      <c r="C69" s="44" t="s">
        <v>108</v>
      </c>
      <c r="D69" s="106" t="s">
        <v>111</v>
      </c>
      <c r="E69" s="36" t="s">
        <v>108</v>
      </c>
      <c r="F69" s="37" t="s">
        <v>118</v>
      </c>
      <c r="G69" s="38" t="s">
        <v>118</v>
      </c>
      <c r="H69" s="20" t="s">
        <v>1</v>
      </c>
      <c r="I69" s="9" t="s">
        <v>133</v>
      </c>
      <c r="J69" s="9" t="s">
        <v>133</v>
      </c>
      <c r="K69" s="9" t="str">
        <f t="shared" si="1"/>
        <v>Excluded</v>
      </c>
    </row>
    <row r="70" spans="1:11" x14ac:dyDescent="0.2">
      <c r="A70" s="40" t="s">
        <v>59</v>
      </c>
      <c r="B70" s="25">
        <v>56</v>
      </c>
      <c r="C70" s="27" t="s">
        <v>227</v>
      </c>
      <c r="D70" s="27" t="s">
        <v>134</v>
      </c>
      <c r="E70" s="27" t="s">
        <v>227</v>
      </c>
      <c r="F70" s="26" t="s">
        <v>118</v>
      </c>
      <c r="G70" s="39" t="s">
        <v>118</v>
      </c>
      <c r="H70" s="20" t="s">
        <v>120</v>
      </c>
      <c r="I70" s="9" t="s">
        <v>274</v>
      </c>
      <c r="J70" s="9" t="s">
        <v>274</v>
      </c>
      <c r="K70" s="9" t="str">
        <f t="shared" si="1"/>
        <v>TP</v>
      </c>
    </row>
    <row r="71" spans="1:11" ht="29" thickBot="1" x14ac:dyDescent="0.25">
      <c r="A71" s="49"/>
      <c r="B71" s="32"/>
      <c r="C71" s="33" t="s">
        <v>228</v>
      </c>
      <c r="D71" s="33" t="s">
        <v>229</v>
      </c>
      <c r="E71" s="23"/>
      <c r="F71" s="23"/>
      <c r="G71" s="24"/>
      <c r="H71" s="20" t="s">
        <v>120</v>
      </c>
      <c r="I71" s="9"/>
      <c r="J71" s="9"/>
      <c r="K71" s="9">
        <f t="shared" si="1"/>
        <v>0</v>
      </c>
    </row>
    <row r="72" spans="1:11" ht="15" thickBot="1" x14ac:dyDescent="0.25">
      <c r="A72" s="40" t="s">
        <v>60</v>
      </c>
      <c r="B72" s="25">
        <v>57</v>
      </c>
      <c r="C72" s="48" t="s">
        <v>108</v>
      </c>
      <c r="D72" s="129" t="s">
        <v>111</v>
      </c>
      <c r="E72" s="27" t="s">
        <v>108</v>
      </c>
      <c r="F72" s="26" t="s">
        <v>118</v>
      </c>
      <c r="G72" s="39" t="s">
        <v>118</v>
      </c>
      <c r="H72" s="20" t="s">
        <v>1</v>
      </c>
      <c r="I72" s="20" t="s">
        <v>133</v>
      </c>
      <c r="J72" s="20" t="s">
        <v>133</v>
      </c>
      <c r="K72" s="9" t="str">
        <f t="shared" si="1"/>
        <v>Excluded</v>
      </c>
    </row>
    <row r="73" spans="1:11" ht="15" thickBot="1" x14ac:dyDescent="0.25">
      <c r="A73" s="43" t="s">
        <v>61</v>
      </c>
      <c r="B73" s="35">
        <v>58</v>
      </c>
      <c r="C73" s="44" t="s">
        <v>108</v>
      </c>
      <c r="D73" s="106" t="s">
        <v>111</v>
      </c>
      <c r="E73" s="36" t="s">
        <v>108</v>
      </c>
      <c r="F73" s="37" t="s">
        <v>118</v>
      </c>
      <c r="G73" s="38" t="s">
        <v>118</v>
      </c>
      <c r="H73" s="20" t="s">
        <v>1</v>
      </c>
      <c r="I73" s="9" t="s">
        <v>133</v>
      </c>
      <c r="J73" s="9" t="s">
        <v>133</v>
      </c>
      <c r="K73" s="9" t="str">
        <f t="shared" si="1"/>
        <v>Excluded</v>
      </c>
    </row>
    <row r="74" spans="1:11" x14ac:dyDescent="0.2">
      <c r="A74" s="40" t="s">
        <v>62</v>
      </c>
      <c r="B74" s="25">
        <v>59</v>
      </c>
      <c r="C74" s="48" t="s">
        <v>108</v>
      </c>
      <c r="D74" s="129" t="s">
        <v>111</v>
      </c>
      <c r="E74" s="27" t="s">
        <v>108</v>
      </c>
      <c r="F74" s="28" t="s">
        <v>118</v>
      </c>
      <c r="G74" s="29" t="s">
        <v>118</v>
      </c>
      <c r="H74" s="20" t="s">
        <v>120</v>
      </c>
      <c r="I74" s="20" t="s">
        <v>133</v>
      </c>
      <c r="J74" s="20" t="s">
        <v>133</v>
      </c>
      <c r="K74" s="9" t="str">
        <f t="shared" si="1"/>
        <v>TN</v>
      </c>
    </row>
    <row r="75" spans="1:11" ht="15" thickBot="1" x14ac:dyDescent="0.25">
      <c r="A75" s="119"/>
      <c r="B75" s="119"/>
      <c r="C75" s="120" t="s">
        <v>108</v>
      </c>
      <c r="D75" s="121" t="s">
        <v>124</v>
      </c>
      <c r="E75" s="122"/>
      <c r="F75" s="122"/>
      <c r="G75" s="123"/>
      <c r="H75" s="20"/>
      <c r="I75" s="20"/>
      <c r="J75" s="20"/>
      <c r="K75" s="9">
        <f t="shared" si="1"/>
        <v>0</v>
      </c>
    </row>
    <row r="76" spans="1:11" ht="15" thickBot="1" x14ac:dyDescent="0.25">
      <c r="A76" s="43" t="s">
        <v>63</v>
      </c>
      <c r="B76" s="35">
        <v>60</v>
      </c>
      <c r="C76" s="44" t="s">
        <v>108</v>
      </c>
      <c r="D76" s="106" t="s">
        <v>111</v>
      </c>
      <c r="E76" s="36" t="s">
        <v>108</v>
      </c>
      <c r="F76" s="37" t="s">
        <v>118</v>
      </c>
      <c r="G76" s="38" t="s">
        <v>118</v>
      </c>
      <c r="H76" s="20" t="s">
        <v>1</v>
      </c>
      <c r="I76" s="9" t="s">
        <v>133</v>
      </c>
      <c r="J76" s="9" t="s">
        <v>133</v>
      </c>
      <c r="K76" s="9" t="str">
        <f t="shared" si="1"/>
        <v>Excluded</v>
      </c>
    </row>
    <row r="77" spans="1:11" ht="15" thickBot="1" x14ac:dyDescent="0.25">
      <c r="A77" s="43" t="s">
        <v>64</v>
      </c>
      <c r="B77" s="35">
        <v>61</v>
      </c>
      <c r="C77" s="44" t="s">
        <v>108</v>
      </c>
      <c r="D77" s="106" t="s">
        <v>111</v>
      </c>
      <c r="E77" s="36" t="s">
        <v>108</v>
      </c>
      <c r="F77" s="37" t="s">
        <v>118</v>
      </c>
      <c r="G77" s="38" t="s">
        <v>118</v>
      </c>
      <c r="H77" s="20" t="s">
        <v>1</v>
      </c>
      <c r="I77" s="20" t="s">
        <v>133</v>
      </c>
      <c r="J77" s="20" t="s">
        <v>133</v>
      </c>
      <c r="K77" s="9" t="str">
        <f t="shared" si="1"/>
        <v>Excluded</v>
      </c>
    </row>
    <row r="78" spans="1:11" x14ac:dyDescent="0.2">
      <c r="A78" s="40" t="s">
        <v>65</v>
      </c>
      <c r="B78" s="25">
        <v>62</v>
      </c>
      <c r="C78" s="27" t="s">
        <v>123</v>
      </c>
      <c r="D78" s="27" t="s">
        <v>111</v>
      </c>
      <c r="E78" s="27" t="s">
        <v>123</v>
      </c>
      <c r="F78" s="26" t="s">
        <v>118</v>
      </c>
      <c r="G78" s="39" t="s">
        <v>118</v>
      </c>
      <c r="H78" s="20" t="s">
        <v>120</v>
      </c>
      <c r="I78" s="20" t="s">
        <v>274</v>
      </c>
      <c r="J78" s="20" t="s">
        <v>274</v>
      </c>
      <c r="K78" s="9" t="str">
        <f t="shared" si="1"/>
        <v>TP</v>
      </c>
    </row>
    <row r="79" spans="1:11" ht="15" thickBot="1" x14ac:dyDescent="0.25">
      <c r="A79" s="49"/>
      <c r="B79" s="32"/>
      <c r="C79" s="33" t="s">
        <v>190</v>
      </c>
      <c r="D79" s="33" t="s">
        <v>124</v>
      </c>
      <c r="E79" s="23"/>
      <c r="F79" s="33"/>
      <c r="G79" s="70"/>
      <c r="H79" s="20" t="s">
        <v>120</v>
      </c>
      <c r="I79" s="20"/>
      <c r="J79" s="20"/>
      <c r="K79" s="9">
        <f t="shared" si="1"/>
        <v>0</v>
      </c>
    </row>
    <row r="80" spans="1:11" ht="15" thickBot="1" x14ac:dyDescent="0.25">
      <c r="A80" s="43" t="s">
        <v>66</v>
      </c>
      <c r="B80" s="35">
        <v>63</v>
      </c>
      <c r="C80" s="44" t="s">
        <v>108</v>
      </c>
      <c r="D80" s="106" t="s">
        <v>111</v>
      </c>
      <c r="E80" s="36" t="s">
        <v>108</v>
      </c>
      <c r="F80" s="37" t="s">
        <v>118</v>
      </c>
      <c r="G80" s="38" t="s">
        <v>118</v>
      </c>
      <c r="H80" s="20" t="s">
        <v>1</v>
      </c>
      <c r="I80" s="20" t="s">
        <v>133</v>
      </c>
      <c r="J80" s="20" t="s">
        <v>133</v>
      </c>
      <c r="K80" s="9" t="str">
        <f t="shared" si="1"/>
        <v>Excluded</v>
      </c>
    </row>
    <row r="81" spans="1:11" ht="15" thickBot="1" x14ac:dyDescent="0.25">
      <c r="A81" s="43" t="s">
        <v>67</v>
      </c>
      <c r="B81" s="35">
        <v>64</v>
      </c>
      <c r="C81" s="44" t="s">
        <v>108</v>
      </c>
      <c r="D81" s="106" t="s">
        <v>111</v>
      </c>
      <c r="E81" s="36" t="s">
        <v>108</v>
      </c>
      <c r="F81" s="37" t="s">
        <v>118</v>
      </c>
      <c r="G81" s="38" t="s">
        <v>118</v>
      </c>
      <c r="H81" s="20" t="s">
        <v>120</v>
      </c>
      <c r="I81" s="9" t="s">
        <v>133</v>
      </c>
      <c r="J81" s="9" t="s">
        <v>133</v>
      </c>
      <c r="K81" s="9" t="str">
        <f t="shared" si="1"/>
        <v>TN</v>
      </c>
    </row>
    <row r="82" spans="1:11" ht="15" thickBot="1" x14ac:dyDescent="0.25">
      <c r="A82" s="40" t="s">
        <v>68</v>
      </c>
      <c r="B82" s="25">
        <v>65</v>
      </c>
      <c r="C82" s="48" t="s">
        <v>108</v>
      </c>
      <c r="D82" s="129" t="s">
        <v>111</v>
      </c>
      <c r="E82" s="27" t="s">
        <v>108</v>
      </c>
      <c r="F82" s="26" t="s">
        <v>118</v>
      </c>
      <c r="G82" s="39" t="s">
        <v>118</v>
      </c>
      <c r="H82" s="20" t="s">
        <v>120</v>
      </c>
      <c r="I82" s="20" t="s">
        <v>133</v>
      </c>
      <c r="J82" s="20" t="s">
        <v>133</v>
      </c>
      <c r="K82" s="9" t="str">
        <f t="shared" si="1"/>
        <v>TN</v>
      </c>
    </row>
    <row r="83" spans="1:11" ht="15" thickBot="1" x14ac:dyDescent="0.25">
      <c r="A83" s="43" t="s">
        <v>69</v>
      </c>
      <c r="B83" s="35">
        <v>66</v>
      </c>
      <c r="C83" s="44" t="s">
        <v>108</v>
      </c>
      <c r="D83" s="106" t="s">
        <v>111</v>
      </c>
      <c r="E83" s="36" t="s">
        <v>108</v>
      </c>
      <c r="F83" s="37" t="s">
        <v>118</v>
      </c>
      <c r="G83" s="38" t="s">
        <v>118</v>
      </c>
      <c r="H83" s="20" t="s">
        <v>120</v>
      </c>
      <c r="I83" s="20" t="s">
        <v>133</v>
      </c>
      <c r="J83" s="20" t="s">
        <v>133</v>
      </c>
      <c r="K83" s="9" t="str">
        <f t="shared" si="1"/>
        <v>TN</v>
      </c>
    </row>
    <row r="84" spans="1:11" ht="15" thickBot="1" x14ac:dyDescent="0.25">
      <c r="A84" s="43" t="s">
        <v>70</v>
      </c>
      <c r="B84" s="35">
        <v>67</v>
      </c>
      <c r="C84" s="44" t="s">
        <v>108</v>
      </c>
      <c r="D84" s="106" t="s">
        <v>111</v>
      </c>
      <c r="E84" s="36" t="s">
        <v>108</v>
      </c>
      <c r="F84" s="37" t="s">
        <v>118</v>
      </c>
      <c r="G84" s="38" t="s">
        <v>118</v>
      </c>
      <c r="H84" s="20" t="s">
        <v>120</v>
      </c>
      <c r="I84" s="20" t="s">
        <v>133</v>
      </c>
      <c r="J84" s="20" t="s">
        <v>133</v>
      </c>
      <c r="K84" s="9" t="str">
        <f t="shared" si="1"/>
        <v>TN</v>
      </c>
    </row>
    <row r="85" spans="1:11" ht="15" thickBot="1" x14ac:dyDescent="0.25">
      <c r="A85" s="43" t="s">
        <v>71</v>
      </c>
      <c r="B85" s="35">
        <v>68</v>
      </c>
      <c r="C85" s="44" t="s">
        <v>108</v>
      </c>
      <c r="D85" s="106" t="s">
        <v>111</v>
      </c>
      <c r="E85" s="36" t="s">
        <v>108</v>
      </c>
      <c r="F85" s="37" t="s">
        <v>118</v>
      </c>
      <c r="G85" s="38" t="s">
        <v>118</v>
      </c>
      <c r="H85" s="20" t="s">
        <v>120</v>
      </c>
      <c r="I85" s="9" t="s">
        <v>133</v>
      </c>
      <c r="J85" s="9" t="s">
        <v>133</v>
      </c>
      <c r="K85" s="9" t="str">
        <f t="shared" si="1"/>
        <v>TN</v>
      </c>
    </row>
    <row r="86" spans="1:11" ht="15" thickBot="1" x14ac:dyDescent="0.25">
      <c r="A86" s="40" t="s">
        <v>73</v>
      </c>
      <c r="B86" s="25">
        <v>70</v>
      </c>
      <c r="C86" s="48" t="s">
        <v>108</v>
      </c>
      <c r="D86" s="129" t="s">
        <v>111</v>
      </c>
      <c r="E86" s="27" t="s">
        <v>108</v>
      </c>
      <c r="F86" s="26" t="s">
        <v>118</v>
      </c>
      <c r="G86" s="39" t="s">
        <v>118</v>
      </c>
      <c r="H86" s="20" t="s">
        <v>1</v>
      </c>
      <c r="I86" s="20" t="s">
        <v>133</v>
      </c>
      <c r="J86" s="20" t="s">
        <v>133</v>
      </c>
      <c r="K86" s="9" t="str">
        <f t="shared" si="1"/>
        <v>Excluded</v>
      </c>
    </row>
    <row r="87" spans="1:11" x14ac:dyDescent="0.2">
      <c r="A87" s="40" t="s">
        <v>75</v>
      </c>
      <c r="B87" s="25">
        <v>72</v>
      </c>
      <c r="C87" s="26" t="s">
        <v>108</v>
      </c>
      <c r="D87" s="26" t="s">
        <v>134</v>
      </c>
      <c r="E87" s="27" t="s">
        <v>108</v>
      </c>
      <c r="F87" s="26" t="s">
        <v>118</v>
      </c>
      <c r="G87" s="39" t="s">
        <v>118</v>
      </c>
      <c r="H87" s="20" t="s">
        <v>120</v>
      </c>
      <c r="I87" s="9" t="s">
        <v>133</v>
      </c>
      <c r="J87" s="9" t="s">
        <v>133</v>
      </c>
      <c r="K87" s="9" t="str">
        <f t="shared" si="1"/>
        <v>TN</v>
      </c>
    </row>
    <row r="88" spans="1:11" ht="15" thickBot="1" x14ac:dyDescent="0.25">
      <c r="A88" s="49"/>
      <c r="B88" s="32"/>
      <c r="C88" s="23" t="s">
        <v>108</v>
      </c>
      <c r="D88" s="23" t="s">
        <v>124</v>
      </c>
      <c r="E88" s="23"/>
      <c r="F88" s="23"/>
      <c r="G88" s="24"/>
      <c r="H88" s="20" t="s">
        <v>120</v>
      </c>
      <c r="I88" s="9"/>
      <c r="J88" s="9"/>
      <c r="K88" s="9">
        <f t="shared" si="1"/>
        <v>0</v>
      </c>
    </row>
    <row r="89" spans="1:11" ht="15" thickBot="1" x14ac:dyDescent="0.25">
      <c r="A89" s="43" t="s">
        <v>76</v>
      </c>
      <c r="B89" s="35">
        <v>73</v>
      </c>
      <c r="C89" s="44" t="s">
        <v>108</v>
      </c>
      <c r="D89" s="106" t="s">
        <v>111</v>
      </c>
      <c r="E89" s="36" t="s">
        <v>108</v>
      </c>
      <c r="F89" s="37" t="s">
        <v>118</v>
      </c>
      <c r="G89" s="38" t="s">
        <v>118</v>
      </c>
      <c r="H89" s="20" t="s">
        <v>120</v>
      </c>
      <c r="I89" s="9" t="s">
        <v>133</v>
      </c>
      <c r="J89" s="9" t="s">
        <v>133</v>
      </c>
      <c r="K89" s="9" t="str">
        <f t="shared" si="1"/>
        <v>TN</v>
      </c>
    </row>
    <row r="90" spans="1:11" x14ac:dyDescent="0.2">
      <c r="A90" s="40" t="s">
        <v>77</v>
      </c>
      <c r="B90" s="25">
        <v>74</v>
      </c>
      <c r="C90" s="26" t="s">
        <v>108</v>
      </c>
      <c r="D90" s="26" t="s">
        <v>134</v>
      </c>
      <c r="E90" s="27" t="s">
        <v>108</v>
      </c>
      <c r="F90" s="26" t="s">
        <v>118</v>
      </c>
      <c r="G90" s="39" t="s">
        <v>118</v>
      </c>
      <c r="H90" s="20" t="s">
        <v>120</v>
      </c>
      <c r="I90" s="9" t="s">
        <v>133</v>
      </c>
      <c r="J90" s="9" t="s">
        <v>133</v>
      </c>
      <c r="K90" s="9" t="str">
        <f t="shared" si="1"/>
        <v>TN</v>
      </c>
    </row>
    <row r="91" spans="1:11" ht="15" thickBot="1" x14ac:dyDescent="0.25">
      <c r="A91" s="42"/>
      <c r="B91" s="30"/>
      <c r="C91" s="21" t="s">
        <v>108</v>
      </c>
      <c r="D91" s="21" t="s">
        <v>135</v>
      </c>
      <c r="E91" s="21"/>
      <c r="F91" s="21"/>
      <c r="G91" s="22"/>
      <c r="H91" s="20" t="s">
        <v>120</v>
      </c>
      <c r="I91" s="9"/>
      <c r="J91" s="9"/>
      <c r="K91" s="9">
        <f t="shared" si="1"/>
        <v>0</v>
      </c>
    </row>
    <row r="92" spans="1:11" ht="15" thickBot="1" x14ac:dyDescent="0.25">
      <c r="A92" s="40" t="s">
        <v>78</v>
      </c>
      <c r="B92" s="25">
        <v>75</v>
      </c>
      <c r="C92" s="26" t="s">
        <v>108</v>
      </c>
      <c r="D92" s="26" t="s">
        <v>124</v>
      </c>
      <c r="E92" s="27" t="s">
        <v>108</v>
      </c>
      <c r="F92" s="26" t="s">
        <v>118</v>
      </c>
      <c r="G92" s="39" t="s">
        <v>118</v>
      </c>
      <c r="H92" s="20" t="s">
        <v>120</v>
      </c>
      <c r="I92" s="9" t="s">
        <v>133</v>
      </c>
      <c r="J92" s="9" t="s">
        <v>133</v>
      </c>
      <c r="K92" s="9" t="str">
        <f t="shared" ref="K92:K100" si="2">IF(H92="Y","Excluded",J92)</f>
        <v>TN</v>
      </c>
    </row>
    <row r="93" spans="1:11" x14ac:dyDescent="0.2">
      <c r="A93" s="40" t="s">
        <v>79</v>
      </c>
      <c r="B93" s="25">
        <v>76</v>
      </c>
      <c r="C93" s="27" t="s">
        <v>247</v>
      </c>
      <c r="D93" s="27" t="s">
        <v>111</v>
      </c>
      <c r="E93" s="27" t="s">
        <v>246</v>
      </c>
      <c r="F93" s="26" t="s">
        <v>118</v>
      </c>
      <c r="G93" s="39" t="s">
        <v>118</v>
      </c>
      <c r="H93" s="20" t="s">
        <v>120</v>
      </c>
      <c r="I93" s="20" t="s">
        <v>274</v>
      </c>
      <c r="J93" s="20" t="s">
        <v>274</v>
      </c>
      <c r="K93" s="9" t="str">
        <f t="shared" si="2"/>
        <v>TP</v>
      </c>
    </row>
    <row r="94" spans="1:11" ht="15" thickBot="1" x14ac:dyDescent="0.25">
      <c r="A94" s="49"/>
      <c r="B94" s="32"/>
      <c r="C94" s="23" t="s">
        <v>108</v>
      </c>
      <c r="D94" s="23" t="s">
        <v>124</v>
      </c>
      <c r="E94" s="23"/>
      <c r="F94" s="23"/>
      <c r="G94" s="24"/>
      <c r="H94" s="20" t="s">
        <v>120</v>
      </c>
      <c r="K94" s="9">
        <f t="shared" si="2"/>
        <v>0</v>
      </c>
    </row>
    <row r="95" spans="1:11" ht="15" thickBot="1" x14ac:dyDescent="0.25">
      <c r="A95" s="43" t="s">
        <v>81</v>
      </c>
      <c r="B95" s="35">
        <v>78</v>
      </c>
      <c r="C95" s="44" t="s">
        <v>108</v>
      </c>
      <c r="D95" s="106" t="s">
        <v>111</v>
      </c>
      <c r="E95" s="36" t="s">
        <v>108</v>
      </c>
      <c r="F95" s="37" t="s">
        <v>118</v>
      </c>
      <c r="G95" s="38" t="s">
        <v>118</v>
      </c>
      <c r="H95" s="20" t="s">
        <v>1</v>
      </c>
      <c r="I95" s="3" t="s">
        <v>133</v>
      </c>
      <c r="J95" s="3" t="s">
        <v>133</v>
      </c>
      <c r="K95" s="9" t="str">
        <f t="shared" si="2"/>
        <v>Excluded</v>
      </c>
    </row>
    <row r="96" spans="1:11" x14ac:dyDescent="0.2">
      <c r="A96" s="40" t="s">
        <v>82</v>
      </c>
      <c r="B96" s="25">
        <v>79</v>
      </c>
      <c r="C96" s="26" t="s">
        <v>108</v>
      </c>
      <c r="D96" s="26" t="s">
        <v>134</v>
      </c>
      <c r="E96" s="27" t="s">
        <v>108</v>
      </c>
      <c r="F96" s="26" t="s">
        <v>118</v>
      </c>
      <c r="G96" s="39" t="s">
        <v>118</v>
      </c>
      <c r="H96" s="20" t="s">
        <v>120</v>
      </c>
      <c r="I96" s="3" t="s">
        <v>133</v>
      </c>
      <c r="J96" s="3" t="s">
        <v>133</v>
      </c>
      <c r="K96" s="9" t="str">
        <f t="shared" si="2"/>
        <v>TN</v>
      </c>
    </row>
    <row r="97" spans="1:11" ht="15" thickBot="1" x14ac:dyDescent="0.25">
      <c r="A97" s="49"/>
      <c r="B97" s="32"/>
      <c r="C97" s="23" t="s">
        <v>108</v>
      </c>
      <c r="D97" s="23" t="s">
        <v>124</v>
      </c>
      <c r="E97" s="23"/>
      <c r="F97" s="23"/>
      <c r="G97" s="24"/>
      <c r="H97" s="20" t="s">
        <v>120</v>
      </c>
      <c r="K97" s="9">
        <f t="shared" si="2"/>
        <v>0</v>
      </c>
    </row>
    <row r="98" spans="1:11" ht="15" thickBot="1" x14ac:dyDescent="0.25">
      <c r="A98" s="43" t="s">
        <v>84</v>
      </c>
      <c r="B98" s="35">
        <v>81</v>
      </c>
      <c r="C98" s="44" t="s">
        <v>108</v>
      </c>
      <c r="D98" s="106" t="s">
        <v>111</v>
      </c>
      <c r="E98" s="36" t="s">
        <v>108</v>
      </c>
      <c r="F98" s="37" t="s">
        <v>118</v>
      </c>
      <c r="G98" s="38" t="s">
        <v>118</v>
      </c>
      <c r="H98" s="20" t="s">
        <v>1</v>
      </c>
      <c r="I98" s="3" t="s">
        <v>133</v>
      </c>
      <c r="J98" s="3" t="s">
        <v>133</v>
      </c>
      <c r="K98" s="9" t="str">
        <f t="shared" si="2"/>
        <v>Excluded</v>
      </c>
    </row>
    <row r="99" spans="1:11" ht="15" thickBot="1" x14ac:dyDescent="0.25">
      <c r="A99" s="40" t="s">
        <v>86</v>
      </c>
      <c r="B99" s="25">
        <v>83</v>
      </c>
      <c r="C99" s="26" t="s">
        <v>108</v>
      </c>
      <c r="D99" s="26" t="s">
        <v>124</v>
      </c>
      <c r="E99" s="27" t="s">
        <v>108</v>
      </c>
      <c r="F99" s="26" t="s">
        <v>118</v>
      </c>
      <c r="G99" s="39" t="s">
        <v>118</v>
      </c>
      <c r="H99" s="20" t="s">
        <v>120</v>
      </c>
      <c r="I99" s="3" t="s">
        <v>133</v>
      </c>
      <c r="J99" s="3" t="s">
        <v>133</v>
      </c>
      <c r="K99" s="9" t="str">
        <f t="shared" si="2"/>
        <v>TN</v>
      </c>
    </row>
    <row r="100" spans="1:11" ht="15" thickBot="1" x14ac:dyDescent="0.25">
      <c r="A100" s="43" t="s">
        <v>87</v>
      </c>
      <c r="B100" s="35">
        <v>84</v>
      </c>
      <c r="C100" s="44" t="s">
        <v>108</v>
      </c>
      <c r="D100" s="106" t="s">
        <v>111</v>
      </c>
      <c r="E100" s="36" t="s">
        <v>108</v>
      </c>
      <c r="F100" s="37" t="s">
        <v>118</v>
      </c>
      <c r="G100" s="38" t="s">
        <v>118</v>
      </c>
      <c r="H100" s="20" t="s">
        <v>120</v>
      </c>
      <c r="I100" s="3" t="s">
        <v>133</v>
      </c>
      <c r="J100" s="3" t="s">
        <v>133</v>
      </c>
      <c r="K100" s="9" t="str">
        <f t="shared" si="2"/>
        <v>TN</v>
      </c>
    </row>
    <row r="101" spans="1:11" x14ac:dyDescent="0.2">
      <c r="A101" s="30"/>
      <c r="B101" s="30"/>
      <c r="C101" s="21"/>
      <c r="D101" s="21"/>
      <c r="E101" s="21"/>
      <c r="F101" s="21"/>
      <c r="G101" s="21"/>
    </row>
    <row r="102" spans="1:11" x14ac:dyDescent="0.2">
      <c r="A102" s="71" t="s">
        <v>353</v>
      </c>
      <c r="B102" s="71">
        <f>COUNT(B3:B100)</f>
        <v>68</v>
      </c>
      <c r="C102" s="78"/>
    </row>
    <row r="103" spans="1:11" x14ac:dyDescent="0.2">
      <c r="A103" s="30"/>
      <c r="B103" s="30"/>
    </row>
    <row r="104" spans="1:11" x14ac:dyDescent="0.2">
      <c r="A104" s="30"/>
      <c r="B104" s="30"/>
      <c r="H104" s="3" t="s">
        <v>274</v>
      </c>
      <c r="I104" s="3">
        <f>SUM(COUNTIF(I3:I100,"TP"))</f>
        <v>10</v>
      </c>
      <c r="J104" s="3">
        <f>SUM(COUNTIF(J3:J100,"TP"))</f>
        <v>10</v>
      </c>
      <c r="K104" s="3">
        <f>SUM(COUNTIF(K3:K100,"TP"))</f>
        <v>9</v>
      </c>
    </row>
    <row r="105" spans="1:11" x14ac:dyDescent="0.2">
      <c r="A105" s="30"/>
      <c r="B105" s="30"/>
      <c r="C105" s="78"/>
      <c r="H105" s="3" t="s">
        <v>277</v>
      </c>
      <c r="I105" s="3">
        <f>SUM(COUNTIF(I3:I100,"FP"))</f>
        <v>0</v>
      </c>
      <c r="J105" s="3">
        <f>SUM(COUNTIF(J3:J100,"FP"))</f>
        <v>0</v>
      </c>
      <c r="K105" s="3">
        <f>SUM(COUNTIF(K3:K100,"FP"))</f>
        <v>0</v>
      </c>
    </row>
    <row r="106" spans="1:11" x14ac:dyDescent="0.2">
      <c r="A106" s="30"/>
      <c r="B106" s="30"/>
      <c r="C106" s="78"/>
      <c r="H106" s="3" t="s">
        <v>275</v>
      </c>
      <c r="I106" s="3">
        <f>SUM(COUNTIF(I3:I100,"FN"))</f>
        <v>4</v>
      </c>
      <c r="J106" s="3">
        <f>SUM(COUNTIF(J3:J100,"FN"))</f>
        <v>2</v>
      </c>
      <c r="K106" s="3">
        <f>SUM(COUNTIF(K3:K100,"FN"))</f>
        <v>1</v>
      </c>
    </row>
    <row r="107" spans="1:11" x14ac:dyDescent="0.2">
      <c r="A107" s="30"/>
      <c r="B107" s="30"/>
      <c r="C107" s="78"/>
      <c r="H107" s="3" t="s">
        <v>133</v>
      </c>
      <c r="I107" s="3">
        <f>SUM(COUNTIF(I3:I100,"TN"))</f>
        <v>55</v>
      </c>
      <c r="J107" s="3">
        <f>SUM(COUNTIF(J3:J100,"TN"))</f>
        <v>57</v>
      </c>
      <c r="K107" s="3">
        <f>SUM(COUNTIF(K3:K100,"TN"))</f>
        <v>36</v>
      </c>
    </row>
    <row r="108" spans="1:11" x14ac:dyDescent="0.2">
      <c r="A108" s="30"/>
      <c r="B108" s="30"/>
    </row>
    <row r="109" spans="1:11" x14ac:dyDescent="0.2">
      <c r="A109" s="30"/>
      <c r="B109" s="30"/>
      <c r="C109" s="78"/>
      <c r="H109" s="3" t="s">
        <v>278</v>
      </c>
      <c r="I109" s="3">
        <f>I104/SUM(I104,I106)</f>
        <v>0.7142857142857143</v>
      </c>
      <c r="J109" s="3">
        <f t="shared" ref="J109:K109" si="3">J104/SUM(J104,J106)</f>
        <v>0.83333333333333337</v>
      </c>
      <c r="K109" s="3">
        <f t="shared" si="3"/>
        <v>0.9</v>
      </c>
    </row>
    <row r="110" spans="1:11" x14ac:dyDescent="0.2">
      <c r="A110" s="30"/>
      <c r="B110" s="30"/>
      <c r="C110" s="78"/>
      <c r="H110" s="3" t="s">
        <v>279</v>
      </c>
      <c r="I110" s="3">
        <f>I107/SUM(I107,I105)</f>
        <v>1</v>
      </c>
      <c r="J110" s="3">
        <f t="shared" ref="J110:K110" si="4">J107/SUM(J107,J105)</f>
        <v>1</v>
      </c>
      <c r="K110" s="3">
        <f t="shared" si="4"/>
        <v>1</v>
      </c>
    </row>
    <row r="111" spans="1:11" x14ac:dyDescent="0.2">
      <c r="C111" s="78"/>
      <c r="H111" s="3" t="s">
        <v>280</v>
      </c>
      <c r="I111" s="3">
        <f>SUM(I104,I107)/SUM(I104:I107)</f>
        <v>0.94202898550724634</v>
      </c>
      <c r="J111" s="3">
        <f t="shared" ref="J111:K111" si="5">SUM(J104,J107)/SUM(J104:J107)</f>
        <v>0.97101449275362317</v>
      </c>
      <c r="K111" s="3">
        <f t="shared" si="5"/>
        <v>0.97826086956521741</v>
      </c>
    </row>
    <row r="113" spans="1:2" x14ac:dyDescent="0.2">
      <c r="A113" s="75"/>
    </row>
    <row r="114" spans="1:2" x14ac:dyDescent="0.2">
      <c r="A114" s="73"/>
      <c r="B114" s="71"/>
    </row>
    <row r="115" spans="1:2" x14ac:dyDescent="0.2">
      <c r="A115" s="73"/>
      <c r="B115" s="30"/>
    </row>
    <row r="116" spans="1:2" x14ac:dyDescent="0.2">
      <c r="B116" s="30"/>
    </row>
    <row r="117" spans="1:2" x14ac:dyDescent="0.2">
      <c r="B117" s="71"/>
    </row>
    <row r="118" spans="1:2" x14ac:dyDescent="0.2">
      <c r="B118" s="71"/>
    </row>
    <row r="119" spans="1:2" x14ac:dyDescent="0.2">
      <c r="B119" s="30"/>
    </row>
    <row r="120" spans="1:2" x14ac:dyDescent="0.2">
      <c r="B120" s="30"/>
    </row>
    <row r="121" spans="1:2" x14ac:dyDescent="0.2">
      <c r="B121" s="30"/>
    </row>
    <row r="122" spans="1:2" x14ac:dyDescent="0.2">
      <c r="B122" s="30"/>
    </row>
    <row r="123" spans="1:2" x14ac:dyDescent="0.2">
      <c r="B123" s="30"/>
    </row>
    <row r="124" spans="1:2" x14ac:dyDescent="0.2">
      <c r="B124" s="30"/>
    </row>
    <row r="125" spans="1:2" x14ac:dyDescent="0.2">
      <c r="B125" s="30"/>
    </row>
    <row r="126" spans="1:2" x14ac:dyDescent="0.2">
      <c r="B126" s="30"/>
    </row>
    <row r="127" spans="1:2" x14ac:dyDescent="0.2">
      <c r="B127" s="30"/>
    </row>
    <row r="128" spans="1:2" x14ac:dyDescent="0.2">
      <c r="B128" s="30"/>
    </row>
    <row r="129" spans="2:2" x14ac:dyDescent="0.2">
      <c r="B129" s="30"/>
    </row>
    <row r="130" spans="2:2" x14ac:dyDescent="0.2">
      <c r="B130" s="30"/>
    </row>
    <row r="131" spans="2:2" x14ac:dyDescent="0.2">
      <c r="B131" s="30"/>
    </row>
    <row r="132" spans="2:2" x14ac:dyDescent="0.2">
      <c r="B132" s="30"/>
    </row>
    <row r="133" spans="2:2" x14ac:dyDescent="0.2">
      <c r="B133" s="30"/>
    </row>
    <row r="134" spans="2:2" x14ac:dyDescent="0.2">
      <c r="B134" s="30"/>
    </row>
    <row r="135" spans="2:2" x14ac:dyDescent="0.2">
      <c r="B135" s="30"/>
    </row>
    <row r="136" spans="2:2" x14ac:dyDescent="0.2">
      <c r="B136" s="30"/>
    </row>
    <row r="137" spans="2:2" x14ac:dyDescent="0.2">
      <c r="B137" s="30"/>
    </row>
    <row r="138" spans="2:2" x14ac:dyDescent="0.2">
      <c r="B138" s="30"/>
    </row>
    <row r="139" spans="2:2" x14ac:dyDescent="0.2">
      <c r="B139" s="30"/>
    </row>
    <row r="140" spans="2:2" x14ac:dyDescent="0.2">
      <c r="B140" s="30"/>
    </row>
    <row r="141" spans="2:2" x14ac:dyDescent="0.2">
      <c r="B141" s="30"/>
    </row>
    <row r="142" spans="2:2" x14ac:dyDescent="0.2">
      <c r="B142" s="71"/>
    </row>
    <row r="143" spans="2:2" x14ac:dyDescent="0.2">
      <c r="B143" s="30"/>
    </row>
    <row r="144" spans="2:2" x14ac:dyDescent="0.2">
      <c r="B144" s="30"/>
    </row>
    <row r="145" spans="2:2" x14ac:dyDescent="0.2">
      <c r="B145" s="30"/>
    </row>
    <row r="146" spans="2:2" x14ac:dyDescent="0.2">
      <c r="B146" s="30"/>
    </row>
    <row r="147" spans="2:2" x14ac:dyDescent="0.2">
      <c r="B147" s="30"/>
    </row>
    <row r="148" spans="2:2" x14ac:dyDescent="0.2">
      <c r="B148" s="30"/>
    </row>
    <row r="149" spans="2:2" x14ac:dyDescent="0.2">
      <c r="B149" s="30"/>
    </row>
    <row r="150" spans="2:2" x14ac:dyDescent="0.2">
      <c r="B150" s="30"/>
    </row>
    <row r="151" spans="2:2" x14ac:dyDescent="0.2">
      <c r="B151" s="30"/>
    </row>
    <row r="152" spans="2:2" x14ac:dyDescent="0.2">
      <c r="B152" s="30"/>
    </row>
    <row r="153" spans="2:2" x14ac:dyDescent="0.2">
      <c r="B153" s="71"/>
    </row>
    <row r="154" spans="2:2" x14ac:dyDescent="0.2">
      <c r="B154" s="30"/>
    </row>
    <row r="155" spans="2:2" x14ac:dyDescent="0.2">
      <c r="B155" s="30"/>
    </row>
    <row r="156" spans="2:2" x14ac:dyDescent="0.2">
      <c r="B156" s="30"/>
    </row>
    <row r="157" spans="2:2" x14ac:dyDescent="0.2">
      <c r="B157" s="30"/>
    </row>
    <row r="158" spans="2:2" x14ac:dyDescent="0.2">
      <c r="B158" s="30"/>
    </row>
  </sheetData>
  <mergeCells count="1">
    <mergeCell ref="I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4"/>
  <sheetViews>
    <sheetView zoomScaleNormal="100" workbookViewId="0">
      <selection activeCell="D5" sqref="D5"/>
    </sheetView>
  </sheetViews>
  <sheetFormatPr baseColWidth="10" defaultColWidth="9.1640625" defaultRowHeight="14" x14ac:dyDescent="0.2"/>
  <cols>
    <col min="1" max="1" width="13.6640625" style="3" customWidth="1"/>
    <col min="2" max="2" width="3" style="3" bestFit="1" customWidth="1"/>
    <col min="3" max="3" width="13.6640625" style="3" customWidth="1"/>
    <col min="4" max="4" width="18" style="3" customWidth="1"/>
    <col min="5" max="5" width="13.1640625" style="3" customWidth="1"/>
    <col min="6" max="6" width="13.5" style="3" customWidth="1"/>
    <col min="7" max="7" width="17.5" style="3" customWidth="1"/>
    <col min="8" max="8" width="13.5" style="3" customWidth="1"/>
    <col min="9" max="10" width="12.33203125" style="3" customWidth="1"/>
    <col min="11" max="11" width="12.5" style="3" customWidth="1"/>
    <col min="12" max="16384" width="9.1640625" style="3"/>
  </cols>
  <sheetData>
    <row r="1" spans="1:11" x14ac:dyDescent="0.2">
      <c r="A1" s="1" t="s">
        <v>100</v>
      </c>
      <c r="B1" s="1"/>
      <c r="C1" s="2" t="s">
        <v>105</v>
      </c>
      <c r="D1" s="2"/>
      <c r="E1" s="2" t="s">
        <v>116</v>
      </c>
      <c r="F1" s="2" t="s">
        <v>122</v>
      </c>
      <c r="G1" s="2"/>
      <c r="I1" s="161" t="s">
        <v>270</v>
      </c>
      <c r="J1" s="161"/>
      <c r="K1" s="161"/>
    </row>
    <row r="2" spans="1:11" ht="43" thickBot="1" x14ac:dyDescent="0.25">
      <c r="A2" s="1" t="s">
        <v>99</v>
      </c>
      <c r="B2" s="1" t="s">
        <v>0</v>
      </c>
      <c r="C2" s="1" t="s">
        <v>314</v>
      </c>
      <c r="D2" s="1" t="s">
        <v>102</v>
      </c>
      <c r="E2" s="1" t="s">
        <v>314</v>
      </c>
      <c r="F2" s="1" t="s">
        <v>314</v>
      </c>
      <c r="G2" s="1" t="s">
        <v>102</v>
      </c>
      <c r="H2" s="1" t="s">
        <v>281</v>
      </c>
      <c r="I2" s="1" t="s">
        <v>271</v>
      </c>
      <c r="J2" s="1" t="s">
        <v>272</v>
      </c>
      <c r="K2" s="1" t="s">
        <v>273</v>
      </c>
    </row>
    <row r="3" spans="1:11" ht="15" thickBot="1" x14ac:dyDescent="0.25">
      <c r="A3" s="4" t="s">
        <v>6</v>
      </c>
      <c r="B3" s="25">
        <v>3</v>
      </c>
      <c r="C3" s="26" t="s">
        <v>108</v>
      </c>
      <c r="D3" s="26" t="s">
        <v>125</v>
      </c>
      <c r="E3" s="27" t="s">
        <v>108</v>
      </c>
      <c r="F3" s="28" t="s">
        <v>118</v>
      </c>
      <c r="G3" s="29" t="s">
        <v>118</v>
      </c>
      <c r="H3" s="3" t="s">
        <v>120</v>
      </c>
      <c r="I3" s="9" t="s">
        <v>133</v>
      </c>
      <c r="J3" s="9" t="s">
        <v>133</v>
      </c>
      <c r="K3" s="9" t="str">
        <f>IF(H3="Y","Excluded",J3)</f>
        <v>TN</v>
      </c>
    </row>
    <row r="4" spans="1:11" ht="15" thickBot="1" x14ac:dyDescent="0.25">
      <c r="A4" s="40" t="s">
        <v>18</v>
      </c>
      <c r="B4" s="25">
        <v>15</v>
      </c>
      <c r="C4" s="7" t="s">
        <v>108</v>
      </c>
      <c r="D4" s="7" t="s">
        <v>175</v>
      </c>
      <c r="E4" s="18" t="s">
        <v>108</v>
      </c>
      <c r="F4" s="7" t="s">
        <v>118</v>
      </c>
      <c r="G4" s="8" t="s">
        <v>118</v>
      </c>
      <c r="H4" s="3" t="s">
        <v>120</v>
      </c>
      <c r="I4" s="20" t="s">
        <v>133</v>
      </c>
      <c r="J4" s="20" t="s">
        <v>133</v>
      </c>
      <c r="K4" s="9" t="str">
        <f t="shared" ref="K4:K7" si="0">IF(H4="Y","Excluded",J4)</f>
        <v>TN</v>
      </c>
    </row>
    <row r="5" spans="1:11" ht="15" thickBot="1" x14ac:dyDescent="0.25">
      <c r="A5" s="40" t="s">
        <v>32</v>
      </c>
      <c r="B5" s="25">
        <v>29</v>
      </c>
      <c r="C5" s="7" t="s">
        <v>108</v>
      </c>
      <c r="D5" s="7" t="s">
        <v>204</v>
      </c>
      <c r="E5" s="18" t="s">
        <v>108</v>
      </c>
      <c r="F5" s="63" t="s">
        <v>118</v>
      </c>
      <c r="G5" s="64" t="s">
        <v>118</v>
      </c>
      <c r="H5" s="3" t="s">
        <v>120</v>
      </c>
      <c r="I5" s="20" t="s">
        <v>133</v>
      </c>
      <c r="J5" s="20" t="s">
        <v>133</v>
      </c>
      <c r="K5" s="9" t="str">
        <f t="shared" si="0"/>
        <v>TN</v>
      </c>
    </row>
    <row r="6" spans="1:11" ht="15" thickBot="1" x14ac:dyDescent="0.25">
      <c r="A6" s="40" t="s">
        <v>37</v>
      </c>
      <c r="B6" s="25">
        <v>34</v>
      </c>
      <c r="C6" s="26" t="s">
        <v>108</v>
      </c>
      <c r="D6" s="26" t="s">
        <v>125</v>
      </c>
      <c r="E6" s="27" t="s">
        <v>108</v>
      </c>
      <c r="F6" s="26" t="s">
        <v>118</v>
      </c>
      <c r="G6" s="39" t="s">
        <v>118</v>
      </c>
      <c r="H6" s="3" t="s">
        <v>120</v>
      </c>
      <c r="I6" s="9" t="s">
        <v>133</v>
      </c>
      <c r="J6" s="9" t="s">
        <v>133</v>
      </c>
      <c r="K6" s="9" t="str">
        <f t="shared" si="0"/>
        <v>TN</v>
      </c>
    </row>
    <row r="7" spans="1:11" ht="28" x14ac:dyDescent="0.2">
      <c r="A7" s="40" t="s">
        <v>62</v>
      </c>
      <c r="B7" s="25">
        <v>59</v>
      </c>
      <c r="C7" s="27" t="s">
        <v>324</v>
      </c>
      <c r="D7" s="118" t="s">
        <v>339</v>
      </c>
      <c r="E7" s="27" t="s">
        <v>235</v>
      </c>
      <c r="F7" s="27" t="s">
        <v>323</v>
      </c>
      <c r="G7" s="118" t="s">
        <v>336</v>
      </c>
      <c r="H7" s="3" t="s">
        <v>120</v>
      </c>
      <c r="I7" s="9" t="s">
        <v>274</v>
      </c>
      <c r="J7" s="9" t="s">
        <v>274</v>
      </c>
      <c r="K7" s="9" t="str">
        <f t="shared" si="0"/>
        <v>TP</v>
      </c>
    </row>
    <row r="8" spans="1:11" ht="29" thickBot="1" x14ac:dyDescent="0.25">
      <c r="A8" s="49"/>
      <c r="B8" s="32"/>
      <c r="C8" s="33" t="s">
        <v>325</v>
      </c>
      <c r="D8" s="70" t="s">
        <v>340</v>
      </c>
      <c r="E8" s="33"/>
      <c r="F8" s="33"/>
      <c r="G8" s="70"/>
      <c r="I8" s="9"/>
      <c r="J8" s="9"/>
      <c r="K8" s="9"/>
    </row>
    <row r="9" spans="1:11" x14ac:dyDescent="0.2">
      <c r="I9" s="9"/>
      <c r="J9" s="9"/>
      <c r="K9" s="9"/>
    </row>
    <row r="10" spans="1:11" x14ac:dyDescent="0.2">
      <c r="A10" s="3" t="s">
        <v>353</v>
      </c>
      <c r="B10" s="3">
        <f>COUNT(B3:B7)</f>
        <v>5</v>
      </c>
      <c r="H10" s="3" t="s">
        <v>274</v>
      </c>
      <c r="I10" s="3">
        <f>SUM(COUNTIF(I3:I7,"TP"))</f>
        <v>1</v>
      </c>
      <c r="J10" s="3">
        <f>SUM(COUNTIF(J3:J7,"TP"))</f>
        <v>1</v>
      </c>
      <c r="K10" s="3">
        <f>SUM(COUNTIF(K3:K7,"TP"))</f>
        <v>1</v>
      </c>
    </row>
    <row r="11" spans="1:11" x14ac:dyDescent="0.2">
      <c r="H11" s="3" t="s">
        <v>277</v>
      </c>
      <c r="I11" s="3">
        <f>SUM(COUNTIF(I3:I7,"FP"))</f>
        <v>0</v>
      </c>
      <c r="J11" s="3">
        <f>SUM(COUNTIF(J3:J7,"FP"))</f>
        <v>0</v>
      </c>
      <c r="K11" s="3">
        <f>SUM(COUNTIF(K3:K7,"FP"))</f>
        <v>0</v>
      </c>
    </row>
    <row r="12" spans="1:11" x14ac:dyDescent="0.2">
      <c r="H12" s="3" t="s">
        <v>275</v>
      </c>
      <c r="I12" s="3">
        <f>SUM(COUNTIF(I3:I7,"FN"))</f>
        <v>0</v>
      </c>
      <c r="J12" s="3">
        <f>SUM(COUNTIF(J3:J7,"FN"))</f>
        <v>0</v>
      </c>
      <c r="K12" s="3">
        <f>SUM(COUNTIF(K3:K7,"FN"))</f>
        <v>0</v>
      </c>
    </row>
    <row r="13" spans="1:11" x14ac:dyDescent="0.2">
      <c r="H13" s="3" t="s">
        <v>133</v>
      </c>
      <c r="I13" s="3">
        <f>SUM(COUNTIF(I3:I7,"TN"))</f>
        <v>4</v>
      </c>
      <c r="J13" s="3">
        <f>SUM(COUNTIF(J3:J7,"TN"))</f>
        <v>4</v>
      </c>
      <c r="K13" s="3">
        <f>SUM(COUNTIF(K3:K7,"TN"))</f>
        <v>4</v>
      </c>
    </row>
    <row r="15" spans="1:11" x14ac:dyDescent="0.2">
      <c r="H15" s="3" t="s">
        <v>278</v>
      </c>
      <c r="I15" s="3">
        <f>I10/SUM(I10,I12)</f>
        <v>1</v>
      </c>
      <c r="J15" s="3">
        <f t="shared" ref="J15:K15" si="1">J10/SUM(J10,J12)</f>
        <v>1</v>
      </c>
      <c r="K15" s="3">
        <f t="shared" si="1"/>
        <v>1</v>
      </c>
    </row>
    <row r="16" spans="1:11" x14ac:dyDescent="0.2">
      <c r="H16" s="3" t="s">
        <v>279</v>
      </c>
      <c r="I16" s="3">
        <f>I13/SUM(I13,I11)</f>
        <v>1</v>
      </c>
      <c r="J16" s="3">
        <f t="shared" ref="J16:K16" si="2">J13/SUM(J13,J11)</f>
        <v>1</v>
      </c>
      <c r="K16" s="3">
        <f t="shared" si="2"/>
        <v>1</v>
      </c>
    </row>
    <row r="17" spans="8:11" x14ac:dyDescent="0.2">
      <c r="H17" s="3" t="s">
        <v>280</v>
      </c>
      <c r="I17" s="3">
        <f>SUM(I10,I13)/SUM(I10:I13)</f>
        <v>1</v>
      </c>
      <c r="J17" s="3">
        <f t="shared" ref="J17:K17" si="3">SUM(J10,J13)/SUM(J10:J13)</f>
        <v>1</v>
      </c>
      <c r="K17" s="3">
        <f t="shared" si="3"/>
        <v>1</v>
      </c>
    </row>
    <row r="18" spans="8:11" x14ac:dyDescent="0.2">
      <c r="I18" s="9"/>
      <c r="J18" s="9"/>
      <c r="K18" s="9"/>
    </row>
    <row r="19" spans="8:11" x14ac:dyDescent="0.2">
      <c r="I19" s="9"/>
      <c r="J19" s="9"/>
      <c r="K19" s="9"/>
    </row>
    <row r="20" spans="8:11" x14ac:dyDescent="0.2">
      <c r="I20" s="20"/>
      <c r="J20" s="20"/>
      <c r="K20" s="9"/>
    </row>
    <row r="21" spans="8:11" x14ac:dyDescent="0.2">
      <c r="I21" s="9"/>
      <c r="J21" s="9"/>
      <c r="K21" s="9"/>
    </row>
    <row r="22" spans="8:11" x14ac:dyDescent="0.2">
      <c r="I22" s="9"/>
      <c r="J22" s="9"/>
      <c r="K22" s="9"/>
    </row>
    <row r="23" spans="8:11" x14ac:dyDescent="0.2">
      <c r="I23" s="9"/>
      <c r="J23" s="9"/>
      <c r="K23" s="9"/>
    </row>
    <row r="24" spans="8:11" x14ac:dyDescent="0.2">
      <c r="I24" s="9"/>
      <c r="J24" s="9"/>
      <c r="K24" s="9"/>
    </row>
    <row r="25" spans="8:11" x14ac:dyDescent="0.2">
      <c r="I25" s="19"/>
      <c r="J25" s="19"/>
      <c r="K25" s="9"/>
    </row>
    <row r="26" spans="8:11" x14ac:dyDescent="0.2">
      <c r="I26" s="9"/>
      <c r="J26" s="9"/>
      <c r="K26" s="9"/>
    </row>
    <row r="27" spans="8:11" x14ac:dyDescent="0.2">
      <c r="I27" s="9"/>
      <c r="J27" s="9"/>
      <c r="K27" s="9"/>
    </row>
    <row r="28" spans="8:11" x14ac:dyDescent="0.2">
      <c r="I28" s="9"/>
      <c r="J28" s="9"/>
      <c r="K28" s="9"/>
    </row>
    <row r="29" spans="8:11" x14ac:dyDescent="0.2">
      <c r="I29" s="9"/>
      <c r="J29" s="9"/>
      <c r="K29" s="9"/>
    </row>
    <row r="30" spans="8:11" x14ac:dyDescent="0.2">
      <c r="I30" s="9"/>
      <c r="J30" s="9"/>
      <c r="K30" s="9"/>
    </row>
    <row r="31" spans="8:11" x14ac:dyDescent="0.2">
      <c r="I31" s="20"/>
      <c r="J31" s="20"/>
      <c r="K31" s="9"/>
    </row>
    <row r="32" spans="8:11" x14ac:dyDescent="0.2">
      <c r="I32" s="20"/>
      <c r="J32" s="20"/>
      <c r="K32" s="9"/>
    </row>
    <row r="33" spans="9:11" x14ac:dyDescent="0.2">
      <c r="I33" s="19"/>
      <c r="J33" s="19"/>
      <c r="K33" s="9"/>
    </row>
    <row r="34" spans="9:11" x14ac:dyDescent="0.2">
      <c r="I34" s="9"/>
      <c r="J34" s="9"/>
      <c r="K34" s="9"/>
    </row>
    <row r="35" spans="9:11" x14ac:dyDescent="0.2">
      <c r="I35" s="9"/>
      <c r="J35" s="9"/>
      <c r="K35" s="9"/>
    </row>
    <row r="36" spans="9:11" x14ac:dyDescent="0.2">
      <c r="I36" s="9"/>
      <c r="J36" s="9"/>
      <c r="K36" s="9"/>
    </row>
    <row r="37" spans="9:11" x14ac:dyDescent="0.2">
      <c r="I37" s="20"/>
      <c r="J37" s="20"/>
      <c r="K37" s="9"/>
    </row>
    <row r="38" spans="9:11" x14ac:dyDescent="0.2">
      <c r="I38" s="9"/>
      <c r="J38" s="9"/>
      <c r="K38" s="9"/>
    </row>
    <row r="39" spans="9:11" x14ac:dyDescent="0.2">
      <c r="I39" s="9"/>
      <c r="J39" s="9"/>
      <c r="K39" s="9"/>
    </row>
    <row r="40" spans="9:11" x14ac:dyDescent="0.2">
      <c r="I40" s="9"/>
      <c r="J40" s="9"/>
      <c r="K40" s="9"/>
    </row>
    <row r="41" spans="9:11" x14ac:dyDescent="0.2">
      <c r="I41" s="9"/>
      <c r="J41" s="9"/>
      <c r="K41" s="9"/>
    </row>
    <row r="42" spans="9:11" x14ac:dyDescent="0.2">
      <c r="I42" s="9"/>
      <c r="J42" s="9"/>
      <c r="K42" s="9"/>
    </row>
    <row r="43" spans="9:11" x14ac:dyDescent="0.2">
      <c r="I43" s="9"/>
      <c r="J43" s="9"/>
      <c r="K43" s="9"/>
    </row>
    <row r="44" spans="9:11" x14ac:dyDescent="0.2">
      <c r="I44" s="9"/>
      <c r="J44" s="9"/>
      <c r="K44" s="9"/>
    </row>
    <row r="45" spans="9:11" x14ac:dyDescent="0.2">
      <c r="I45" s="20"/>
      <c r="J45" s="20"/>
      <c r="K45" s="9"/>
    </row>
    <row r="46" spans="9:11" x14ac:dyDescent="0.2">
      <c r="I46" s="19"/>
      <c r="J46" s="19"/>
      <c r="K46" s="9"/>
    </row>
    <row r="47" spans="9:11" x14ac:dyDescent="0.2">
      <c r="I47" s="9"/>
      <c r="J47" s="9"/>
      <c r="K47" s="9"/>
    </row>
    <row r="48" spans="9:11" x14ac:dyDescent="0.2">
      <c r="I48" s="9"/>
      <c r="J48" s="9"/>
      <c r="K48" s="9"/>
    </row>
    <row r="49" spans="9:11" x14ac:dyDescent="0.2">
      <c r="I49" s="9"/>
      <c r="J49" s="9"/>
      <c r="K49" s="9"/>
    </row>
    <row r="50" spans="9:11" x14ac:dyDescent="0.2">
      <c r="I50" s="9"/>
      <c r="J50" s="9"/>
      <c r="K50" s="9"/>
    </row>
    <row r="51" spans="9:11" x14ac:dyDescent="0.2">
      <c r="I51" s="19"/>
      <c r="J51" s="19"/>
      <c r="K51" s="9"/>
    </row>
    <row r="52" spans="9:11" x14ac:dyDescent="0.2">
      <c r="I52" s="9"/>
      <c r="J52" s="9"/>
      <c r="K52" s="9"/>
    </row>
    <row r="53" spans="9:11" x14ac:dyDescent="0.2">
      <c r="I53" s="9"/>
      <c r="J53" s="9"/>
      <c r="K53" s="9"/>
    </row>
    <row r="54" spans="9:11" x14ac:dyDescent="0.2">
      <c r="I54" s="20"/>
      <c r="J54" s="20"/>
      <c r="K54" s="9"/>
    </row>
    <row r="55" spans="9:11" x14ac:dyDescent="0.2">
      <c r="I55" s="9"/>
      <c r="J55" s="9"/>
      <c r="K55" s="9"/>
    </row>
    <row r="56" spans="9:11" x14ac:dyDescent="0.2">
      <c r="I56" s="20"/>
      <c r="J56" s="20"/>
      <c r="K56" s="9"/>
    </row>
    <row r="57" spans="9:11" x14ac:dyDescent="0.2">
      <c r="I57" s="9"/>
      <c r="J57" s="9"/>
      <c r="K57" s="9"/>
    </row>
    <row r="58" spans="9:11" x14ac:dyDescent="0.2">
      <c r="I58" s="9"/>
      <c r="J58" s="9"/>
      <c r="K58" s="9"/>
    </row>
    <row r="59" spans="9:11" x14ac:dyDescent="0.2">
      <c r="I59" s="9"/>
      <c r="J59" s="9"/>
      <c r="K59" s="9"/>
    </row>
    <row r="60" spans="9:11" x14ac:dyDescent="0.2">
      <c r="I60" s="9"/>
      <c r="J60" s="9"/>
      <c r="K60" s="9"/>
    </row>
    <row r="61" spans="9:11" x14ac:dyDescent="0.2">
      <c r="I61" s="9"/>
      <c r="J61" s="9"/>
      <c r="K61" s="9"/>
    </row>
    <row r="62" spans="9:11" x14ac:dyDescent="0.2">
      <c r="I62" s="20"/>
      <c r="J62" s="20"/>
      <c r="K62" s="9"/>
    </row>
    <row r="63" spans="9:11" x14ac:dyDescent="0.2">
      <c r="I63" s="20"/>
      <c r="J63" s="20"/>
      <c r="K63" s="9"/>
    </row>
    <row r="64" spans="9:11" x14ac:dyDescent="0.2">
      <c r="I64" s="9"/>
      <c r="J64" s="9"/>
      <c r="K64" s="9"/>
    </row>
    <row r="65" spans="9:11" x14ac:dyDescent="0.2">
      <c r="I65" s="20"/>
      <c r="J65" s="20"/>
      <c r="K65" s="9"/>
    </row>
    <row r="66" spans="9:11" x14ac:dyDescent="0.2">
      <c r="I66" s="9"/>
      <c r="J66" s="9"/>
      <c r="K66" s="9"/>
    </row>
    <row r="67" spans="9:11" x14ac:dyDescent="0.2">
      <c r="I67" s="20"/>
      <c r="J67" s="20"/>
      <c r="K67" s="9"/>
    </row>
    <row r="68" spans="9:11" x14ac:dyDescent="0.2">
      <c r="I68" s="9"/>
      <c r="J68" s="9"/>
      <c r="K68" s="9"/>
    </row>
    <row r="69" spans="9:11" x14ac:dyDescent="0.2">
      <c r="I69" s="9"/>
      <c r="J69" s="9"/>
      <c r="K69" s="9"/>
    </row>
    <row r="70" spans="9:11" x14ac:dyDescent="0.2">
      <c r="I70" s="9"/>
      <c r="J70" s="9"/>
      <c r="K70" s="9"/>
    </row>
    <row r="71" spans="9:11" x14ac:dyDescent="0.2">
      <c r="I71" s="9"/>
      <c r="J71" s="9"/>
      <c r="K71" s="9"/>
    </row>
    <row r="72" spans="9:11" x14ac:dyDescent="0.2">
      <c r="I72" s="9"/>
      <c r="J72" s="9"/>
      <c r="K72" s="9"/>
    </row>
    <row r="73" spans="9:11" x14ac:dyDescent="0.2">
      <c r="I73" s="20"/>
      <c r="J73" s="20"/>
      <c r="K73" s="9"/>
    </row>
    <row r="74" spans="9:11" x14ac:dyDescent="0.2">
      <c r="I74" s="20"/>
      <c r="J74" s="20"/>
      <c r="K74" s="9"/>
    </row>
    <row r="75" spans="9:11" x14ac:dyDescent="0.2">
      <c r="I75" s="3">
        <f>SUM(COUNTIF(I3:I7,"TP"))</f>
        <v>1</v>
      </c>
      <c r="J75" s="3">
        <f>SUM(COUNTIF(J3:J73,"TP"))</f>
        <v>1</v>
      </c>
      <c r="K75" s="3">
        <f>SUM(COUNTIF(K3:K73,"TP"))</f>
        <v>1</v>
      </c>
    </row>
    <row r="76" spans="9:11" x14ac:dyDescent="0.2">
      <c r="I76" s="3">
        <f>SUM(COUNTIF(I3:I73,"FP"))</f>
        <v>0</v>
      </c>
      <c r="J76" s="3">
        <f>SUM(COUNTIF(J3:J73,"FP"))</f>
        <v>0</v>
      </c>
      <c r="K76" s="3">
        <f>SUM(COUNTIF(K3:K73,"FP"))</f>
        <v>0</v>
      </c>
    </row>
    <row r="77" spans="9:11" x14ac:dyDescent="0.2">
      <c r="I77" s="3">
        <f>SUM(COUNTIF(I3:I73,"FN"))</f>
        <v>0</v>
      </c>
      <c r="J77" s="3">
        <f>SUM(COUNTIF(J3:J73,"FN"))</f>
        <v>0</v>
      </c>
      <c r="K77" s="3">
        <f>SUM(COUNTIF(K3:K73,"FN"))</f>
        <v>0</v>
      </c>
    </row>
    <row r="78" spans="9:11" x14ac:dyDescent="0.2">
      <c r="I78" s="3">
        <f>SUM(COUNTIF(I3:I73,"TN"))</f>
        <v>4</v>
      </c>
      <c r="J78" s="3">
        <f>SUM(COUNTIF(J3:J73,"TN"))</f>
        <v>4</v>
      </c>
      <c r="K78" s="3">
        <f>SUM(COUNTIF(K3:K73,"TN"))</f>
        <v>4</v>
      </c>
    </row>
    <row r="80" spans="9:11" x14ac:dyDescent="0.2">
      <c r="I80" s="3">
        <f>I75/SUM(I75,I77)</f>
        <v>1</v>
      </c>
      <c r="J80" s="3">
        <f t="shared" ref="J80:K80" si="4">J75/SUM(J75,J77)</f>
        <v>1</v>
      </c>
      <c r="K80" s="3">
        <f t="shared" si="4"/>
        <v>1</v>
      </c>
    </row>
    <row r="81" spans="9:11" x14ac:dyDescent="0.2">
      <c r="I81" s="3">
        <f>I78/SUM(I78,I76)</f>
        <v>1</v>
      </c>
      <c r="J81" s="3">
        <f t="shared" ref="J81:K81" si="5">J78/SUM(J78,J76)</f>
        <v>1</v>
      </c>
      <c r="K81" s="3">
        <f t="shared" si="5"/>
        <v>1</v>
      </c>
    </row>
    <row r="82" spans="9:11" x14ac:dyDescent="0.2">
      <c r="I82" s="3">
        <f>SUM(I75,I78)/SUM(I75:I78)</f>
        <v>1</v>
      </c>
      <c r="J82" s="3">
        <f t="shared" ref="J82:K82" si="6">SUM(J75,J78)/SUM(J75:J78)</f>
        <v>1</v>
      </c>
      <c r="K82" s="3">
        <f t="shared" si="6"/>
        <v>1</v>
      </c>
    </row>
    <row r="83" spans="9:11" x14ac:dyDescent="0.2">
      <c r="I83" s="9"/>
      <c r="J83" s="9"/>
      <c r="K83" s="9"/>
    </row>
    <row r="84" spans="9:11" x14ac:dyDescent="0.2">
      <c r="I84" s="9"/>
      <c r="J84" s="9"/>
      <c r="K84" s="9"/>
    </row>
    <row r="85" spans="9:11" x14ac:dyDescent="0.2">
      <c r="I85" s="20"/>
      <c r="J85" s="20"/>
      <c r="K85" s="9"/>
    </row>
    <row r="86" spans="9:11" x14ac:dyDescent="0.2">
      <c r="I86" s="20"/>
      <c r="J86" s="20"/>
      <c r="K86" s="9"/>
    </row>
    <row r="87" spans="9:11" x14ac:dyDescent="0.2">
      <c r="I87" s="9"/>
      <c r="J87" s="9"/>
      <c r="K87" s="9"/>
    </row>
    <row r="88" spans="9:11" x14ac:dyDescent="0.2">
      <c r="I88" s="20"/>
      <c r="J88" s="20"/>
      <c r="K88" s="9"/>
    </row>
    <row r="89" spans="9:11" x14ac:dyDescent="0.2">
      <c r="I89" s="9"/>
      <c r="J89" s="9"/>
      <c r="K89" s="9"/>
    </row>
    <row r="90" spans="9:11" x14ac:dyDescent="0.2">
      <c r="I90" s="9"/>
      <c r="J90" s="9"/>
      <c r="K90" s="9"/>
    </row>
    <row r="91" spans="9:11" x14ac:dyDescent="0.2">
      <c r="I91" s="20"/>
      <c r="J91" s="20"/>
      <c r="K91" s="9"/>
    </row>
    <row r="92" spans="9:11" x14ac:dyDescent="0.2">
      <c r="I92" s="20"/>
      <c r="J92" s="9"/>
      <c r="K92" s="9"/>
    </row>
    <row r="93" spans="9:11" x14ac:dyDescent="0.2">
      <c r="I93" s="20"/>
      <c r="J93" s="20"/>
      <c r="K93" s="9"/>
    </row>
    <row r="94" spans="9:11" x14ac:dyDescent="0.2">
      <c r="I94" s="20"/>
      <c r="J94" s="20"/>
      <c r="K94" s="9"/>
    </row>
    <row r="95" spans="9:11" x14ac:dyDescent="0.2">
      <c r="I95" s="20"/>
      <c r="J95" s="20"/>
      <c r="K95" s="9"/>
    </row>
    <row r="96" spans="9:11" x14ac:dyDescent="0.2">
      <c r="I96" s="20"/>
      <c r="J96" s="20"/>
      <c r="K96" s="9"/>
    </row>
    <row r="97" spans="9:11" x14ac:dyDescent="0.2">
      <c r="I97" s="20"/>
      <c r="J97" s="20"/>
      <c r="K97" s="9"/>
    </row>
    <row r="98" spans="9:11" x14ac:dyDescent="0.2">
      <c r="I98" s="9"/>
      <c r="J98" s="9"/>
      <c r="K98" s="9"/>
    </row>
    <row r="99" spans="9:11" x14ac:dyDescent="0.2">
      <c r="I99" s="20"/>
      <c r="J99" s="20"/>
      <c r="K99" s="9"/>
    </row>
    <row r="100" spans="9:11" x14ac:dyDescent="0.2">
      <c r="I100" s="9"/>
      <c r="J100" s="9"/>
      <c r="K100" s="9"/>
    </row>
    <row r="101" spans="9:11" x14ac:dyDescent="0.2">
      <c r="I101" s="9"/>
      <c r="J101" s="9"/>
      <c r="K101" s="9"/>
    </row>
    <row r="102" spans="9:11" x14ac:dyDescent="0.2">
      <c r="I102" s="9"/>
      <c r="J102" s="9"/>
      <c r="K102" s="9"/>
    </row>
    <row r="103" spans="9:11" x14ac:dyDescent="0.2">
      <c r="I103" s="9"/>
      <c r="J103" s="9"/>
      <c r="K103" s="9"/>
    </row>
    <row r="104" spans="9:11" x14ac:dyDescent="0.2">
      <c r="I104" s="9"/>
      <c r="J104" s="9"/>
      <c r="K104" s="9"/>
    </row>
    <row r="105" spans="9:11" x14ac:dyDescent="0.2">
      <c r="I105" s="20"/>
      <c r="J105" s="20"/>
      <c r="K105" s="9"/>
    </row>
    <row r="106" spans="9:11" x14ac:dyDescent="0.2">
      <c r="I106" s="9"/>
      <c r="J106" s="9"/>
      <c r="K106" s="9"/>
    </row>
    <row r="107" spans="9:11" x14ac:dyDescent="0.2">
      <c r="I107" s="20"/>
      <c r="J107" s="20"/>
      <c r="K107" s="9"/>
    </row>
    <row r="108" spans="9:11" x14ac:dyDescent="0.2">
      <c r="I108" s="9"/>
      <c r="J108" s="9"/>
      <c r="K108" s="9"/>
    </row>
    <row r="109" spans="9:11" x14ac:dyDescent="0.2">
      <c r="I109" s="9"/>
      <c r="J109" s="9"/>
      <c r="K109" s="9"/>
    </row>
    <row r="110" spans="9:11" x14ac:dyDescent="0.2">
      <c r="I110" s="20"/>
      <c r="J110" s="20"/>
      <c r="K110" s="9"/>
    </row>
    <row r="111" spans="9:11" x14ac:dyDescent="0.2">
      <c r="I111" s="20"/>
      <c r="J111" s="20"/>
      <c r="K111" s="9"/>
    </row>
    <row r="112" spans="9:11" x14ac:dyDescent="0.2">
      <c r="I112" s="9"/>
      <c r="J112" s="9"/>
      <c r="K112" s="9"/>
    </row>
    <row r="113" spans="9:11" x14ac:dyDescent="0.2">
      <c r="I113" s="20"/>
      <c r="J113" s="20"/>
      <c r="K113" s="9"/>
    </row>
    <row r="114" spans="9:11" x14ac:dyDescent="0.2">
      <c r="I114" s="20"/>
      <c r="J114" s="20"/>
      <c r="K114" s="9"/>
    </row>
    <row r="115" spans="9:11" x14ac:dyDescent="0.2">
      <c r="I115" s="20"/>
      <c r="J115" s="20"/>
      <c r="K115" s="9"/>
    </row>
    <row r="116" spans="9:11" x14ac:dyDescent="0.2">
      <c r="I116" s="20"/>
      <c r="J116" s="20"/>
      <c r="K116" s="9"/>
    </row>
    <row r="117" spans="9:11" x14ac:dyDescent="0.2">
      <c r="I117" s="9"/>
      <c r="J117" s="9"/>
      <c r="K117" s="9"/>
    </row>
    <row r="118" spans="9:11" x14ac:dyDescent="0.2">
      <c r="I118" s="20"/>
      <c r="J118" s="20"/>
      <c r="K118" s="9"/>
    </row>
    <row r="119" spans="9:11" x14ac:dyDescent="0.2">
      <c r="I119" s="9"/>
      <c r="J119" s="9"/>
      <c r="K119" s="9"/>
    </row>
    <row r="120" spans="9:11" x14ac:dyDescent="0.2">
      <c r="I120" s="20"/>
      <c r="J120" s="20"/>
      <c r="K120" s="9"/>
    </row>
    <row r="121" spans="9:11" x14ac:dyDescent="0.2">
      <c r="I121" s="20"/>
      <c r="J121" s="20"/>
      <c r="K121" s="9"/>
    </row>
    <row r="122" spans="9:11" x14ac:dyDescent="0.2">
      <c r="I122" s="9"/>
      <c r="J122" s="9"/>
      <c r="K122" s="9"/>
    </row>
    <row r="123" spans="9:11" x14ac:dyDescent="0.2">
      <c r="I123" s="9"/>
      <c r="J123" s="9"/>
      <c r="K123" s="9"/>
    </row>
    <row r="124" spans="9:11" x14ac:dyDescent="0.2">
      <c r="I124" s="20"/>
      <c r="J124" s="20"/>
      <c r="K124" s="9"/>
    </row>
    <row r="125" spans="9:11" x14ac:dyDescent="0.2">
      <c r="I125" s="9"/>
      <c r="J125" s="9"/>
      <c r="K125" s="9"/>
    </row>
    <row r="126" spans="9:11" x14ac:dyDescent="0.2">
      <c r="I126" s="20"/>
      <c r="J126" s="20"/>
      <c r="K126" s="9"/>
    </row>
    <row r="127" spans="9:11" x14ac:dyDescent="0.2">
      <c r="I127" s="9"/>
      <c r="J127" s="9"/>
      <c r="K127" s="9"/>
    </row>
    <row r="128" spans="9:11" x14ac:dyDescent="0.2">
      <c r="I128" s="9"/>
      <c r="J128" s="9"/>
      <c r="K128" s="9"/>
    </row>
    <row r="129" spans="9:11" x14ac:dyDescent="0.2">
      <c r="I129" s="9"/>
      <c r="J129" s="9"/>
      <c r="K129" s="9"/>
    </row>
    <row r="130" spans="9:11" x14ac:dyDescent="0.2">
      <c r="I130" s="9"/>
      <c r="J130" s="9"/>
      <c r="K130" s="9"/>
    </row>
    <row r="131" spans="9:11" x14ac:dyDescent="0.2">
      <c r="I131" s="9"/>
      <c r="J131" s="9"/>
      <c r="K131" s="9"/>
    </row>
    <row r="132" spans="9:11" x14ac:dyDescent="0.2">
      <c r="I132" s="20"/>
      <c r="J132" s="20"/>
      <c r="K132" s="9"/>
    </row>
    <row r="133" spans="9:11" x14ac:dyDescent="0.2">
      <c r="I133" s="9"/>
      <c r="J133" s="9"/>
      <c r="K133" s="9"/>
    </row>
    <row r="134" spans="9:11" x14ac:dyDescent="0.2">
      <c r="I134" s="9"/>
      <c r="J134" s="9"/>
      <c r="K134" s="9"/>
    </row>
    <row r="135" spans="9:11" x14ac:dyDescent="0.2">
      <c r="I135" s="20"/>
      <c r="J135" s="20"/>
      <c r="K135" s="9"/>
    </row>
    <row r="137" spans="9:11" x14ac:dyDescent="0.2">
      <c r="I137" s="3">
        <f>SUM(COUNTIF(I3:I135,"TP"))</f>
        <v>1</v>
      </c>
      <c r="J137" s="3">
        <f>SUM(COUNTIF(J3:J135,"TP"))</f>
        <v>1</v>
      </c>
      <c r="K137" s="3">
        <f>SUM(COUNTIF(K3:K135,"TP"))</f>
        <v>1</v>
      </c>
    </row>
    <row r="138" spans="9:11" x14ac:dyDescent="0.2">
      <c r="I138" s="3">
        <f>SUM(COUNTIF(I3:I135,"FP"))</f>
        <v>0</v>
      </c>
      <c r="J138" s="3">
        <f>SUM(COUNTIF(J3:J135,"FP"))</f>
        <v>0</v>
      </c>
      <c r="K138" s="3">
        <f>SUM(COUNTIF(K3:K135,"FP"))</f>
        <v>0</v>
      </c>
    </row>
    <row r="139" spans="9:11" x14ac:dyDescent="0.2">
      <c r="I139" s="3">
        <f>SUM(COUNTIF(I3:I135,"FN"))</f>
        <v>0</v>
      </c>
      <c r="J139" s="3">
        <f>SUM(COUNTIF(J3:J135,"FN"))</f>
        <v>0</v>
      </c>
      <c r="K139" s="3">
        <f>SUM(COUNTIF(K3:K135,"FN"))</f>
        <v>0</v>
      </c>
    </row>
    <row r="140" spans="9:11" x14ac:dyDescent="0.2">
      <c r="I140" s="3">
        <f>SUM(COUNTIF(I3:I135,"TN"))</f>
        <v>4</v>
      </c>
      <c r="J140" s="3">
        <f>SUM(COUNTIF(J3:J135,"TN"))</f>
        <v>4</v>
      </c>
      <c r="K140" s="3">
        <f>SUM(COUNTIF(K3:K135,"TN"))</f>
        <v>4</v>
      </c>
    </row>
    <row r="142" spans="9:11" x14ac:dyDescent="0.2">
      <c r="I142" s="3">
        <f>I137/SUM(I137,I139)</f>
        <v>1</v>
      </c>
      <c r="J142" s="3">
        <f t="shared" ref="J142:K142" si="7">J137/SUM(J137,J139)</f>
        <v>1</v>
      </c>
      <c r="K142" s="3">
        <f t="shared" si="7"/>
        <v>1</v>
      </c>
    </row>
    <row r="143" spans="9:11" x14ac:dyDescent="0.2">
      <c r="I143" s="3">
        <f>I140/SUM(I140,I138)</f>
        <v>1</v>
      </c>
      <c r="J143" s="3">
        <f t="shared" ref="J143:K143" si="8">J140/SUM(J140,J138)</f>
        <v>1</v>
      </c>
      <c r="K143" s="3">
        <f t="shared" si="8"/>
        <v>1</v>
      </c>
    </row>
    <row r="144" spans="9:11" x14ac:dyDescent="0.2">
      <c r="I144" s="3">
        <f>SUM(I137,I140)/SUM(I137:I140)</f>
        <v>1</v>
      </c>
      <c r="J144" s="3">
        <f t="shared" ref="J144:K144" si="9">SUM(J137,J140)/SUM(J137:J140)</f>
        <v>1</v>
      </c>
      <c r="K144" s="3">
        <f t="shared" si="9"/>
        <v>1</v>
      </c>
    </row>
  </sheetData>
  <mergeCells count="1"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 Table S2 Legend</vt:lpstr>
      <vt:lpstr>Supplemental Table S2 Legend</vt:lpstr>
      <vt:lpstr>All Organisms</vt:lpstr>
      <vt:lpstr>RNA virus</vt:lpstr>
      <vt:lpstr>DNA Virus</vt:lpstr>
      <vt:lpstr>Bacteria</vt:lpstr>
      <vt:lpstr>Fungi</vt:lpstr>
      <vt:lpstr>Parasite</vt:lpstr>
    </vt:vector>
  </TitlesOfParts>
  <Company>UCSF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ucsfmc1</dc:creator>
  <cp:lastModifiedBy>Charles Chiu</cp:lastModifiedBy>
  <dcterms:created xsi:type="dcterms:W3CDTF">2018-03-14T17:01:37Z</dcterms:created>
  <dcterms:modified xsi:type="dcterms:W3CDTF">2018-11-29T18:05:49Z</dcterms:modified>
</cp:coreProperties>
</file>