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mip_design_troubleshoot/"/>
    </mc:Choice>
  </mc:AlternateContent>
  <bookViews>
    <workbookView xWindow="7680" yWindow="460" windowWidth="25600" windowHeight="15460" tabRatio="500" activeTab="1"/>
  </bookViews>
  <sheets>
    <sheet name="sample_sheet" sheetId="1" r:id="rId1"/>
    <sheet name="lib_summary" sheetId="8" r:id="rId2"/>
    <sheet name="seq_runs" sheetId="6" r:id="rId3"/>
    <sheet name="Pilot" sheetId="7" r:id="rId4"/>
    <sheet name="coverage" sheetId="5" r:id="rId5"/>
    <sheet name="completeness_tracking" sheetId="2" r:id="rId6"/>
    <sheet name="nordborg_extras" sheetId="4" r:id="rId7"/>
  </sheets>
  <definedNames>
    <definedName name="_xlnm._FilterDatabase" localSheetId="5" hidden="1">completeness_tracking!$C$1:$C$203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7" l="1"/>
  <c r="C6" i="7"/>
  <c r="C5" i="7"/>
  <c r="C4" i="7"/>
  <c r="C3" i="7"/>
  <c r="C2" i="7"/>
  <c r="J104" i="1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M105" i="1"/>
  <c r="M106" i="1"/>
  <c r="N105" i="1"/>
  <c r="N106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Q10" i="1"/>
  <c r="Q97" i="1"/>
  <c r="Q96" i="1"/>
  <c r="Q95" i="1"/>
  <c r="Q94" i="1"/>
  <c r="Q93" i="1"/>
  <c r="Q92" i="1"/>
  <c r="Q91" i="1"/>
  <c r="Q9" i="1"/>
  <c r="Q90" i="1"/>
  <c r="Q89" i="1"/>
  <c r="Q88" i="1"/>
  <c r="Q87" i="1"/>
  <c r="Q86" i="1"/>
  <c r="Q85" i="1"/>
  <c r="Q84" i="1"/>
  <c r="Q83" i="1"/>
  <c r="Q82" i="1"/>
  <c r="Q81" i="1"/>
  <c r="Q8" i="1"/>
  <c r="Q80" i="1"/>
  <c r="Q79" i="1"/>
  <c r="Q78" i="1"/>
  <c r="Q77" i="1"/>
  <c r="Q76" i="1"/>
  <c r="Q75" i="1"/>
  <c r="Q74" i="1"/>
  <c r="Q73" i="1"/>
  <c r="Q72" i="1"/>
  <c r="Q71" i="1"/>
  <c r="Q7" i="1"/>
  <c r="Q70" i="1"/>
  <c r="Q69" i="1"/>
  <c r="Q68" i="1"/>
  <c r="Q67" i="1"/>
  <c r="Q66" i="1"/>
  <c r="Q65" i="1"/>
  <c r="Q64" i="1"/>
  <c r="Q63" i="1"/>
  <c r="Q62" i="1"/>
  <c r="Q61" i="1"/>
  <c r="Q6" i="1"/>
  <c r="Q60" i="1"/>
  <c r="Q59" i="1"/>
  <c r="Q58" i="1"/>
  <c r="Q57" i="1"/>
  <c r="Q56" i="1"/>
  <c r="Q55" i="1"/>
  <c r="Q54" i="1"/>
  <c r="Q53" i="1"/>
  <c r="Q52" i="1"/>
  <c r="Q51" i="1"/>
  <c r="Q5" i="1"/>
  <c r="Q50" i="1"/>
  <c r="Q49" i="1"/>
  <c r="Q48" i="1"/>
  <c r="Q47" i="1"/>
  <c r="Q46" i="1"/>
  <c r="Q45" i="1"/>
  <c r="Q44" i="1"/>
  <c r="Q43" i="1"/>
  <c r="Q42" i="1"/>
  <c r="Q41" i="1"/>
  <c r="Q4" i="1"/>
  <c r="Q40" i="1"/>
  <c r="Q39" i="1"/>
  <c r="Q38" i="1"/>
  <c r="Q37" i="1"/>
  <c r="Q36" i="1"/>
  <c r="Q35" i="1"/>
  <c r="Q34" i="1"/>
  <c r="Q33" i="1"/>
  <c r="Q32" i="1"/>
  <c r="Q31" i="1"/>
  <c r="Q3" i="1"/>
  <c r="Q30" i="1"/>
  <c r="Q29" i="1"/>
  <c r="Q28" i="1"/>
  <c r="Q27" i="1"/>
  <c r="Q26" i="1"/>
  <c r="Q25" i="1"/>
  <c r="Q24" i="1"/>
  <c r="Q23" i="1"/>
  <c r="Q22" i="1"/>
  <c r="Q21" i="1"/>
  <c r="Q2" i="1"/>
  <c r="Q20" i="1"/>
  <c r="Q19" i="1"/>
  <c r="Q18" i="1"/>
  <c r="Q17" i="1"/>
  <c r="Q16" i="1"/>
  <c r="Q15" i="1"/>
  <c r="Q14" i="1"/>
  <c r="Q13" i="1"/>
  <c r="Q12" i="1"/>
  <c r="Q11" i="1"/>
  <c r="P99" i="1"/>
  <c r="P98" i="1"/>
</calcChain>
</file>

<file path=xl/sharedStrings.xml><?xml version="1.0" encoding="utf-8"?>
<sst xmlns="http://schemas.openxmlformats.org/spreadsheetml/2006/main" count="2176" uniqueCount="985">
  <si>
    <t>Strain</t>
  </si>
  <si>
    <t>pcr cycles</t>
  </si>
  <si>
    <t>other notes</t>
  </si>
  <si>
    <t>Col</t>
  </si>
  <si>
    <t>1A</t>
  </si>
  <si>
    <t>1B</t>
  </si>
  <si>
    <t>1C</t>
  </si>
  <si>
    <t>1D</t>
  </si>
  <si>
    <t>1E</t>
  </si>
  <si>
    <t>1F</t>
  </si>
  <si>
    <t>1G</t>
  </si>
  <si>
    <t>1H</t>
  </si>
  <si>
    <t>Bur-0</t>
  </si>
  <si>
    <t>CIBC-17</t>
  </si>
  <si>
    <t>Ga-0</t>
  </si>
  <si>
    <t>HR-10</t>
  </si>
  <si>
    <t>Mrk-0</t>
  </si>
  <si>
    <t>PNA-10</t>
  </si>
  <si>
    <t>Var2-1</t>
  </si>
  <si>
    <t>high</t>
  </si>
  <si>
    <t>very high</t>
  </si>
  <si>
    <t>mid</t>
  </si>
  <si>
    <t>repeat?</t>
  </si>
  <si>
    <t>yes</t>
  </si>
  <si>
    <t>hyb date</t>
  </si>
  <si>
    <t>y</t>
  </si>
  <si>
    <t>ELF3 STR checked (gel, #41/42)?</t>
  </si>
  <si>
    <t>Fei-0</t>
  </si>
  <si>
    <t>Mr-0</t>
  </si>
  <si>
    <t>Omo2-1</t>
  </si>
  <si>
    <t>Pu2-7</t>
  </si>
  <si>
    <t>Ren-11</t>
  </si>
  <si>
    <t>Rrs-7</t>
  </si>
  <si>
    <t>Ts-5</t>
  </si>
  <si>
    <t>Van-0</t>
  </si>
  <si>
    <t>2A</t>
  </si>
  <si>
    <t>2B</t>
  </si>
  <si>
    <t>2C</t>
  </si>
  <si>
    <t>2D</t>
  </si>
  <si>
    <t>2E</t>
  </si>
  <si>
    <t>2F</t>
  </si>
  <si>
    <t>2G</t>
  </si>
  <si>
    <t>2H</t>
  </si>
  <si>
    <t>faint</t>
  </si>
  <si>
    <t>Ag-0</t>
  </si>
  <si>
    <t>Br-0</t>
  </si>
  <si>
    <t>Bil-5</t>
  </si>
  <si>
    <t>Bil-7</t>
  </si>
  <si>
    <t>Bor-1</t>
  </si>
  <si>
    <t>Bor-4</t>
  </si>
  <si>
    <t>Sq-1</t>
  </si>
  <si>
    <t>Ull2-3</t>
  </si>
  <si>
    <t>3A</t>
  </si>
  <si>
    <t>3B</t>
  </si>
  <si>
    <t>3C</t>
  </si>
  <si>
    <t>3D</t>
  </si>
  <si>
    <t>3E</t>
  </si>
  <si>
    <t>3F</t>
  </si>
  <si>
    <t>3G</t>
  </si>
  <si>
    <t>3H</t>
  </si>
  <si>
    <t>hyb length</t>
  </si>
  <si>
    <t>6h</t>
  </si>
  <si>
    <t>3h</t>
  </si>
  <si>
    <t>4x too much dna on accident</t>
  </si>
  <si>
    <t>redid 6/7/16 hybs</t>
  </si>
  <si>
    <t>4A</t>
  </si>
  <si>
    <t>4B</t>
  </si>
  <si>
    <t>4C</t>
  </si>
  <si>
    <t>4D</t>
  </si>
  <si>
    <t>4E</t>
  </si>
  <si>
    <t>4F</t>
  </si>
  <si>
    <t>4G</t>
  </si>
  <si>
    <t>4H</t>
  </si>
  <si>
    <t>spike-in check 6/7/16 looks good</t>
  </si>
  <si>
    <t>C24</t>
  </si>
  <si>
    <t>barcode ID (SLXA_PE_MIPBC)</t>
  </si>
  <si>
    <t>CIBC-5</t>
  </si>
  <si>
    <t>N13</t>
  </si>
  <si>
    <t>Ct-1</t>
  </si>
  <si>
    <t>Est-1</t>
  </si>
  <si>
    <t>Eden-2</t>
  </si>
  <si>
    <t>Edi-0</t>
  </si>
  <si>
    <t>Ei-2</t>
  </si>
  <si>
    <t>300bp band intensity?</t>
  </si>
  <si>
    <t>barcode (RC of primer)</t>
  </si>
  <si>
    <t>okay</t>
  </si>
  <si>
    <t>Fab-2</t>
  </si>
  <si>
    <t>Fab-4</t>
  </si>
  <si>
    <t>Got-7</t>
  </si>
  <si>
    <t>Got-22</t>
  </si>
  <si>
    <t>Gu-0</t>
  </si>
  <si>
    <t>Gy-0</t>
  </si>
  <si>
    <t>HR-5</t>
  </si>
  <si>
    <t>Kas-2</t>
  </si>
  <si>
    <t>Knox-18</t>
  </si>
  <si>
    <t>Kz-1</t>
  </si>
  <si>
    <t>Kz-9</t>
  </si>
  <si>
    <t>Ler-1</t>
  </si>
  <si>
    <t>LL-0</t>
  </si>
  <si>
    <t>Lov-1</t>
  </si>
  <si>
    <t>Lov-5</t>
  </si>
  <si>
    <t>5A</t>
  </si>
  <si>
    <t>5B</t>
  </si>
  <si>
    <t>5C</t>
  </si>
  <si>
    <t>5D</t>
  </si>
  <si>
    <t>5E</t>
  </si>
  <si>
    <t>5F</t>
  </si>
  <si>
    <t>5G</t>
  </si>
  <si>
    <t>5H</t>
  </si>
  <si>
    <t>6A</t>
  </si>
  <si>
    <t>6B</t>
  </si>
  <si>
    <t>6C</t>
  </si>
  <si>
    <t>6D</t>
  </si>
  <si>
    <t>6E</t>
  </si>
  <si>
    <t>6F</t>
  </si>
  <si>
    <t>6G</t>
  </si>
  <si>
    <t>2X too much ext/lig mix</t>
  </si>
  <si>
    <t>6H</t>
  </si>
  <si>
    <t>Bay-0</t>
  </si>
  <si>
    <t>NOT DONE YET</t>
  </si>
  <si>
    <t>Lp2-2</t>
  </si>
  <si>
    <t>Lz-0</t>
  </si>
  <si>
    <t>Ms-0</t>
  </si>
  <si>
    <t>Mz-0</t>
  </si>
  <si>
    <t>NFA-8</t>
  </si>
  <si>
    <t>NFA-10</t>
  </si>
  <si>
    <t>Nok-3</t>
  </si>
  <si>
    <t>Omo2-3</t>
  </si>
  <si>
    <t>Oy-0</t>
  </si>
  <si>
    <t>PNA-17</t>
  </si>
  <si>
    <t>Pro-0</t>
  </si>
  <si>
    <t>Pu2-23</t>
  </si>
  <si>
    <t>Ra-0</t>
  </si>
  <si>
    <t>Ren-1</t>
  </si>
  <si>
    <t>Tsu-1</t>
  </si>
  <si>
    <t>7A</t>
  </si>
  <si>
    <t>7B</t>
  </si>
  <si>
    <t>7C</t>
  </si>
  <si>
    <t>7D</t>
  </si>
  <si>
    <t>7E</t>
  </si>
  <si>
    <t>7F</t>
  </si>
  <si>
    <t>7G</t>
  </si>
  <si>
    <t>7H</t>
  </si>
  <si>
    <t>8A</t>
  </si>
  <si>
    <t>8B</t>
  </si>
  <si>
    <t>8C</t>
  </si>
  <si>
    <t>8D</t>
  </si>
  <si>
    <t>8E</t>
  </si>
  <si>
    <t>8F</t>
  </si>
  <si>
    <t>8G</t>
  </si>
  <si>
    <t>8H</t>
  </si>
  <si>
    <t>Lp2-6</t>
  </si>
  <si>
    <t>Mt-0</t>
  </si>
  <si>
    <t>Nd-1</t>
  </si>
  <si>
    <t>Pna-10</t>
  </si>
  <si>
    <t>Pna-17</t>
  </si>
  <si>
    <t>Rmx-A02</t>
  </si>
  <si>
    <t>Rmx-A180</t>
  </si>
  <si>
    <t>RRS-7</t>
  </si>
  <si>
    <t>RRS-10</t>
  </si>
  <si>
    <t>Se-0</t>
  </si>
  <si>
    <t>Shakdara</t>
  </si>
  <si>
    <t>Sorbo</t>
  </si>
  <si>
    <t>Spr1-2</t>
  </si>
  <si>
    <t>Spr1-6</t>
  </si>
  <si>
    <t>Sq-8</t>
  </si>
  <si>
    <t>Tamm-2</t>
  </si>
  <si>
    <t>Tamm-27</t>
  </si>
  <si>
    <t>Ts-1</t>
  </si>
  <si>
    <t>Ull2-5</t>
  </si>
  <si>
    <t>Uod-1</t>
  </si>
  <si>
    <t>Uod-7</t>
  </si>
  <si>
    <t>Var2-6</t>
  </si>
  <si>
    <t>Wa-1</t>
  </si>
  <si>
    <t>Wei-0</t>
  </si>
  <si>
    <t>Ws-0</t>
  </si>
  <si>
    <t>Ws-2</t>
  </si>
  <si>
    <t>Wt-5</t>
  </si>
  <si>
    <t>Yo-0</t>
  </si>
  <si>
    <t>Zdr-1</t>
  </si>
  <si>
    <t>Zdr-6</t>
  </si>
  <si>
    <t>prepped?</t>
  </si>
  <si>
    <t>An-1</t>
  </si>
  <si>
    <t>Col-0</t>
  </si>
  <si>
    <t>Cvi-0</t>
  </si>
  <si>
    <t>Eden-1</t>
  </si>
  <si>
    <t>Kin-0</t>
  </si>
  <si>
    <t>Knox-10</t>
  </si>
  <si>
    <t>Kondara</t>
  </si>
  <si>
    <t>nordborg_name</t>
  </si>
  <si>
    <t>Duk</t>
  </si>
  <si>
    <t>Eds-1</t>
  </si>
  <si>
    <t>Kni-1</t>
  </si>
  <si>
    <t>Lom-1-1</t>
  </si>
  <si>
    <t>Nyl-2</t>
  </si>
  <si>
    <t>Or-1</t>
  </si>
  <si>
    <t>Tottarp-2</t>
  </si>
  <si>
    <t>Bg-2</t>
  </si>
  <si>
    <t>GOT-22</t>
  </si>
  <si>
    <t>GOT-7</t>
  </si>
  <si>
    <t>Kno-10</t>
  </si>
  <si>
    <t>Kno-18</t>
  </si>
  <si>
    <t>Pu2-8</t>
  </si>
  <si>
    <t>REN-1</t>
  </si>
  <si>
    <t>Shahdara</t>
  </si>
  <si>
    <t>TAMM-2</t>
  </si>
  <si>
    <t>TAMM-27</t>
  </si>
  <si>
    <t>Alc-0</t>
  </si>
  <si>
    <t>Aa-0</t>
  </si>
  <si>
    <t>Ba-1</t>
  </si>
  <si>
    <t>Buckhorn Pass</t>
  </si>
  <si>
    <t>Ca-0</t>
  </si>
  <si>
    <t>Cnt-1</t>
  </si>
  <si>
    <t>Co</t>
  </si>
  <si>
    <t>Da-0</t>
  </si>
  <si>
    <t>Ep-0</t>
  </si>
  <si>
    <t>Gie-0</t>
  </si>
  <si>
    <t>Ha-0</t>
  </si>
  <si>
    <t>Li-7</t>
  </si>
  <si>
    <t>Mh-0</t>
  </si>
  <si>
    <t>No-0</t>
  </si>
  <si>
    <t>Or-0</t>
  </si>
  <si>
    <t>Petergof</t>
  </si>
  <si>
    <t>Pog-0</t>
  </si>
  <si>
    <t>Rubezhnoe-1</t>
  </si>
  <si>
    <t>Ste-0</t>
  </si>
  <si>
    <t>Zu-1</t>
  </si>
  <si>
    <t>Jl-3</t>
  </si>
  <si>
    <t>Da(1)-12</t>
  </si>
  <si>
    <t>H55</t>
  </si>
  <si>
    <t>WAR</t>
  </si>
  <si>
    <t>Var-2-1</t>
  </si>
  <si>
    <t>Var-2-6</t>
  </si>
  <si>
    <t>Omo-2-1</t>
  </si>
  <si>
    <t>Omo-2-3</t>
  </si>
  <si>
    <t>LP2-2</t>
  </si>
  <si>
    <t>LP2-6</t>
  </si>
  <si>
    <t>RMX-A02</t>
  </si>
  <si>
    <t>RMX-A180</t>
  </si>
  <si>
    <t>Lis-2</t>
  </si>
  <si>
    <t>Algutsrum</t>
  </si>
  <si>
    <t>Bro-1-6</t>
  </si>
  <si>
    <t>Dem-4</t>
  </si>
  <si>
    <t>Hod</t>
  </si>
  <si>
    <t>Hsm</t>
  </si>
  <si>
    <t>Kavlinge-1</t>
  </si>
  <si>
    <t>Koln</t>
  </si>
  <si>
    <t>Kulturen-1</t>
  </si>
  <si>
    <t>Liarum</t>
  </si>
  <si>
    <t>Lillo-1</t>
  </si>
  <si>
    <t>PHW-2</t>
  </si>
  <si>
    <t>Seattle-0</t>
  </si>
  <si>
    <t>San-2</t>
  </si>
  <si>
    <t>Vimmerby</t>
  </si>
  <si>
    <t>Ang-0</t>
  </si>
  <si>
    <t>Ba-1-2</t>
  </si>
  <si>
    <t>Ba-4-1</t>
  </si>
  <si>
    <t>Ba-5-1</t>
  </si>
  <si>
    <t>Bla-1</t>
  </si>
  <si>
    <t>Blh-1</t>
  </si>
  <si>
    <t>Boo-2-1</t>
  </si>
  <si>
    <t>Bs-1</t>
  </si>
  <si>
    <t>Bu-0</t>
  </si>
  <si>
    <t>Can-0</t>
  </si>
  <si>
    <t>Cen-0</t>
  </si>
  <si>
    <t>Dra3-1</t>
  </si>
  <si>
    <t>DraII-1</t>
  </si>
  <si>
    <t>DraIII-1</t>
  </si>
  <si>
    <t>En-1</t>
  </si>
  <si>
    <t>Gd-1</t>
  </si>
  <si>
    <t>Ge-0</t>
  </si>
  <si>
    <t>Gr-1</t>
  </si>
  <si>
    <t>Hov-4-1</t>
  </si>
  <si>
    <t>Hs-0</t>
  </si>
  <si>
    <t>In-0</t>
  </si>
  <si>
    <t>Is-0</t>
  </si>
  <si>
    <t>Jm-0</t>
  </si>
  <si>
    <t>Ka-0</t>
  </si>
  <si>
    <t>Lc-0</t>
  </si>
  <si>
    <t>Lip-0</t>
  </si>
  <si>
    <t>Lis-1</t>
  </si>
  <si>
    <t>Lm-2</t>
  </si>
  <si>
    <t>Lu-1</t>
  </si>
  <si>
    <t>Lund</t>
  </si>
  <si>
    <t>Mir-0</t>
  </si>
  <si>
    <t>Na-1</t>
  </si>
  <si>
    <t>Ost-0</t>
  </si>
  <si>
    <t>Pa-1</t>
  </si>
  <si>
    <t>Per-1</t>
  </si>
  <si>
    <t>Pla-0</t>
  </si>
  <si>
    <t>Rak-2</t>
  </si>
  <si>
    <t>Rev-1</t>
  </si>
  <si>
    <t>Rsch-4</t>
  </si>
  <si>
    <t>Sanna-2</t>
  </si>
  <si>
    <t>Sap-0</t>
  </si>
  <si>
    <t>St-0</t>
  </si>
  <si>
    <t>Stw-0</t>
  </si>
  <si>
    <t>Ta-0</t>
  </si>
  <si>
    <t>Tu-0</t>
  </si>
  <si>
    <t>Rd-0</t>
  </si>
  <si>
    <t>Sav-0</t>
  </si>
  <si>
    <t>Kelsterbach-4</t>
  </si>
  <si>
    <t>Fj?1-1</t>
  </si>
  <si>
    <t>Hov2-1</t>
  </si>
  <si>
    <t>Ull-1-1</t>
  </si>
  <si>
    <t>Lisse</t>
  </si>
  <si>
    <t>Vinslov</t>
  </si>
  <si>
    <t>V0stervik</t>
  </si>
  <si>
    <t>Wil-1-Dean-Lab</t>
  </si>
  <si>
    <t>nordborg_extras</t>
  </si>
  <si>
    <t>NA</t>
  </si>
  <si>
    <t>An-0</t>
  </si>
  <si>
    <t>9A</t>
  </si>
  <si>
    <t>9B</t>
  </si>
  <si>
    <t>9C</t>
  </si>
  <si>
    <t>9E</t>
  </si>
  <si>
    <t>9F</t>
  </si>
  <si>
    <t>9G</t>
  </si>
  <si>
    <t>9H</t>
  </si>
  <si>
    <t>10A</t>
  </si>
  <si>
    <t>10B</t>
  </si>
  <si>
    <t>10C</t>
  </si>
  <si>
    <t>10D</t>
  </si>
  <si>
    <t>10E</t>
  </si>
  <si>
    <t>10F</t>
  </si>
  <si>
    <t>10G</t>
  </si>
  <si>
    <t>10H</t>
  </si>
  <si>
    <t>zymo prep-~2X DNA [??]</t>
  </si>
  <si>
    <t>zymo prep-~1/2X DNA [??]</t>
  </si>
  <si>
    <t>new concentration</t>
  </si>
  <si>
    <t>XXXX</t>
  </si>
  <si>
    <t>11A</t>
  </si>
  <si>
    <t>11B</t>
  </si>
  <si>
    <t>11C</t>
  </si>
  <si>
    <t>11D</t>
  </si>
  <si>
    <t>11E</t>
  </si>
  <si>
    <t>11F</t>
  </si>
  <si>
    <t>11G</t>
  </si>
  <si>
    <t>11H</t>
  </si>
  <si>
    <t>12A</t>
  </si>
  <si>
    <t>12B</t>
  </si>
  <si>
    <t>12C</t>
  </si>
  <si>
    <t>12D</t>
  </si>
  <si>
    <t>12E</t>
  </si>
  <si>
    <t>12F</t>
  </si>
  <si>
    <t>12G</t>
  </si>
  <si>
    <t>12H</t>
  </si>
  <si>
    <t>Sha</t>
  </si>
  <si>
    <t>9D</t>
  </si>
  <si>
    <t>[ALREADY DONE] new concentration</t>
  </si>
  <si>
    <t>n</t>
  </si>
  <si>
    <t>BC used in no DNA control</t>
  </si>
  <si>
    <t>ladder</t>
  </si>
  <si>
    <t>done</t>
  </si>
  <si>
    <t>redid</t>
  </si>
  <si>
    <t xml:space="preserve"> redid after zymo</t>
  </si>
  <si>
    <t>ul in lib pool?</t>
  </si>
  <si>
    <t>total vol:</t>
  </si>
  <si>
    <t>spikein_file</t>
  </si>
  <si>
    <t>num_spikein_reads</t>
  </si>
  <si>
    <t>max-10_S10_R1_001.fastq.gz</t>
  </si>
  <si>
    <t>max-11_S11_R1_001.fastq.gz</t>
  </si>
  <si>
    <t>max-12_S12_R1_001.fastq.gz</t>
  </si>
  <si>
    <t>max-13_S13_R1_001.fastq.gz</t>
  </si>
  <si>
    <t>max-14_S14_R1_001.fastq.gz</t>
  </si>
  <si>
    <t>max-15_S15_R1_001.fastq.gz</t>
  </si>
  <si>
    <t>max-16_S16_R1_001.fastq.gz</t>
  </si>
  <si>
    <t>max-17_S17_R1_001.fastq.gz</t>
  </si>
  <si>
    <t>max-18_S18_R1_001.fastq.gz</t>
  </si>
  <si>
    <t>max-19_S19_R1_001.fastq.gz</t>
  </si>
  <si>
    <t>max-1_S1_R1_001.fastq.gz</t>
  </si>
  <si>
    <t>max-20_S20_R1_001.fastq.gz</t>
  </si>
  <si>
    <t>max-21_S21_R1_001.fastq.gz</t>
  </si>
  <si>
    <t>max-22_S22_R1_001.fastq.gz</t>
  </si>
  <si>
    <t>max-23_S23_R1_001.fastq.gz</t>
  </si>
  <si>
    <t>max-24_S24_R1_001.fastq.gz</t>
  </si>
  <si>
    <t>max-25_S25_R1_001.fastq.gz</t>
  </si>
  <si>
    <t>max-26_S26_R1_001.fastq.gz</t>
  </si>
  <si>
    <t>max-27_S27_R1_001.fastq.gz</t>
  </si>
  <si>
    <t>max-28_S28_R1_001.fastq.gz</t>
  </si>
  <si>
    <t>max-29_S29_R1_001.fastq.gz</t>
  </si>
  <si>
    <t>max-2_S2_R1_001.fastq.gz</t>
  </si>
  <si>
    <t>max-30_S30_R1_001.fastq.gz</t>
  </si>
  <si>
    <t>max-31_S31_R1_001.fastq.gz</t>
  </si>
  <si>
    <t>max-32_S32_R1_001.fastq.gz</t>
  </si>
  <si>
    <t>max-33_S33_R1_001.fastq.gz</t>
  </si>
  <si>
    <t>max-34_S34_R1_001.fastq.gz</t>
  </si>
  <si>
    <t>max-35_S35_R1_001.fastq.gz</t>
  </si>
  <si>
    <t>max-36_S36_R1_001.fastq.gz</t>
  </si>
  <si>
    <t>max-37_S37_R1_001.fastq.gz</t>
  </si>
  <si>
    <t>max-38_S38_R1_001.fastq.gz</t>
  </si>
  <si>
    <t>max-39_S39_R1_001.fastq.gz</t>
  </si>
  <si>
    <t>max-3_S3_R1_001.fastq.gz</t>
  </si>
  <si>
    <t>max-40_S40_R1_001.fastq.gz</t>
  </si>
  <si>
    <t>max-41_S41_R1_001.fastq.gz</t>
  </si>
  <si>
    <t>max-42_S42_R1_001.fastq.gz</t>
  </si>
  <si>
    <t>max-43_S43_R1_001.fastq.gz</t>
  </si>
  <si>
    <t>max-44_S44_R1_001.fastq.gz</t>
  </si>
  <si>
    <t>max-45_S45_R1_001.fastq.gz</t>
  </si>
  <si>
    <t>max-46_S46_R1_001.fastq.gz</t>
  </si>
  <si>
    <t>max-47_S47_R1_001.fastq.gz</t>
  </si>
  <si>
    <t>max-48_S48_R1_001.fastq.gz</t>
  </si>
  <si>
    <t>max-49_S49_R1_001.fastq.gz</t>
  </si>
  <si>
    <t>max-4_S4_R1_001.fastq.gz</t>
  </si>
  <si>
    <t>max-50_S50_R1_001.fastq.gz</t>
  </si>
  <si>
    <t>max-51_S51_R1_001.fastq.gz</t>
  </si>
  <si>
    <t>max-52_S52_R1_001.fastq.gz</t>
  </si>
  <si>
    <t>max-53_S53_R1_001.fastq.gz</t>
  </si>
  <si>
    <t>max-54_S54_R1_001.fastq.gz</t>
  </si>
  <si>
    <t>max-55_S55_R1_001.fastq.gz</t>
  </si>
  <si>
    <t>max-56_S56_R1_001.fastq.gz</t>
  </si>
  <si>
    <t>max-57_S57_R1_001.fastq.gz</t>
  </si>
  <si>
    <t>max-58_S58_R1_001.fastq.gz</t>
  </si>
  <si>
    <t>max-59_S59_R1_001.fastq.gz</t>
  </si>
  <si>
    <t>max-5_S5_R1_001.fastq.gz</t>
  </si>
  <si>
    <t>max-60_S60_R1_001.fastq.gz</t>
  </si>
  <si>
    <t>max-61_S61_R1_001.fastq.gz</t>
  </si>
  <si>
    <t>max-62_S62_R1_001.fastq.gz</t>
  </si>
  <si>
    <t>max-63_S63_R1_001.fastq.gz</t>
  </si>
  <si>
    <t>max-64_S64_R1_001.fastq.gz</t>
  </si>
  <si>
    <t>max-65_S65_R1_001.fastq.gz</t>
  </si>
  <si>
    <t>max-66_S66_R1_001.fastq.gz</t>
  </si>
  <si>
    <t>max-67_S67_R1_001.fastq.gz</t>
  </si>
  <si>
    <t>max-68_S68_R1_001.fastq.gz</t>
  </si>
  <si>
    <t>max-69_S69_R1_001.fastq.gz</t>
  </si>
  <si>
    <t>max-6_S6_R1_001.fastq.gz</t>
  </si>
  <si>
    <t>max-70_S70_R1_001.fastq.gz</t>
  </si>
  <si>
    <t>max-71_S71_R1_001.fastq.gz</t>
  </si>
  <si>
    <t>max-72_S72_R1_001.fastq.gz</t>
  </si>
  <si>
    <t>max-73_S73_R1_001.fastq.gz</t>
  </si>
  <si>
    <t>max-74_S74_R1_001.fastq.gz</t>
  </si>
  <si>
    <t>max-75_S75_R1_001.fastq.gz</t>
  </si>
  <si>
    <t>max-76_S76_R1_001.fastq.gz</t>
  </si>
  <si>
    <t>max-77_S77_R1_001.fastq.gz</t>
  </si>
  <si>
    <t>max-78_S78_R1_001.fastq.gz</t>
  </si>
  <si>
    <t>max-79_S79_R1_001.fastq.gz</t>
  </si>
  <si>
    <t>max-7_S7_R1_001.fastq.gz</t>
  </si>
  <si>
    <t>max-80_S80_R1_001.fastq.gz</t>
  </si>
  <si>
    <t>max-81_S81_R1_001.fastq.gz</t>
  </si>
  <si>
    <t>max-82_S82_R1_001.fastq.gz</t>
  </si>
  <si>
    <t>max-83_S83_R1_001.fastq.gz</t>
  </si>
  <si>
    <t>max-84_S84_R1_001.fastq.gz</t>
  </si>
  <si>
    <t>max-85_S85_R1_001.fastq.gz</t>
  </si>
  <si>
    <t>max-86_S86_R1_001.fastq.gz</t>
  </si>
  <si>
    <t>max-87_S87_R1_001.fastq.gz</t>
  </si>
  <si>
    <t>max-88_S88_R1_001.fastq.gz</t>
  </si>
  <si>
    <t>max-89_S89_R1_001.fastq.gz</t>
  </si>
  <si>
    <t>max-8_S8_R1_001.fastq.gz</t>
  </si>
  <si>
    <t>max-90_S90_R1_001.fastq.gz</t>
  </si>
  <si>
    <t>max-91_S91_R1_001.fastq.gz</t>
  </si>
  <si>
    <t>max-92_S92_R1_001.fastq.gz</t>
  </si>
  <si>
    <t>max-93_S93_R1_001.fastq.gz</t>
  </si>
  <si>
    <t>max-94_S94_R1_001.fastq.gz</t>
  </si>
  <si>
    <t>max-95_S95_R1_001.fastq.gz</t>
  </si>
  <si>
    <t>max-96_S96_R1_001.fastq.gz</t>
  </si>
  <si>
    <t>max-9_S9_R1_001.fastq.gz</t>
  </si>
  <si>
    <t>spikiein_zscore</t>
  </si>
  <si>
    <t>adjusted_pool_input</t>
  </si>
  <si>
    <t>average</t>
  </si>
  <si>
    <t>sd</t>
  </si>
  <si>
    <t>REDO?</t>
  </si>
  <si>
    <t>Sequence</t>
  </si>
  <si>
    <t>SLXA_PE_MIPBC2_REV_001</t>
  </si>
  <si>
    <t>CAAGCAGAAGACGGCATACGAGATGTTAAGACACACGCACGATCCGACGGTAGTGT</t>
  </si>
  <si>
    <t>GTTAAGAC</t>
  </si>
  <si>
    <t>GTCTTAAC</t>
  </si>
  <si>
    <t>SLXA_PE_MIPBC2_REV_002</t>
  </si>
  <si>
    <t>CAAGCAGAAGACGGCATACGAGATTCTAAGTTACACGCACGATCCGACGGTAGTGT</t>
  </si>
  <si>
    <t>TCTAAGTT</t>
  </si>
  <si>
    <t>AACTTAGA</t>
  </si>
  <si>
    <t>SLXA_PE_MIPBC2_REV_003</t>
  </si>
  <si>
    <t>CAAGCAGAAGACGGCATACGAGATTGTACATTACACGCACGATCCGACGGTAGTGT</t>
  </si>
  <si>
    <t>TGTACATT</t>
  </si>
  <si>
    <t>AATGTACA</t>
  </si>
  <si>
    <t>SLXA_PE_MIPBC2_REV_004</t>
  </si>
  <si>
    <t>CAAGCAGAAGACGGCATACGAGATAATACCGCACACGCACGATCCGACGGTAGTGT</t>
  </si>
  <si>
    <t>AATACCGC</t>
  </si>
  <si>
    <t>GCGGTATT</t>
  </si>
  <si>
    <t>SLXA_PE_MIPBC2_REV_005</t>
  </si>
  <si>
    <t>CAAGCAGAAGACGGCATACGAGATTGTCTATGACACGCACGATCCGACGGTAGTGT</t>
  </si>
  <si>
    <t>TGTCTATG</t>
  </si>
  <si>
    <t>CATAGACA</t>
  </si>
  <si>
    <t>SLXA_PE_MIPBC2_REV_006</t>
  </si>
  <si>
    <t>CAAGCAGAAGACGGCATACGAGATTCACTGTTACACGCACGATCCGACGGTAGTGT</t>
  </si>
  <si>
    <t>TCACTGTT</t>
  </si>
  <si>
    <t>AACAGTGA</t>
  </si>
  <si>
    <t>SLXA_PE_MIPBC2_REV_007</t>
  </si>
  <si>
    <t>CAAGCAGAAGACGGCATACGAGATTTGTATTCACACGCACGATCCGACGGTAGTGT</t>
  </si>
  <si>
    <t>TTGTATTC</t>
  </si>
  <si>
    <t>GAATACAA</t>
  </si>
  <si>
    <t>SLXA_PE_MIPBC2_REV_008</t>
  </si>
  <si>
    <t>CAAGCAGAAGACGGCATACGAGATAGACTAACACACGCACGATCCGACGGTAGTGT</t>
  </si>
  <si>
    <t>AGACTAAC</t>
  </si>
  <si>
    <t>GTTAGTCT</t>
  </si>
  <si>
    <t>SLXA_PE_MIPBC2_REV_009</t>
  </si>
  <si>
    <t>CAAGCAGAAGACGGCATACGAGATATTGTCAAACACGCACGATCCGACGGTAGTGT</t>
  </si>
  <si>
    <t>ATTGTCAA</t>
  </si>
  <si>
    <t>TTGACAAT</t>
  </si>
  <si>
    <t>SLXA_PE_MIPBC2_REV_010</t>
  </si>
  <si>
    <t>CAAGCAGAAGACGGCATACGAGATGTTCTACAACACGCACGATCCGACGGTAGTGT</t>
  </si>
  <si>
    <t>GTTCTACA</t>
  </si>
  <si>
    <t>TGTAGAAC</t>
  </si>
  <si>
    <t>SLXA_PE_MIPBC2_REV_011</t>
  </si>
  <si>
    <t>CAAGCAGAAGACGGCATACGAGATTTCATTCGACACGCACGATCCGACGGTAGTGT</t>
  </si>
  <si>
    <t>TTCATTCG</t>
  </si>
  <si>
    <t>CGAATGAA</t>
  </si>
  <si>
    <t>SLXA_PE_MIPBC2_REV_012</t>
  </si>
  <si>
    <t>CAAGCAGAAGACGGCATACGAGATAAGCGTCAACACGCACGATCCGACGGTAGTGT</t>
  </si>
  <si>
    <t>AAGCGTCA</t>
  </si>
  <si>
    <t>TGACGCTT</t>
  </si>
  <si>
    <t>SLXA_PE_MIPBC2_REV_013</t>
  </si>
  <si>
    <t>CAAGCAGAAGACGGCATACGAGATCGTAGGATACACGCACGATCCGACGGTAGTGT</t>
  </si>
  <si>
    <t>CGTAGGAT</t>
  </si>
  <si>
    <t>ATCCTACG</t>
  </si>
  <si>
    <t>SLXA_PE_MIPBC2_REV_014</t>
  </si>
  <si>
    <t>CAAGCAGAAGACGGCATACGAGATAGTTAGCGACACGCACGATCCGACGGTAGTGT</t>
  </si>
  <si>
    <t>AGTTAGCG</t>
  </si>
  <si>
    <t>CGCTAACT</t>
  </si>
  <si>
    <t>SLXA_PE_MIPBC2_REV_015</t>
  </si>
  <si>
    <t>CAAGCAGAAGACGGCATACGAGATGAACGTCTACACGCACGATCCGACGGTAGTGT</t>
  </si>
  <si>
    <t>GAACGTCT</t>
  </si>
  <si>
    <t>AGACGTTC</t>
  </si>
  <si>
    <t>SLXA_PE_MIPBC2_REV_016</t>
  </si>
  <si>
    <t>CAAGCAGAAGACGGCATACGAGATAGAACACTACACGCACGATCCGACGGTAGTGT</t>
  </si>
  <si>
    <t>AGAACACT</t>
  </si>
  <si>
    <t>AGTGTTCT</t>
  </si>
  <si>
    <t>SLXA_PE_MIPBC2_REV_017</t>
  </si>
  <si>
    <t>CAAGCAGAAGACGGCATACGAGATTGTTGGCAACACGCACGATCCGACGGTAGTGT</t>
  </si>
  <si>
    <t>TGTTGGCA</t>
  </si>
  <si>
    <t>TGCCAACA</t>
  </si>
  <si>
    <t>SLXA_PE_MIPBC2_REV_018</t>
  </si>
  <si>
    <t>CAAGCAGAAGACGGCATACGAGATGGCTAATAACACGCACGATCCGACGGTAGTGT</t>
  </si>
  <si>
    <t>GGCTAATA</t>
  </si>
  <si>
    <t>TATTAGCC</t>
  </si>
  <si>
    <t>SLXA_PE_MIPBC2_REV_019</t>
  </si>
  <si>
    <t>CAAGCAGAAGACGGCATACGAGATGCTAGAATACACGCACGATCCGACGGTAGTGT</t>
  </si>
  <si>
    <t>GCTAGAAT</t>
  </si>
  <si>
    <t>ATTCTAGC</t>
  </si>
  <si>
    <t>SLXA_PE_MIPBC2_REV_020</t>
  </si>
  <si>
    <t>CAAGCAGAAGACGGCATACGAGATTGTACTAAACACGCACGATCCGACGGTAGTGT</t>
  </si>
  <si>
    <t>TGTACTAA</t>
  </si>
  <si>
    <t>TTAGTACA</t>
  </si>
  <si>
    <t>SLXA_PE_MIPBC2_REV_021</t>
  </si>
  <si>
    <t>CAAGCAGAAGACGGCATACGAGATAGTTACACACACGCACGATCCGACGGTAGTGT</t>
  </si>
  <si>
    <t>AGTTACAC</t>
  </si>
  <si>
    <t>GTGTAACT</t>
  </si>
  <si>
    <t>SLXA_PE_MIPBC2_REV_022</t>
  </si>
  <si>
    <t>CAAGCAGAAGACGGCATACGAGATGTACACGAACACGCACGATCCGACGGTAGTGT</t>
  </si>
  <si>
    <t>GTACACGA</t>
  </si>
  <si>
    <t>TCGTGTAC</t>
  </si>
  <si>
    <t>SLXA_PE_MIPBC2_REV_023</t>
  </si>
  <si>
    <t>CAAGCAGAAGACGGCATACGAGATACTGTAAGACACGCACGATCCGACGGTAGTGT</t>
  </si>
  <si>
    <t>ACTGTAAG</t>
  </si>
  <si>
    <t>CTTACAGT</t>
  </si>
  <si>
    <t>SLXA_PE_MIPBC2_REV_024</t>
  </si>
  <si>
    <t>CAAGCAGAAGACGGCATACGAGATGATCATGAACACGCACGATCCGACGGTAGTGT</t>
  </si>
  <si>
    <t>GATCATGA</t>
  </si>
  <si>
    <t>TCATGATC</t>
  </si>
  <si>
    <t>SLXA_PE_MIPBC2_REV_025</t>
  </si>
  <si>
    <t>CAAGCAGAAGACGGCATACGAGATTGCTAACGACACGCACGATCCGACGGTAGTGT</t>
  </si>
  <si>
    <t>TGCTAACG</t>
  </si>
  <si>
    <t>CGTTAGCA</t>
  </si>
  <si>
    <t>SLXA_PE_MIPBC2_REV_026</t>
  </si>
  <si>
    <t>CAAGCAGAAGACGGCATACGAGATTAATGCTCACACGCACGATCCGACGGTAGTGT</t>
  </si>
  <si>
    <t>TAATGCTC</t>
  </si>
  <si>
    <t>GAGCATTA</t>
  </si>
  <si>
    <t>SLXA_PE_MIPBC2_REV_027</t>
  </si>
  <si>
    <t>CAAGCAGAAGACGGCATACGAGATCTTGTTGAACACGCACGATCCGACGGTAGTGT</t>
  </si>
  <si>
    <t>CTTGTTGA</t>
  </si>
  <si>
    <t>TCAACAAG</t>
  </si>
  <si>
    <t>SLXA_PE_MIPBC2_REV_028</t>
  </si>
  <si>
    <t>CAAGCAGAAGACGGCATACGAGATGATACAAGACACGCACGATCCGACGGTAGTGT</t>
  </si>
  <si>
    <t>GATACAAG</t>
  </si>
  <si>
    <t>CTTGTATC</t>
  </si>
  <si>
    <t>SLXA_PE_MIPBC2_REV_029</t>
  </si>
  <si>
    <t>CAAGCAGAAGACGGCATACGAGATATACAGCGACACGCACGATCCGACGGTAGTGT</t>
  </si>
  <si>
    <t>ATACAGCG</t>
  </si>
  <si>
    <t>CGCTGTAT</t>
  </si>
  <si>
    <t>SLXA_PE_MIPBC2_REV_030</t>
  </si>
  <si>
    <t>CAAGCAGAAGACGGCATACGAGATCTGGATAGACACGCACGATCCGACGGTAGTGT</t>
  </si>
  <si>
    <t>CTGGATAG</t>
  </si>
  <si>
    <t>CTATCCAG</t>
  </si>
  <si>
    <t>SLXA_PE_MIPBC2_REV_031</t>
  </si>
  <si>
    <t>CAAGCAGAAGACGGCATACGAGATTCATCAGCACACGCACGATCCGACGGTAGTGT</t>
  </si>
  <si>
    <t>TCATCAGC</t>
  </si>
  <si>
    <t>GCTGATGA</t>
  </si>
  <si>
    <t>SLXA_PE_MIPBC2_REV_032</t>
  </si>
  <si>
    <t>CAAGCAGAAGACGGCATACGAGATTTATACCGACACGCACGATCCGACGGTAGTGT</t>
  </si>
  <si>
    <t>TTATACCG</t>
  </si>
  <si>
    <t>CGGTATAA</t>
  </si>
  <si>
    <t>SLXA_PE_MIPBC2_REV_033</t>
  </si>
  <si>
    <t>CAAGCAGAAGACGGCATACGAGATGCTGATTCACACGCACGATCCGACGGTAGTGT</t>
  </si>
  <si>
    <t>GCTGATTC</t>
  </si>
  <si>
    <t>GAATCAGC</t>
  </si>
  <si>
    <t>SLXA_PE_MIPBC2_REV_034</t>
  </si>
  <si>
    <t>CAAGCAGAAGACGGCATACGAGATATAAGGCCACACGCACGATCCGACGGTAGTGT</t>
  </si>
  <si>
    <t>ATAAGGCC</t>
  </si>
  <si>
    <t>GGCCTTAT</t>
  </si>
  <si>
    <t>SLXA_PE_MIPBC2_REV_035</t>
  </si>
  <si>
    <t>CAAGCAGAAGACGGCATACGAGATAAGACTAGACACGCACGATCCGACGGTAGTGT</t>
  </si>
  <si>
    <t>AAGACTAG</t>
  </si>
  <si>
    <t>CTAGTCTT</t>
  </si>
  <si>
    <t>SLXA_PE_MIPBC2_REV_036</t>
  </si>
  <si>
    <t>CAAGCAGAAGACGGCATACGAGATTAGCAACAACACGCACGATCCGACGGTAGTGT</t>
  </si>
  <si>
    <t>TAGCAACA</t>
  </si>
  <si>
    <t>TGTTGCTA</t>
  </si>
  <si>
    <t>SLXA_PE_MIPBC2_REV_037</t>
  </si>
  <si>
    <t>CAAGCAGAAGACGGCATACGAGATCAAGTAATACACGCACGATCCGACGGTAGTGT</t>
  </si>
  <si>
    <t>CAAGTAAT</t>
  </si>
  <si>
    <t>ATTACTTG</t>
  </si>
  <si>
    <t>SLXA_PE_MIPBC2_REV_038</t>
  </si>
  <si>
    <t>CAAGCAGAAGACGGCATACGAGATTCATGATGACACGCACGATCCGACGGTAGTGT</t>
  </si>
  <si>
    <t>TCATGATG</t>
  </si>
  <si>
    <t>CATCATGA</t>
  </si>
  <si>
    <t>SLXA_PE_MIPBC2_REV_039</t>
  </si>
  <si>
    <t>CAAGCAGAAGACGGCATACGAGATTAGCTCTTACACGCACGATCCGACGGTAGTGT</t>
  </si>
  <si>
    <t>TAGCTCTT</t>
  </si>
  <si>
    <t>AAGAGCTA</t>
  </si>
  <si>
    <t>SLXA_PE_MIPBC2_REV_040</t>
  </si>
  <si>
    <t>CAAGCAGAAGACGGCATACGAGATACTACATGACACGCACGATCCGACGGTAGTGT</t>
  </si>
  <si>
    <t>ACTACATG</t>
  </si>
  <si>
    <t>CATGTAGT</t>
  </si>
  <si>
    <t>SLXA_PE_MIPBC2_REV_041</t>
  </si>
  <si>
    <t>CAAGCAGAAGACGGCATACGAGATTGTGCCATACACGCACGATCCGACGGTAGTGT</t>
  </si>
  <si>
    <t>TGTGCCAT</t>
  </si>
  <si>
    <t>ATGGCACA</t>
  </si>
  <si>
    <t>SLXA_PE_MIPBC2_REV_042</t>
  </si>
  <si>
    <t>CAAGCAGAAGACGGCATACGAGATGACTTCCAACACGCACGATCCGACGGTAGTGT</t>
  </si>
  <si>
    <t>GACTTCCA</t>
  </si>
  <si>
    <t>TGGAAGTC</t>
  </si>
  <si>
    <t>SLXA_PE_MIPBC2_REV_043</t>
  </si>
  <si>
    <t>CAAGCAGAAGACGGCATACGAGATTATTCTCGACACGCACGATCCGACGGTAGTGT</t>
  </si>
  <si>
    <t>TATTCTCG</t>
  </si>
  <si>
    <t>CGAGAATA</t>
  </si>
  <si>
    <t>SLXA_PE_MIPBC2_REV_044</t>
  </si>
  <si>
    <t>CAAGCAGAAGACGGCATACGAGATCACTAGATACACGCACGATCCGACGGTAGTGT</t>
  </si>
  <si>
    <t>CACTAGAT</t>
  </si>
  <si>
    <t>ATCTAGTG</t>
  </si>
  <si>
    <t>SLXA_PE_MIPBC2_REV_045</t>
  </si>
  <si>
    <t>CAAGCAGAAGACGGCATACGAGATCTTCGCATACACGCACGATCCGACGGTAGTGT</t>
  </si>
  <si>
    <t>CTTCGCAT</t>
  </si>
  <si>
    <t>ATGCGAAG</t>
  </si>
  <si>
    <t>SLXA_PE_MIPBC2_REV_046</t>
  </si>
  <si>
    <t>CAAGCAGAAGACGGCATACGAGATCTAGCGATACACGCACGATCCGACGGTAGTGT</t>
  </si>
  <si>
    <t>CTAGCGAT</t>
  </si>
  <si>
    <t>ATCGCTAG</t>
  </si>
  <si>
    <t>SLXA_PE_MIPBC2_REV_047</t>
  </si>
  <si>
    <t>CAAGCAGAAGACGGCATACGAGATTACGTTAAACACGCACGATCCGACGGTAGTGT</t>
  </si>
  <si>
    <t>TACGTTAA</t>
  </si>
  <si>
    <t>TTAACGTA</t>
  </si>
  <si>
    <t>SLXA_PE_MIPBC2_REV_048</t>
  </si>
  <si>
    <t>CAAGCAGAAGACGGCATACGAGATAAGTAGTCACACGCACGATCCGACGGTAGTGT</t>
  </si>
  <si>
    <t>AAGTAGTC</t>
  </si>
  <si>
    <t>GACTACTT</t>
  </si>
  <si>
    <t>SLXA_PE_MIPBC2_REV_049</t>
  </si>
  <si>
    <t>CAAGCAGAAGACGGCATACGAGATGACGTATCACACGCACGATCCGACGGTAGTGT</t>
  </si>
  <si>
    <t>GACGTATC</t>
  </si>
  <si>
    <t>GATACGTC</t>
  </si>
  <si>
    <t>SLXA_PE_MIPBC2_REV_050</t>
  </si>
  <si>
    <t>CAAGCAGAAGACGGCATACGAGATACGTTCAGACACGCACGATCCGACGGTAGTGT</t>
  </si>
  <si>
    <t>ACGTTCAG</t>
  </si>
  <si>
    <t>CTGAACGT</t>
  </si>
  <si>
    <t>SLXA_PE_MIPBC2_REV_051</t>
  </si>
  <si>
    <t>CAAGCAGAAGACGGCATACGAGATAGCTATATACACGCACGATCCGACGGTAGTGT</t>
  </si>
  <si>
    <t>AGCTATAT</t>
  </si>
  <si>
    <t>ATATAGCT</t>
  </si>
  <si>
    <t>SLXA_PE_MIPBC2_REV_052</t>
  </si>
  <si>
    <t>CAAGCAGAAGACGGCATACGAGATAGTGCGAAACACGCACGATCCGACGGTAGTGT</t>
  </si>
  <si>
    <t>AGTGCGAA</t>
  </si>
  <si>
    <t>TTCGCACT</t>
  </si>
  <si>
    <t>SLXA_PE_MIPBC2_REV_053</t>
  </si>
  <si>
    <t>CAAGCAGAAGACGGCATACGAGATCAATGGTAACACGCACGATCCGACGGTAGTGT</t>
  </si>
  <si>
    <t>CAATGGTA</t>
  </si>
  <si>
    <t>TACCATTG</t>
  </si>
  <si>
    <t>SLXA_PE_MIPBC2_REV_054</t>
  </si>
  <si>
    <t>CAAGCAGAAGACGGCATACGAGATATTCCGATACACGCACGATCCGACGGTAGTGT</t>
  </si>
  <si>
    <t>ATTCCGAT</t>
  </si>
  <si>
    <t>ATCGGAAT</t>
  </si>
  <si>
    <t>SLXA_PE_MIPBC2_REV_055</t>
  </si>
  <si>
    <t>CAAGCAGAAGACGGCATACGAGATAGCTGTTGACACGCACGATCCGACGGTAGTGT</t>
  </si>
  <si>
    <t>AGCTGTTG</t>
  </si>
  <si>
    <t>CAACAGCT</t>
  </si>
  <si>
    <t>SLXA_PE_MIPBC2_REV_056</t>
  </si>
  <si>
    <t>CAAGCAGAAGACGGCATACGAGATTTCGACTCACACGCACGATCCGACGGTAGTGT</t>
  </si>
  <si>
    <t>TTCGACTC</t>
  </si>
  <si>
    <t>GAGTCGAA</t>
  </si>
  <si>
    <t>SLXA_PE_MIPBC2_REV_057</t>
  </si>
  <si>
    <t>CAAGCAGAAGACGGCATACGAGATCGAATGGTACACGCACGATCCGACGGTAGTGT</t>
  </si>
  <si>
    <t>CGAATGGT</t>
  </si>
  <si>
    <t>ACCATTCG</t>
  </si>
  <si>
    <t>SLXA_PE_MIPBC2_REV_058</t>
  </si>
  <si>
    <t>CAAGCAGAAGACGGCATACGAGATTAGTGTACACACGCACGATCCGACGGTAGTGT</t>
  </si>
  <si>
    <t>TAGTGTAC</t>
  </si>
  <si>
    <t>GTACACTA</t>
  </si>
  <si>
    <t>SLXA_PE_MIPBC2_REV_059</t>
  </si>
  <si>
    <t>CAAGCAGAAGACGGCATACGAGATACGCATGAACACGCACGATCCGACGGTAGTGT</t>
  </si>
  <si>
    <t>ACGCATGA</t>
  </si>
  <si>
    <t>TCATGCGT</t>
  </si>
  <si>
    <t>SLXA_PE_MIPBC2_REV_060</t>
  </si>
  <si>
    <t>CAAGCAGAAGACGGCATACGAGATTTCGTACAACACGCACGATCCGACGGTAGTGT</t>
  </si>
  <si>
    <t>TTCGTACA</t>
  </si>
  <si>
    <t>TGTACGAA</t>
  </si>
  <si>
    <t>SLXA_PE_MIPBC2_REV_061</t>
  </si>
  <si>
    <t>CAAGCAGAAGACGGCATACGAGATTTCTGCTAACACGCACGATCCGACGGTAGTGT</t>
  </si>
  <si>
    <t>TTCTGCTA</t>
  </si>
  <si>
    <t>TAGCAGAA</t>
  </si>
  <si>
    <t>SLXA_PE_MIPBC2_REV_062</t>
  </si>
  <si>
    <t>CAAGCAGAAGACGGCATACGAGATTGGAAGCAACACGCACGATCCGACGGTAGTGT</t>
  </si>
  <si>
    <t>TGGAAGCA</t>
  </si>
  <si>
    <t>TGCTTCCA</t>
  </si>
  <si>
    <t>SLXA_PE_MIPBC2_REV_063</t>
  </si>
  <si>
    <t>CAAGCAGAAGACGGCATACGAGATGATGCTCAACACGCACGATCCGACGGTAGTGT</t>
  </si>
  <si>
    <t>GATGCTCA</t>
  </si>
  <si>
    <t>TGAGCATC</t>
  </si>
  <si>
    <t>SLXA_PE_MIPBC2_REV_064</t>
  </si>
  <si>
    <t>CAAGCAGAAGACGGCATACGAGATAGCCTGAAACACGCACGATCCGACGGTAGTGT</t>
  </si>
  <si>
    <t>AGCCTGAA</t>
  </si>
  <si>
    <t>TTCAGGCT</t>
  </si>
  <si>
    <t>SLXA_PE_MIPBC2_REV_065</t>
  </si>
  <si>
    <t>CAAGCAGAAGACGGCATACGAGATCACCAGTAACACGCACGATCCGACGGTAGTGT</t>
  </si>
  <si>
    <t>CACCAGTA</t>
  </si>
  <si>
    <t>TACTGGTG</t>
  </si>
  <si>
    <t>SLXA_PE_MIPBC2_REV_066</t>
  </si>
  <si>
    <t>CAAGCAGAAGACGGCATACGAGATGTTACACCACACGCACGATCCGACGGTAGTGT</t>
  </si>
  <si>
    <t>GTTACACC</t>
  </si>
  <si>
    <t>GGTGTAAC</t>
  </si>
  <si>
    <t>SLXA_PE_MIPBC2_REV_067</t>
  </si>
  <si>
    <t>CAAGCAGAAGACGGCATACGAGATGCGTTAGTACACGCACGATCCGACGGTAGTGT</t>
  </si>
  <si>
    <t>GCGTTAGT</t>
  </si>
  <si>
    <t>ACTAACGC</t>
  </si>
  <si>
    <t>SLXA_PE_MIPBC2_REV_068</t>
  </si>
  <si>
    <t>CAAGCAGAAGACGGCATACGAGATTGACGTTCACACGCACGATCCGACGGTAGTGT</t>
  </si>
  <si>
    <t>TGACGTTC</t>
  </si>
  <si>
    <t>GAACGTCA</t>
  </si>
  <si>
    <t>SLXA_PE_MIPBC2_REV_069</t>
  </si>
  <si>
    <t>CAAGCAGAAGACGGCATACGAGATTAGGCGTAACACGCACGATCCGACGGTAGTGT</t>
  </si>
  <si>
    <t>TAGGCGTA</t>
  </si>
  <si>
    <t>TACGCCTA</t>
  </si>
  <si>
    <t>SLXA_PE_MIPBC2_REV_070</t>
  </si>
  <si>
    <t>CAAGCAGAAGACGGCATACGAGATAAGTGAGCACACGCACGATCCGACGGTAGTGT</t>
  </si>
  <si>
    <t>AAGTGAGC</t>
  </si>
  <si>
    <t>GCTCACTT</t>
  </si>
  <si>
    <t>SLXA_PE_MIPBC2_REV_071</t>
  </si>
  <si>
    <t>CAAGCAGAAGACGGCATACGAGATCCGGAATAACACGCACGATCCGACGGTAGTGT</t>
  </si>
  <si>
    <t>CCGGAATA</t>
  </si>
  <si>
    <t>TATTCCGG</t>
  </si>
  <si>
    <t>SLXA_PE_MIPBC2_REV_072</t>
  </si>
  <si>
    <t>CAAGCAGAAGACGGCATACGAGATAATAGGCAACACGCACGATCCGACGGTAGTGT</t>
  </si>
  <si>
    <t>AATAGGCA</t>
  </si>
  <si>
    <t>TGCCTATT</t>
  </si>
  <si>
    <t>SLXA_PE_MIPBC2_REV_073</t>
  </si>
  <si>
    <t>CAAGCAGAAGACGGCATACGAGATTTCAGGTCACACGCACGATCCGACGGTAGTGT</t>
  </si>
  <si>
    <t>TTCAGGTC</t>
  </si>
  <si>
    <t>GACCTGAA</t>
  </si>
  <si>
    <t>SLXA_PE_MIPBC2_REV_074</t>
  </si>
  <si>
    <t>CAAGCAGAAGACGGCATACGAGATTAATCGCTACACGCACGATCCGACGGTAGTGT</t>
  </si>
  <si>
    <t>TAATCGCT</t>
  </si>
  <si>
    <t>AGCGATTA</t>
  </si>
  <si>
    <t>SLXA_PE_MIPBC2_REV_075</t>
  </si>
  <si>
    <t>CAAGCAGAAGACGGCATACGAGATCTTAGGTGACACGCACGATCCGACGGTAGTGT</t>
  </si>
  <si>
    <t>CTTAGGTG</t>
  </si>
  <si>
    <t>CACCTAAG</t>
  </si>
  <si>
    <t>SLXA_PE_MIPBC2_REV_076</t>
  </si>
  <si>
    <t>CAAGCAGAAGACGGCATACGAGATTTGATCTCACACGCACGATCCGACGGTAGTGT</t>
  </si>
  <si>
    <t>TTGATCTC</t>
  </si>
  <si>
    <t>GAGATCAA</t>
  </si>
  <si>
    <t>SLXA_PE_MIPBC2_REV_077</t>
  </si>
  <si>
    <t>CAAGCAGAAGACGGCATACGAGATTCTTACTGACACGCACGATCCGACGGTAGTGT</t>
  </si>
  <si>
    <t>TCTTACTG</t>
  </si>
  <si>
    <t>CAGTAAGA</t>
  </si>
  <si>
    <t>SLXA_PE_MIPBC2_REV_078</t>
  </si>
  <si>
    <t>CAAGCAGAAGACGGCATACGAGATGAGTACACACACGCACGATCCGACGGTAGTGT</t>
  </si>
  <si>
    <t>GAGTACAC</t>
  </si>
  <si>
    <t>GTGTACTC</t>
  </si>
  <si>
    <t>SLXA_PE_MIPBC2_REV_079</t>
  </si>
  <si>
    <t>CAAGCAGAAGACGGCATACGAGATACGTTACAACACGCACGATCCGACGGTAGTGT</t>
  </si>
  <si>
    <t>ACGTTACA</t>
  </si>
  <si>
    <t>TGTAACGT</t>
  </si>
  <si>
    <t>SLXA_PE_MIPBC2_REV_080</t>
  </si>
  <si>
    <t>CAAGCAGAAGACGGCATACGAGATTGGTAAGCACACGCACGATCCGACGGTAGTGT</t>
  </si>
  <si>
    <t>TGGTAAGC</t>
  </si>
  <si>
    <t>GCTTACCA</t>
  </si>
  <si>
    <t>SLXA_PE_MIPBC2_REV_081</t>
  </si>
  <si>
    <t>CAAGCAGAAGACGGCATACGAGATGATAGCACACACGCACGATCCGACGGTAGTGT</t>
  </si>
  <si>
    <t>GATAGCAC</t>
  </si>
  <si>
    <t>GTGCTATC</t>
  </si>
  <si>
    <t>SLXA_PE_MIPBC2_REV_082</t>
  </si>
  <si>
    <t>CAAGCAGAAGACGGCATACGAGATGACTTAGGACACGCACGATCCGACGGTAGTGT</t>
  </si>
  <si>
    <t>GACTTAGG</t>
  </si>
  <si>
    <t>CCTAAGTC</t>
  </si>
  <si>
    <t>SLXA_PE_MIPBC2_REV_083</t>
  </si>
  <si>
    <t>CAAGCAGAAGACGGCATACGAGATAGTCGTTAACACGCACGATCCGACGGTAGTGT</t>
  </si>
  <si>
    <t>AGTCGTTA</t>
  </si>
  <si>
    <t>TAACGACT</t>
  </si>
  <si>
    <t>SLXA_PE_MIPBC2_REV_084</t>
  </si>
  <si>
    <t>CAAGCAGAAGACGGCATACGAGATCGTGATTAACACGCACGATCCGACGGTAGTGT</t>
  </si>
  <si>
    <t>CGTGATTA</t>
  </si>
  <si>
    <t>TAATCACG</t>
  </si>
  <si>
    <t>SLXA_PE_MIPBC2_REV_085</t>
  </si>
  <si>
    <t>CAAGCAGAAGACGGCATACGAGATTCAGTAGAACACGCACGATCCGACGGTAGTGT</t>
  </si>
  <si>
    <t>TCAGTAGA</t>
  </si>
  <si>
    <t>TCTACTGA</t>
  </si>
  <si>
    <t>SLXA_PE_MIPBC2_REV_086</t>
  </si>
  <si>
    <t>CAAGCAGAAGACGGCATACGAGATATGTGTCTACACGCACGATCCGACGGTAGTGT</t>
  </si>
  <si>
    <t>ATGTGTCT</t>
  </si>
  <si>
    <t>AGACACAT</t>
  </si>
  <si>
    <t>SLXA_PE_MIPBC2_REV_087</t>
  </si>
  <si>
    <t>CAAGCAGAAGACGGCATACGAGATCAGAATATACACGCACGATCCGACGGTAGTGT</t>
  </si>
  <si>
    <t>CAGAATAT</t>
  </si>
  <si>
    <t>ATATTCTG</t>
  </si>
  <si>
    <t>SLXA_PE_MIPBC2_REV_088</t>
  </si>
  <si>
    <t>CAAGCAGAAGACGGCATACGAGATTAAGTCTGACACGCACGATCCGACGGTAGTGT</t>
  </si>
  <si>
    <t>TAAGTCTG</t>
  </si>
  <si>
    <t>CAGACTTA</t>
  </si>
  <si>
    <t>SLXA_PE_MIPBC2_REV_089</t>
  </si>
  <si>
    <t>CAAGCAGAAGACGGCATACGAGATATCGACATACACGCACGATCCGACGGTAGTGT</t>
  </si>
  <si>
    <t>ATCGACAT</t>
  </si>
  <si>
    <t>ATGTCGAT</t>
  </si>
  <si>
    <t>SLXA_PE_MIPBC2_REV_090</t>
  </si>
  <si>
    <t>CAAGCAGAAGACGGCATACGAGATACAGCTGTACACGCACGATCCGACGGTAGTGT</t>
  </si>
  <si>
    <t>ACAGCTGT</t>
  </si>
  <si>
    <t>SLXA_PE_MIPBC2_REV_091</t>
  </si>
  <si>
    <t>CAAGCAGAAGACGGCATACGAGATATCACAAGACACGCACGATCCGACGGTAGTGT</t>
  </si>
  <si>
    <t>ATCACAAG</t>
  </si>
  <si>
    <t>CTTGTGAT</t>
  </si>
  <si>
    <t>SLXA_PE_MIPBC2_REV_092</t>
  </si>
  <si>
    <t>CAAGCAGAAGACGGCATACGAGATGTCGAATTACACGCACGATCCGACGGTAGTGT</t>
  </si>
  <si>
    <t>GTCGAATT</t>
  </si>
  <si>
    <t>AATTCGAC</t>
  </si>
  <si>
    <t>SLXA_PE_MIPBC2_REV_093</t>
  </si>
  <si>
    <t>CAAGCAGAAGACGGCATACGAGATTGCCGATTACACGCACGATCCGACGGTAGTGT</t>
  </si>
  <si>
    <t>TGCCGATT</t>
  </si>
  <si>
    <t>AATCGGCA</t>
  </si>
  <si>
    <t>SLXA_PE_MIPBC2_REV_094</t>
  </si>
  <si>
    <t>CAAGCAGAAGACGGCATACGAGATACTAATGCACACGCACGATCCGACGGTAGTGT</t>
  </si>
  <si>
    <t>ACTAATGC</t>
  </si>
  <si>
    <t>GCATTAGT</t>
  </si>
  <si>
    <t>SLXA_PE_MIPBC2_REV_095</t>
  </si>
  <si>
    <t>CAAGCAGAAGACGGCATACGAGATCTAGTAGGACACGCACGATCCGACGGTAGTGT</t>
  </si>
  <si>
    <t>CTAGTAGG</t>
  </si>
  <si>
    <t>CCTACTAG</t>
  </si>
  <si>
    <t>SLXA_PE_MIPBC2_REV_096</t>
  </si>
  <si>
    <t>CAAGCAGAAGACGGCATACGAGATTTAAGCCAACACGCACGATCCGACGGTAGTGT</t>
  </si>
  <si>
    <t>TTAAGCCA</t>
  </si>
  <si>
    <t>TGGCTTAA</t>
  </si>
  <si>
    <t>BC_primer_name</t>
  </si>
  <si>
    <t>Barcode_sequence</t>
  </si>
  <si>
    <t>Barcode_reverse_complement_sequence_(present_index_reads)</t>
  </si>
  <si>
    <t>[weird INDX overlap in spikein-fudged]</t>
  </si>
  <si>
    <t>ul added 8/3/16</t>
  </si>
  <si>
    <t>4 new</t>
  </si>
  <si>
    <t>2 new</t>
  </si>
  <si>
    <t>5 new</t>
  </si>
  <si>
    <t>8 old</t>
  </si>
  <si>
    <t>2 old</t>
  </si>
  <si>
    <t>7 old</t>
  </si>
  <si>
    <t>4 old</t>
  </si>
  <si>
    <t>5 old</t>
  </si>
  <si>
    <t>Region(1001genomes)</t>
  </si>
  <si>
    <t>Scandinavia</t>
  </si>
  <si>
    <t>South_europe</t>
  </si>
  <si>
    <t>East_europe</t>
  </si>
  <si>
    <t>Asia</t>
  </si>
  <si>
    <t>West_europe</t>
  </si>
  <si>
    <t>North_america</t>
  </si>
  <si>
    <t>British_isles</t>
  </si>
  <si>
    <t>demultiplexed_reads</t>
  </si>
  <si>
    <t>library</t>
  </si>
  <si>
    <t>fastq_lines</t>
  </si>
  <si>
    <t>n_read_pairs</t>
  </si>
  <si>
    <t>max-10_S10</t>
  </si>
  <si>
    <t>max-11_S11</t>
  </si>
  <si>
    <t>max-12_S12</t>
  </si>
  <si>
    <t>max-13_S13</t>
  </si>
  <si>
    <t>max-14_S14</t>
  </si>
  <si>
    <t>max-15_S15</t>
  </si>
  <si>
    <t>max-16_S16</t>
  </si>
  <si>
    <t>max-17_S17</t>
  </si>
  <si>
    <t>max-18_S18</t>
  </si>
  <si>
    <t>max-19_S19</t>
  </si>
  <si>
    <t>max-1_S1</t>
  </si>
  <si>
    <t>max-20_S20</t>
  </si>
  <si>
    <t>max-21_S21</t>
  </si>
  <si>
    <t>max-22_S22</t>
  </si>
  <si>
    <t>max-23_S23</t>
  </si>
  <si>
    <t>max-24_S24</t>
  </si>
  <si>
    <t>max-25_S25</t>
  </si>
  <si>
    <t>max-26_S26</t>
  </si>
  <si>
    <t>max-27_S27</t>
  </si>
  <si>
    <t>max-28_S28</t>
  </si>
  <si>
    <t>max-29_S29</t>
  </si>
  <si>
    <t>max-2_S2</t>
  </si>
  <si>
    <t>max-30_S30</t>
  </si>
  <si>
    <t>max-31_S31</t>
  </si>
  <si>
    <t>max-32_S32</t>
  </si>
  <si>
    <t>max-33_S33</t>
  </si>
  <si>
    <t>max-34_S34</t>
  </si>
  <si>
    <t>max-35_S35</t>
  </si>
  <si>
    <t>max-36_S36</t>
  </si>
  <si>
    <t>max-37_S37</t>
  </si>
  <si>
    <t>max-38_S38</t>
  </si>
  <si>
    <t>max-39_S39</t>
  </si>
  <si>
    <t>max-3_S3</t>
  </si>
  <si>
    <t>max-40_S40</t>
  </si>
  <si>
    <t>max-41_S41</t>
  </si>
  <si>
    <t>max-42_S42</t>
  </si>
  <si>
    <t>max-43_S43</t>
  </si>
  <si>
    <t>max-44_S44</t>
  </si>
  <si>
    <t>max-45_S45</t>
  </si>
  <si>
    <t>max-46_S46</t>
  </si>
  <si>
    <t>max-47_S47</t>
  </si>
  <si>
    <t>max-48_S48</t>
  </si>
  <si>
    <t>max-49_S49</t>
  </si>
  <si>
    <t>max-4_S4</t>
  </si>
  <si>
    <t>max-50_S50</t>
  </si>
  <si>
    <t>max-51_S51</t>
  </si>
  <si>
    <t>max-52_S52</t>
  </si>
  <si>
    <t>max-53_S53</t>
  </si>
  <si>
    <t>max-54_S54</t>
  </si>
  <si>
    <t>max-55_S55</t>
  </si>
  <si>
    <t>max-56_S56</t>
  </si>
  <si>
    <t>max-57_S57</t>
  </si>
  <si>
    <t>max-58_S58</t>
  </si>
  <si>
    <t>max-59_S59</t>
  </si>
  <si>
    <t>max-5_S5</t>
  </si>
  <si>
    <t>max-60_S60</t>
  </si>
  <si>
    <t>max-61_S61</t>
  </si>
  <si>
    <t>max-62_S62</t>
  </si>
  <si>
    <t>max-63_S63</t>
  </si>
  <si>
    <t>max-64_S64</t>
  </si>
  <si>
    <t>max-65_S65</t>
  </si>
  <si>
    <t>max-66_S66</t>
  </si>
  <si>
    <t>max-67_S67</t>
  </si>
  <si>
    <t>max-68_S68</t>
  </si>
  <si>
    <t>max-69_S69</t>
  </si>
  <si>
    <t>max-6_S6</t>
  </si>
  <si>
    <t>max-70_S70</t>
  </si>
  <si>
    <t>max-71_S71</t>
  </si>
  <si>
    <t>max-72_S72</t>
  </si>
  <si>
    <t>max-73_S73</t>
  </si>
  <si>
    <t>max-74_S74</t>
  </si>
  <si>
    <t>max-75_S75</t>
  </si>
  <si>
    <t>max-76_S76</t>
  </si>
  <si>
    <t>max-77_S77</t>
  </si>
  <si>
    <t>max-78_S78</t>
  </si>
  <si>
    <t>max-79_S79</t>
  </si>
  <si>
    <t>max-7_S7</t>
  </si>
  <si>
    <t>max-80_S80</t>
  </si>
  <si>
    <t>max-81_S81</t>
  </si>
  <si>
    <t>max-82_S82</t>
  </si>
  <si>
    <t>max-83_S83</t>
  </si>
  <si>
    <t>max-84_S84</t>
  </si>
  <si>
    <t>max-85_S85</t>
  </si>
  <si>
    <t>max-86_S86</t>
  </si>
  <si>
    <t>max-87_S87</t>
  </si>
  <si>
    <t>max-88_S88</t>
  </si>
  <si>
    <t>max-89_S89</t>
  </si>
  <si>
    <t>max-8_S8</t>
  </si>
  <si>
    <t>max-90_S90</t>
  </si>
  <si>
    <t>max-91_S91</t>
  </si>
  <si>
    <t>max-92_S92</t>
  </si>
  <si>
    <t>max-93_S93</t>
  </si>
  <si>
    <t>max-94_S94</t>
  </si>
  <si>
    <t>max-95_S95</t>
  </si>
  <si>
    <t>max-96_S96</t>
  </si>
  <si>
    <t>max-9_S9</t>
  </si>
  <si>
    <t>Sequencing run</t>
  </si>
  <si>
    <t>demultiplexed reads</t>
  </si>
  <si>
    <t>Pilot</t>
  </si>
  <si>
    <t>libraries</t>
  </si>
  <si>
    <t>Full experiment</t>
  </si>
  <si>
    <t>instrument, kit</t>
  </si>
  <si>
    <t>NextSeq 500 v2, 300 cycle High Output</t>
  </si>
  <si>
    <t>MiSeq v2, 300 cycle</t>
  </si>
  <si>
    <t>reads</t>
  </si>
  <si>
    <t>Col0-NewMIP_S2_L001</t>
  </si>
  <si>
    <t>Cvi-NewMIP_S4_L001</t>
  </si>
  <si>
    <t>Bay0-NewMIP_S3_L001</t>
  </si>
  <si>
    <t>Tsu1-NewMIP_S1_L001</t>
  </si>
  <si>
    <t>Vod7-NewMIP_S6_L001</t>
  </si>
  <si>
    <t>total</t>
  </si>
  <si>
    <t>notes</t>
  </si>
  <si>
    <t>flow cell malfunction, lost ~60% of reads with demultiplexing</t>
  </si>
  <si>
    <t>Forward read file</t>
  </si>
  <si>
    <t>Barcode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</si>
</sst>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</font>
    <font>
      <sz val="12"/>
      <name val="Calibri"/>
    </font>
    <font>
      <u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0" fontId="5" fillId="0" borderId="0" xfId="0" applyFont="1"/>
    <xf numFmtId="0" fontId="6" fillId="0" borderId="0" xfId="0" applyFont="1" applyFill="1" applyBorder="1"/>
    <xf numFmtId="0" fontId="2" fillId="2" borderId="0" xfId="0" applyFont="1" applyFill="1"/>
    <xf numFmtId="0" fontId="0" fillId="2" borderId="0" xfId="0" applyFill="1"/>
    <xf numFmtId="0" fontId="5" fillId="0" borderId="0" xfId="0" applyFont="1" applyFill="1" applyBorder="1"/>
    <xf numFmtId="14" fontId="2" fillId="2" borderId="0" xfId="0" applyNumberFormat="1" applyFont="1" applyFill="1"/>
    <xf numFmtId="14" fontId="0" fillId="2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14" fontId="2" fillId="0" borderId="0" xfId="0" applyNumberFormat="1" applyFont="1" applyFill="1"/>
    <xf numFmtId="0" fontId="0" fillId="3" borderId="0" xfId="0" applyFill="1"/>
    <xf numFmtId="0" fontId="7" fillId="0" borderId="0" xfId="0" applyFont="1"/>
    <xf numFmtId="0" fontId="8" fillId="0" borderId="0" xfId="3" applyFont="1"/>
    <xf numFmtId="0" fontId="1" fillId="0" borderId="0" xfId="3" applyFont="1"/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0" borderId="0" xfId="3" applyFont="1"/>
  </cellXfs>
  <cellStyles count="8">
    <cellStyle name="Followed Hyperlink" xfId="2" builtinId="9" hidden="1"/>
    <cellStyle name="Followed Hyperlink" xfId="5" builtinId="9" hidden="1"/>
    <cellStyle name="Followed Hyperlink" xfId="7" builtinId="9" hidden="1"/>
    <cellStyle name="Hyperlink" xfId="1" builtinId="8" hidden="1"/>
    <cellStyle name="Hyperlink" xfId="4" builtinId="8" hidden="1"/>
    <cellStyle name="Hyperlink" xfId="6" builtinId="8" hidden="1"/>
    <cellStyle name="Normal" xfId="0" builtinId="0"/>
    <cellStyle name="Normal 2" xfId="3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topLeftCell="N1" workbookViewId="0">
      <selection sqref="A1:X1048576"/>
    </sheetView>
  </sheetViews>
  <sheetFormatPr baseColWidth="10" defaultRowHeight="16" x14ac:dyDescent="0.2"/>
  <cols>
    <col min="2" max="2" width="19.33203125" style="19" bestFit="1" customWidth="1"/>
    <col min="3" max="3" width="6.5" customWidth="1"/>
    <col min="4" max="4" width="12.5" customWidth="1"/>
    <col min="5" max="5" width="8.1640625" customWidth="1"/>
    <col min="6" max="6" width="5.5" customWidth="1"/>
    <col min="7" max="7" width="6.6640625" customWidth="1"/>
    <col min="8" max="8" width="4.33203125" customWidth="1"/>
    <col min="9" max="9" width="4.6640625" customWidth="1"/>
    <col min="10" max="10" width="18.33203125" bestFit="1" customWidth="1"/>
    <col min="11" max="11" width="30.83203125" bestFit="1" customWidth="1"/>
    <col min="13" max="13" width="12" bestFit="1" customWidth="1"/>
    <col min="14" max="14" width="14.1640625" bestFit="1" customWidth="1"/>
    <col min="16" max="16" width="17" bestFit="1" customWidth="1"/>
    <col min="17" max="17" width="13.33203125" bestFit="1" customWidth="1"/>
    <col min="18" max="18" width="18" bestFit="1" customWidth="1"/>
    <col min="21" max="21" width="23.6640625" bestFit="1" customWidth="1"/>
  </cols>
  <sheetData>
    <row r="1" spans="1:24" x14ac:dyDescent="0.2">
      <c r="A1" t="s">
        <v>0</v>
      </c>
      <c r="B1" s="19" t="s">
        <v>858</v>
      </c>
      <c r="C1" t="s">
        <v>75</v>
      </c>
      <c r="D1" t="s">
        <v>84</v>
      </c>
      <c r="E1" t="s">
        <v>24</v>
      </c>
      <c r="F1" t="s">
        <v>60</v>
      </c>
      <c r="G1" t="s">
        <v>83</v>
      </c>
      <c r="H1" t="s">
        <v>1</v>
      </c>
      <c r="I1" t="s">
        <v>26</v>
      </c>
      <c r="J1" t="s">
        <v>866</v>
      </c>
      <c r="K1" t="s">
        <v>2</v>
      </c>
      <c r="L1" t="s">
        <v>22</v>
      </c>
      <c r="M1" t="s">
        <v>356</v>
      </c>
      <c r="N1" t="s">
        <v>849</v>
      </c>
      <c r="O1" t="s">
        <v>358</v>
      </c>
      <c r="P1" t="s">
        <v>359</v>
      </c>
      <c r="Q1" t="s">
        <v>456</v>
      </c>
      <c r="R1" t="s">
        <v>457</v>
      </c>
      <c r="S1" t="s">
        <v>458</v>
      </c>
      <c r="T1" t="s">
        <v>459</v>
      </c>
      <c r="U1" s="16" t="s">
        <v>845</v>
      </c>
      <c r="V1" s="16" t="s">
        <v>461</v>
      </c>
      <c r="W1" s="16" t="s">
        <v>846</v>
      </c>
      <c r="X1" s="16" t="s">
        <v>847</v>
      </c>
    </row>
    <row r="2" spans="1:24" x14ac:dyDescent="0.2">
      <c r="A2" t="s">
        <v>3</v>
      </c>
      <c r="B2" s="19" t="s">
        <v>864</v>
      </c>
      <c r="C2" t="s">
        <v>4</v>
      </c>
      <c r="D2" s="18" t="s">
        <v>464</v>
      </c>
      <c r="E2" s="1">
        <v>42521</v>
      </c>
      <c r="F2" s="1" t="s">
        <v>61</v>
      </c>
      <c r="G2" t="s">
        <v>19</v>
      </c>
      <c r="H2">
        <v>25</v>
      </c>
      <c r="I2" t="s">
        <v>23</v>
      </c>
      <c r="J2">
        <v>1996654</v>
      </c>
      <c r="K2" t="s">
        <v>73</v>
      </c>
      <c r="M2">
        <v>4</v>
      </c>
      <c r="N2" t="s">
        <v>850</v>
      </c>
      <c r="O2" t="s">
        <v>370</v>
      </c>
      <c r="P2">
        <v>11036</v>
      </c>
      <c r="Q2" s="15">
        <f t="shared" ref="Q2:Q9" si="0">(P2-S2)/T2</f>
        <v>-0.62175535533319559</v>
      </c>
      <c r="R2">
        <f>M2*(S2/P2)</f>
        <v>10.898899057629576</v>
      </c>
      <c r="S2">
        <v>30070.0625</v>
      </c>
      <c r="T2">
        <v>30613.427510889298</v>
      </c>
      <c r="U2" s="17" t="s">
        <v>462</v>
      </c>
      <c r="V2" s="18" t="s">
        <v>463</v>
      </c>
      <c r="W2" s="18" t="s">
        <v>464</v>
      </c>
      <c r="X2" s="18" t="s">
        <v>465</v>
      </c>
    </row>
    <row r="3" spans="1:24" x14ac:dyDescent="0.2">
      <c r="A3" t="s">
        <v>12</v>
      </c>
      <c r="B3" s="19" t="s">
        <v>865</v>
      </c>
      <c r="C3" t="s">
        <v>5</v>
      </c>
      <c r="D3" s="18" t="s">
        <v>468</v>
      </c>
      <c r="E3" s="1">
        <v>42521</v>
      </c>
      <c r="F3" s="1" t="s">
        <v>61</v>
      </c>
      <c r="G3" t="s">
        <v>20</v>
      </c>
      <c r="H3">
        <v>25</v>
      </c>
      <c r="I3" t="s">
        <v>23</v>
      </c>
      <c r="J3">
        <v>2075081</v>
      </c>
      <c r="K3" t="s">
        <v>73</v>
      </c>
      <c r="M3">
        <v>2</v>
      </c>
      <c r="N3" t="s">
        <v>850</v>
      </c>
      <c r="O3" t="s">
        <v>381</v>
      </c>
      <c r="P3">
        <v>6877</v>
      </c>
      <c r="Q3" s="15">
        <f t="shared" si="0"/>
        <v>-0.7576107736303016</v>
      </c>
      <c r="R3">
        <f t="shared" ref="R3:R9" si="1">M3*(S3/P3)</f>
        <v>8.7451105133052209</v>
      </c>
      <c r="S3">
        <v>30070.0625</v>
      </c>
      <c r="T3">
        <v>30613.427510889298</v>
      </c>
      <c r="U3" s="17" t="s">
        <v>466</v>
      </c>
      <c r="V3" s="18" t="s">
        <v>467</v>
      </c>
      <c r="W3" s="18" t="s">
        <v>468</v>
      </c>
      <c r="X3" s="18" t="s">
        <v>469</v>
      </c>
    </row>
    <row r="4" spans="1:24" x14ac:dyDescent="0.2">
      <c r="A4" t="s">
        <v>13</v>
      </c>
      <c r="B4" s="19" t="s">
        <v>865</v>
      </c>
      <c r="C4" t="s">
        <v>6</v>
      </c>
      <c r="D4" s="18" t="s">
        <v>472</v>
      </c>
      <c r="E4" s="1">
        <v>42521</v>
      </c>
      <c r="F4" s="1" t="s">
        <v>61</v>
      </c>
      <c r="G4" t="s">
        <v>20</v>
      </c>
      <c r="H4">
        <v>25</v>
      </c>
      <c r="I4" t="s">
        <v>23</v>
      </c>
      <c r="J4">
        <v>2241577</v>
      </c>
      <c r="M4">
        <v>2</v>
      </c>
      <c r="N4" t="s">
        <v>850</v>
      </c>
      <c r="O4" t="s">
        <v>392</v>
      </c>
      <c r="P4">
        <v>9646</v>
      </c>
      <c r="Q4" s="15">
        <f t="shared" si="0"/>
        <v>-0.66716026791626304</v>
      </c>
      <c r="R4">
        <f t="shared" si="1"/>
        <v>6.23472164627825</v>
      </c>
      <c r="S4">
        <v>30070.0625</v>
      </c>
      <c r="T4">
        <v>30613.427510889298</v>
      </c>
      <c r="U4" s="17" t="s">
        <v>470</v>
      </c>
      <c r="V4" s="18" t="s">
        <v>471</v>
      </c>
      <c r="W4" s="18" t="s">
        <v>472</v>
      </c>
      <c r="X4" s="18" t="s">
        <v>473</v>
      </c>
    </row>
    <row r="5" spans="1:24" x14ac:dyDescent="0.2">
      <c r="A5" t="s">
        <v>14</v>
      </c>
      <c r="B5" s="19" t="s">
        <v>863</v>
      </c>
      <c r="C5" t="s">
        <v>7</v>
      </c>
      <c r="D5" s="18" t="s">
        <v>476</v>
      </c>
      <c r="E5" s="1">
        <v>42521</v>
      </c>
      <c r="F5" s="1" t="s">
        <v>61</v>
      </c>
      <c r="G5" t="s">
        <v>20</v>
      </c>
      <c r="H5">
        <v>25</v>
      </c>
      <c r="I5" t="s">
        <v>23</v>
      </c>
      <c r="J5">
        <v>1836433</v>
      </c>
      <c r="M5">
        <v>2</v>
      </c>
      <c r="N5" t="s">
        <v>850</v>
      </c>
      <c r="O5" t="s">
        <v>403</v>
      </c>
      <c r="P5">
        <v>11813</v>
      </c>
      <c r="Q5" s="15">
        <f t="shared" si="0"/>
        <v>-0.59637433585330824</v>
      </c>
      <c r="R5">
        <f t="shared" si="1"/>
        <v>5.0910120206552101</v>
      </c>
      <c r="S5">
        <v>30070.0625</v>
      </c>
      <c r="T5">
        <v>30613.427510889298</v>
      </c>
      <c r="U5" s="17" t="s">
        <v>474</v>
      </c>
      <c r="V5" s="18" t="s">
        <v>475</v>
      </c>
      <c r="W5" s="18" t="s">
        <v>476</v>
      </c>
      <c r="X5" s="18" t="s">
        <v>477</v>
      </c>
    </row>
    <row r="6" spans="1:24" x14ac:dyDescent="0.2">
      <c r="A6" t="s">
        <v>15</v>
      </c>
      <c r="B6" s="19" t="s">
        <v>865</v>
      </c>
      <c r="C6" t="s">
        <v>8</v>
      </c>
      <c r="D6" s="18" t="s">
        <v>480</v>
      </c>
      <c r="E6" s="1">
        <v>42521</v>
      </c>
      <c r="F6" s="1" t="s">
        <v>61</v>
      </c>
      <c r="G6" t="s">
        <v>20</v>
      </c>
      <c r="H6">
        <v>25</v>
      </c>
      <c r="I6" t="s">
        <v>23</v>
      </c>
      <c r="J6">
        <v>2199476</v>
      </c>
      <c r="M6">
        <v>2</v>
      </c>
      <c r="N6" t="s">
        <v>850</v>
      </c>
      <c r="O6" t="s">
        <v>414</v>
      </c>
      <c r="P6">
        <v>12510</v>
      </c>
      <c r="Q6" s="15">
        <f t="shared" si="0"/>
        <v>-0.57360654875230244</v>
      </c>
      <c r="R6">
        <f t="shared" si="1"/>
        <v>4.8073641087130294</v>
      </c>
      <c r="S6">
        <v>30070.0625</v>
      </c>
      <c r="T6">
        <v>30613.427510889298</v>
      </c>
      <c r="U6" s="17" t="s">
        <v>478</v>
      </c>
      <c r="V6" s="18" t="s">
        <v>479</v>
      </c>
      <c r="W6" s="18" t="s">
        <v>480</v>
      </c>
      <c r="X6" s="18" t="s">
        <v>481</v>
      </c>
    </row>
    <row r="7" spans="1:24" x14ac:dyDescent="0.2">
      <c r="A7" t="s">
        <v>16</v>
      </c>
      <c r="B7" s="19" t="s">
        <v>863</v>
      </c>
      <c r="C7" t="s">
        <v>9</v>
      </c>
      <c r="D7" s="18" t="s">
        <v>484</v>
      </c>
      <c r="E7" s="1">
        <v>42521</v>
      </c>
      <c r="F7" s="1" t="s">
        <v>61</v>
      </c>
      <c r="G7" t="s">
        <v>19</v>
      </c>
      <c r="H7">
        <v>25</v>
      </c>
      <c r="I7" t="s">
        <v>23</v>
      </c>
      <c r="J7">
        <v>1676893</v>
      </c>
      <c r="K7" t="s">
        <v>63</v>
      </c>
      <c r="M7">
        <v>4</v>
      </c>
      <c r="N7" t="s">
        <v>851</v>
      </c>
      <c r="O7" t="s">
        <v>425</v>
      </c>
      <c r="P7">
        <v>23307</v>
      </c>
      <c r="Q7" s="15">
        <f t="shared" si="0"/>
        <v>-0.22091817381749745</v>
      </c>
      <c r="R7">
        <f t="shared" si="1"/>
        <v>5.160692066761059</v>
      </c>
      <c r="S7">
        <v>30070.0625</v>
      </c>
      <c r="T7">
        <v>30613.427510889298</v>
      </c>
      <c r="U7" s="17" t="s">
        <v>482</v>
      </c>
      <c r="V7" s="18" t="s">
        <v>483</v>
      </c>
      <c r="W7" s="18" t="s">
        <v>484</v>
      </c>
      <c r="X7" s="18" t="s">
        <v>485</v>
      </c>
    </row>
    <row r="8" spans="1:24" x14ac:dyDescent="0.2">
      <c r="A8" t="s">
        <v>17</v>
      </c>
      <c r="B8" s="19" t="s">
        <v>864</v>
      </c>
      <c r="C8" t="s">
        <v>10</v>
      </c>
      <c r="D8" s="18" t="s">
        <v>488</v>
      </c>
      <c r="E8" s="1">
        <v>42521</v>
      </c>
      <c r="F8" s="1" t="s">
        <v>61</v>
      </c>
      <c r="G8" t="s">
        <v>21</v>
      </c>
      <c r="H8">
        <v>25</v>
      </c>
      <c r="I8" t="s">
        <v>23</v>
      </c>
      <c r="J8">
        <v>1985629</v>
      </c>
      <c r="M8">
        <v>4</v>
      </c>
      <c r="N8" t="s">
        <v>850</v>
      </c>
      <c r="O8" t="s">
        <v>436</v>
      </c>
      <c r="P8">
        <v>12184</v>
      </c>
      <c r="Q8" s="15">
        <f t="shared" si="0"/>
        <v>-0.58425547069624495</v>
      </c>
      <c r="R8">
        <f t="shared" si="1"/>
        <v>9.8719837491792521</v>
      </c>
      <c r="S8">
        <v>30070.0625</v>
      </c>
      <c r="T8">
        <v>30613.427510889298</v>
      </c>
      <c r="U8" s="17" t="s">
        <v>486</v>
      </c>
      <c r="V8" s="18" t="s">
        <v>487</v>
      </c>
      <c r="W8" s="18" t="s">
        <v>488</v>
      </c>
      <c r="X8" s="18" t="s">
        <v>489</v>
      </c>
    </row>
    <row r="9" spans="1:24" x14ac:dyDescent="0.2">
      <c r="A9" s="11" t="s">
        <v>18</v>
      </c>
      <c r="B9" s="19" t="s">
        <v>859</v>
      </c>
      <c r="C9" s="11" t="s">
        <v>11</v>
      </c>
      <c r="D9" s="18" t="s">
        <v>492</v>
      </c>
      <c r="E9" s="12">
        <v>42543</v>
      </c>
      <c r="F9" s="12" t="s">
        <v>61</v>
      </c>
      <c r="G9" s="11" t="s">
        <v>85</v>
      </c>
      <c r="H9" s="11">
        <v>25</v>
      </c>
      <c r="I9" s="11" t="s">
        <v>23</v>
      </c>
      <c r="J9" s="11">
        <v>1154427</v>
      </c>
      <c r="K9" s="11" t="s">
        <v>355</v>
      </c>
      <c r="L9" s="11" t="s">
        <v>353</v>
      </c>
      <c r="M9">
        <v>6</v>
      </c>
      <c r="O9" t="s">
        <v>447</v>
      </c>
      <c r="P9">
        <v>31430</v>
      </c>
      <c r="Q9">
        <f t="shared" si="0"/>
        <v>4.4422908853190834E-2</v>
      </c>
      <c r="R9">
        <f t="shared" si="1"/>
        <v>5.7403873687559663</v>
      </c>
      <c r="S9">
        <v>30070.0625</v>
      </c>
      <c r="T9">
        <v>30613.427510889298</v>
      </c>
      <c r="U9" s="17" t="s">
        <v>490</v>
      </c>
      <c r="V9" s="18" t="s">
        <v>491</v>
      </c>
      <c r="W9" s="18" t="s">
        <v>492</v>
      </c>
      <c r="X9" s="18" t="s">
        <v>493</v>
      </c>
    </row>
    <row r="10" spans="1:24" x14ac:dyDescent="0.2">
      <c r="A10" t="s">
        <v>27</v>
      </c>
      <c r="B10" s="19" t="s">
        <v>860</v>
      </c>
      <c r="C10" t="s">
        <v>35</v>
      </c>
      <c r="D10" s="18" t="s">
        <v>496</v>
      </c>
      <c r="E10" s="1">
        <v>42523</v>
      </c>
      <c r="F10" s="1" t="s">
        <v>61</v>
      </c>
      <c r="G10" t="s">
        <v>19</v>
      </c>
      <c r="H10">
        <v>25</v>
      </c>
      <c r="J10">
        <v>1950862</v>
      </c>
      <c r="L10" s="15" t="s">
        <v>460</v>
      </c>
      <c r="M10">
        <v>4</v>
      </c>
      <c r="N10" t="s">
        <v>852</v>
      </c>
      <c r="O10" t="s">
        <v>455</v>
      </c>
      <c r="P10">
        <v>178</v>
      </c>
      <c r="Q10" s="15">
        <f t="shared" ref="Q10" si="2">(P10-S10)/T10</f>
        <v>-0.97643631995689784</v>
      </c>
      <c r="R10">
        <f>M99*(S10/P10)</f>
        <v>1013.5976123595506</v>
      </c>
      <c r="S10">
        <v>30070.0625</v>
      </c>
      <c r="T10">
        <v>30613.427510889298</v>
      </c>
      <c r="U10" s="17" t="s">
        <v>494</v>
      </c>
      <c r="V10" s="18" t="s">
        <v>495</v>
      </c>
      <c r="W10" s="18" t="s">
        <v>496</v>
      </c>
      <c r="X10" s="18" t="s">
        <v>497</v>
      </c>
    </row>
    <row r="11" spans="1:24" x14ac:dyDescent="0.2">
      <c r="A11" t="s">
        <v>28</v>
      </c>
      <c r="B11" s="19" t="s">
        <v>860</v>
      </c>
      <c r="C11" t="s">
        <v>36</v>
      </c>
      <c r="D11" s="18" t="s">
        <v>500</v>
      </c>
      <c r="E11" s="1">
        <v>42523</v>
      </c>
      <c r="F11" s="1" t="s">
        <v>61</v>
      </c>
      <c r="G11" t="s">
        <v>19</v>
      </c>
      <c r="H11">
        <v>25</v>
      </c>
      <c r="J11">
        <v>2147955</v>
      </c>
      <c r="L11" s="15" t="s">
        <v>460</v>
      </c>
      <c r="M11">
        <v>4</v>
      </c>
      <c r="N11" t="s">
        <v>852</v>
      </c>
      <c r="O11" t="s">
        <v>360</v>
      </c>
      <c r="P11">
        <v>156</v>
      </c>
      <c r="Q11" s="15">
        <f>(P11-S11)/T11</f>
        <v>-0.97715495886109027</v>
      </c>
      <c r="R11">
        <f t="shared" ref="R11:R42" si="3">M10*(S11/P11)</f>
        <v>771.02724358974353</v>
      </c>
      <c r="S11">
        <v>30070.0625</v>
      </c>
      <c r="T11">
        <v>30613.427510889298</v>
      </c>
      <c r="U11" s="17" t="s">
        <v>498</v>
      </c>
      <c r="V11" s="18" t="s">
        <v>499</v>
      </c>
      <c r="W11" s="18" t="s">
        <v>500</v>
      </c>
      <c r="X11" s="18" t="s">
        <v>501</v>
      </c>
    </row>
    <row r="12" spans="1:24" x14ac:dyDescent="0.2">
      <c r="A12" t="s">
        <v>29</v>
      </c>
      <c r="B12" s="19" t="s">
        <v>859</v>
      </c>
      <c r="C12" t="s">
        <v>37</v>
      </c>
      <c r="D12" s="18" t="s">
        <v>504</v>
      </c>
      <c r="E12" s="1">
        <v>42523</v>
      </c>
      <c r="F12" s="1" t="s">
        <v>61</v>
      </c>
      <c r="G12" t="s">
        <v>19</v>
      </c>
      <c r="H12">
        <v>25</v>
      </c>
      <c r="J12">
        <v>2073289</v>
      </c>
      <c r="L12" s="15" t="s">
        <v>460</v>
      </c>
      <c r="M12">
        <v>4</v>
      </c>
      <c r="N12" t="s">
        <v>852</v>
      </c>
      <c r="O12" t="s">
        <v>361</v>
      </c>
      <c r="P12">
        <v>671</v>
      </c>
      <c r="Q12" s="15">
        <f t="shared" ref="Q12:Q70" si="4">(P12-S12)/T12</f>
        <v>-0.96033227542204003</v>
      </c>
      <c r="R12">
        <f t="shared" si="3"/>
        <v>179.25521609538004</v>
      </c>
      <c r="S12">
        <v>30070.0625</v>
      </c>
      <c r="T12">
        <v>30613.427510889298</v>
      </c>
      <c r="U12" s="17" t="s">
        <v>502</v>
      </c>
      <c r="V12" s="18" t="s">
        <v>503</v>
      </c>
      <c r="W12" s="18" t="s">
        <v>504</v>
      </c>
      <c r="X12" s="18" t="s">
        <v>505</v>
      </c>
    </row>
    <row r="13" spans="1:24" x14ac:dyDescent="0.2">
      <c r="A13" t="s">
        <v>30</v>
      </c>
      <c r="B13" s="19" t="s">
        <v>861</v>
      </c>
      <c r="C13" t="s">
        <v>38</v>
      </c>
      <c r="D13" s="18" t="s">
        <v>508</v>
      </c>
      <c r="E13" s="1">
        <v>42523</v>
      </c>
      <c r="F13" s="1" t="s">
        <v>61</v>
      </c>
      <c r="G13" t="s">
        <v>19</v>
      </c>
      <c r="H13">
        <v>25</v>
      </c>
      <c r="J13">
        <v>1993609</v>
      </c>
      <c r="L13" s="15" t="s">
        <v>460</v>
      </c>
      <c r="M13">
        <v>4</v>
      </c>
      <c r="N13" t="s">
        <v>852</v>
      </c>
      <c r="O13" t="s">
        <v>362</v>
      </c>
      <c r="P13">
        <v>1341</v>
      </c>
      <c r="Q13" s="15">
        <f t="shared" si="4"/>
        <v>-0.93844645424890683</v>
      </c>
      <c r="R13">
        <f t="shared" si="3"/>
        <v>89.694444444444443</v>
      </c>
      <c r="S13">
        <v>30070.0625</v>
      </c>
      <c r="T13">
        <v>30613.427510889298</v>
      </c>
      <c r="U13" s="17" t="s">
        <v>506</v>
      </c>
      <c r="V13" s="18" t="s">
        <v>507</v>
      </c>
      <c r="W13" s="18" t="s">
        <v>508</v>
      </c>
      <c r="X13" s="18" t="s">
        <v>509</v>
      </c>
    </row>
    <row r="14" spans="1:24" x14ac:dyDescent="0.2">
      <c r="A14" t="s">
        <v>31</v>
      </c>
      <c r="B14" s="19" t="s">
        <v>863</v>
      </c>
      <c r="C14" t="s">
        <v>39</v>
      </c>
      <c r="D14" s="18" t="s">
        <v>512</v>
      </c>
      <c r="E14" s="1">
        <v>42523</v>
      </c>
      <c r="F14" s="1" t="s">
        <v>61</v>
      </c>
      <c r="G14" t="s">
        <v>19</v>
      </c>
      <c r="H14">
        <v>25</v>
      </c>
      <c r="J14">
        <v>1893193</v>
      </c>
      <c r="L14" s="15" t="s">
        <v>460</v>
      </c>
      <c r="M14">
        <v>4</v>
      </c>
      <c r="N14" t="s">
        <v>852</v>
      </c>
      <c r="O14" t="s">
        <v>363</v>
      </c>
      <c r="P14">
        <v>191</v>
      </c>
      <c r="Q14" s="15">
        <f t="shared" si="4"/>
        <v>-0.9760116696953296</v>
      </c>
      <c r="R14">
        <f t="shared" si="3"/>
        <v>629.73952879581157</v>
      </c>
      <c r="S14">
        <v>30070.0625</v>
      </c>
      <c r="T14">
        <v>30613.427510889298</v>
      </c>
      <c r="U14" s="17" t="s">
        <v>510</v>
      </c>
      <c r="V14" s="18" t="s">
        <v>511</v>
      </c>
      <c r="W14" s="18" t="s">
        <v>512</v>
      </c>
      <c r="X14" s="18" t="s">
        <v>513</v>
      </c>
    </row>
    <row r="15" spans="1:24" x14ac:dyDescent="0.2">
      <c r="A15" t="s">
        <v>32</v>
      </c>
      <c r="B15" s="19" t="s">
        <v>864</v>
      </c>
      <c r="C15" t="s">
        <v>40</v>
      </c>
      <c r="D15" s="18" t="s">
        <v>516</v>
      </c>
      <c r="E15" s="1">
        <v>42523</v>
      </c>
      <c r="F15" s="1" t="s">
        <v>61</v>
      </c>
      <c r="G15" t="s">
        <v>19</v>
      </c>
      <c r="H15">
        <v>25</v>
      </c>
      <c r="J15">
        <v>1681638</v>
      </c>
      <c r="L15" s="15" t="s">
        <v>460</v>
      </c>
      <c r="M15">
        <v>4</v>
      </c>
      <c r="N15" t="s">
        <v>852</v>
      </c>
      <c r="O15" t="s">
        <v>364</v>
      </c>
      <c r="P15">
        <v>1025</v>
      </c>
      <c r="Q15" s="15">
        <f t="shared" si="4"/>
        <v>-0.94876872214548913</v>
      </c>
      <c r="R15">
        <f t="shared" si="3"/>
        <v>117.34658536585366</v>
      </c>
      <c r="S15">
        <v>30070.0625</v>
      </c>
      <c r="T15">
        <v>30613.427510889298</v>
      </c>
      <c r="U15" s="17" t="s">
        <v>514</v>
      </c>
      <c r="V15" s="18" t="s">
        <v>515</v>
      </c>
      <c r="W15" s="18" t="s">
        <v>516</v>
      </c>
      <c r="X15" s="18" t="s">
        <v>517</v>
      </c>
    </row>
    <row r="16" spans="1:24" x14ac:dyDescent="0.2">
      <c r="A16" t="s">
        <v>33</v>
      </c>
      <c r="B16" s="19" t="s">
        <v>860</v>
      </c>
      <c r="C16" t="s">
        <v>41</v>
      </c>
      <c r="D16" s="18" t="s">
        <v>520</v>
      </c>
      <c r="E16" s="1">
        <v>42523</v>
      </c>
      <c r="F16" s="1" t="s">
        <v>61</v>
      </c>
      <c r="G16" t="s">
        <v>19</v>
      </c>
      <c r="H16">
        <v>25</v>
      </c>
      <c r="J16">
        <v>2422435</v>
      </c>
      <c r="L16" s="15" t="s">
        <v>460</v>
      </c>
      <c r="M16">
        <v>4</v>
      </c>
      <c r="N16" t="s">
        <v>852</v>
      </c>
      <c r="O16" t="s">
        <v>365</v>
      </c>
      <c r="P16">
        <v>3519</v>
      </c>
      <c r="Q16" s="15">
        <f t="shared" si="4"/>
        <v>-0.86730120273385591</v>
      </c>
      <c r="R16">
        <f t="shared" si="3"/>
        <v>34.180235862460925</v>
      </c>
      <c r="S16">
        <v>30070.0625</v>
      </c>
      <c r="T16">
        <v>30613.427510889298</v>
      </c>
      <c r="U16" s="17" t="s">
        <v>518</v>
      </c>
      <c r="V16" s="18" t="s">
        <v>519</v>
      </c>
      <c r="W16" s="18" t="s">
        <v>520</v>
      </c>
      <c r="X16" s="18" t="s">
        <v>521</v>
      </c>
    </row>
    <row r="17" spans="1:24" x14ac:dyDescent="0.2">
      <c r="A17" s="11" t="s">
        <v>34</v>
      </c>
      <c r="B17" s="20" t="s">
        <v>864</v>
      </c>
      <c r="C17" s="11" t="s">
        <v>42</v>
      </c>
      <c r="D17" s="18" t="s">
        <v>524</v>
      </c>
      <c r="E17" s="12">
        <v>42555</v>
      </c>
      <c r="F17" s="12" t="s">
        <v>61</v>
      </c>
      <c r="G17" s="11" t="s">
        <v>20</v>
      </c>
      <c r="H17" s="11">
        <v>25</v>
      </c>
      <c r="I17" s="11"/>
      <c r="J17" s="11">
        <v>939100</v>
      </c>
      <c r="K17" s="11" t="s">
        <v>355</v>
      </c>
      <c r="L17" s="11"/>
      <c r="M17">
        <v>4</v>
      </c>
      <c r="N17" t="s">
        <v>853</v>
      </c>
      <c r="O17" t="s">
        <v>366</v>
      </c>
      <c r="P17">
        <v>10193</v>
      </c>
      <c r="Q17" s="15">
        <f t="shared" si="4"/>
        <v>-0.64929229152566015</v>
      </c>
      <c r="R17">
        <f t="shared" si="3"/>
        <v>11.800279603649564</v>
      </c>
      <c r="S17">
        <v>30070.0625</v>
      </c>
      <c r="T17">
        <v>30613.427510889298</v>
      </c>
      <c r="U17" s="17" t="s">
        <v>522</v>
      </c>
      <c r="V17" s="18" t="s">
        <v>523</v>
      </c>
      <c r="W17" s="18" t="s">
        <v>524</v>
      </c>
      <c r="X17" s="18" t="s">
        <v>525</v>
      </c>
    </row>
    <row r="18" spans="1:24" x14ac:dyDescent="0.2">
      <c r="A18" s="2" t="s">
        <v>44</v>
      </c>
      <c r="B18" s="19" t="s">
        <v>863</v>
      </c>
      <c r="C18" s="2" t="s">
        <v>52</v>
      </c>
      <c r="D18" s="18" t="s">
        <v>528</v>
      </c>
      <c r="E18" s="3">
        <v>42534</v>
      </c>
      <c r="F18" s="3" t="s">
        <v>62</v>
      </c>
      <c r="G18" s="2" t="s">
        <v>85</v>
      </c>
      <c r="H18">
        <v>25</v>
      </c>
      <c r="J18">
        <v>962418</v>
      </c>
      <c r="K18" t="s">
        <v>64</v>
      </c>
      <c r="M18">
        <v>6</v>
      </c>
      <c r="O18" t="s">
        <v>367</v>
      </c>
      <c r="P18">
        <v>26724</v>
      </c>
      <c r="Q18">
        <f t="shared" si="4"/>
        <v>-0.10930048583451803</v>
      </c>
      <c r="R18">
        <f t="shared" si="3"/>
        <v>4.5008325849423736</v>
      </c>
      <c r="S18">
        <v>30070.0625</v>
      </c>
      <c r="T18">
        <v>30613.427510889298</v>
      </c>
      <c r="U18" s="17" t="s">
        <v>526</v>
      </c>
      <c r="V18" s="18" t="s">
        <v>527</v>
      </c>
      <c r="W18" s="18" t="s">
        <v>528</v>
      </c>
      <c r="X18" s="18" t="s">
        <v>529</v>
      </c>
    </row>
    <row r="19" spans="1:24" x14ac:dyDescent="0.2">
      <c r="A19" s="2" t="s">
        <v>45</v>
      </c>
      <c r="B19" s="19" t="s">
        <v>861</v>
      </c>
      <c r="C19" s="2" t="s">
        <v>53</v>
      </c>
      <c r="D19" s="18" t="s">
        <v>532</v>
      </c>
      <c r="E19" s="3">
        <v>42534</v>
      </c>
      <c r="F19" s="3" t="s">
        <v>62</v>
      </c>
      <c r="G19" s="2" t="s">
        <v>85</v>
      </c>
      <c r="H19">
        <v>25</v>
      </c>
      <c r="J19">
        <v>1347638</v>
      </c>
      <c r="K19" t="s">
        <v>64</v>
      </c>
      <c r="M19">
        <v>6</v>
      </c>
      <c r="O19" t="s">
        <v>368</v>
      </c>
      <c r="P19">
        <v>31055</v>
      </c>
      <c r="Q19">
        <f t="shared" si="4"/>
        <v>3.2173382077183434E-2</v>
      </c>
      <c r="R19">
        <f t="shared" si="3"/>
        <v>5.8097045564321368</v>
      </c>
      <c r="S19">
        <v>30070.0625</v>
      </c>
      <c r="T19">
        <v>30613.427510889298</v>
      </c>
      <c r="U19" s="17" t="s">
        <v>530</v>
      </c>
      <c r="V19" s="18" t="s">
        <v>531</v>
      </c>
      <c r="W19" s="18" t="s">
        <v>532</v>
      </c>
      <c r="X19" s="18" t="s">
        <v>533</v>
      </c>
    </row>
    <row r="20" spans="1:24" x14ac:dyDescent="0.2">
      <c r="A20" s="2" t="s">
        <v>46</v>
      </c>
      <c r="B20" s="19" t="s">
        <v>859</v>
      </c>
      <c r="C20" s="2" t="s">
        <v>54</v>
      </c>
      <c r="D20" s="18" t="s">
        <v>536</v>
      </c>
      <c r="E20" s="3">
        <v>42534</v>
      </c>
      <c r="F20" s="3" t="s">
        <v>62</v>
      </c>
      <c r="G20" s="2" t="s">
        <v>85</v>
      </c>
      <c r="H20">
        <v>25</v>
      </c>
      <c r="J20">
        <v>1213599</v>
      </c>
      <c r="K20" t="s">
        <v>64</v>
      </c>
      <c r="M20">
        <v>6</v>
      </c>
      <c r="O20" t="s">
        <v>369</v>
      </c>
      <c r="P20">
        <v>27911</v>
      </c>
      <c r="Q20">
        <f t="shared" si="4"/>
        <v>-7.0526650412862602E-2</v>
      </c>
      <c r="R20">
        <f t="shared" si="3"/>
        <v>6.4641315252051159</v>
      </c>
      <c r="S20">
        <v>30070.0625</v>
      </c>
      <c r="T20">
        <v>30613.427510889298</v>
      </c>
      <c r="U20" s="17" t="s">
        <v>534</v>
      </c>
      <c r="V20" s="18" t="s">
        <v>535</v>
      </c>
      <c r="W20" s="18" t="s">
        <v>536</v>
      </c>
      <c r="X20" s="18" t="s">
        <v>537</v>
      </c>
    </row>
    <row r="21" spans="1:24" x14ac:dyDescent="0.2">
      <c r="A21" s="2" t="s">
        <v>47</v>
      </c>
      <c r="B21" s="19" t="s">
        <v>859</v>
      </c>
      <c r="C21" s="2" t="s">
        <v>55</v>
      </c>
      <c r="D21" s="18" t="s">
        <v>540</v>
      </c>
      <c r="E21" s="3">
        <v>42534</v>
      </c>
      <c r="F21" s="3" t="s">
        <v>62</v>
      </c>
      <c r="G21" s="2" t="s">
        <v>85</v>
      </c>
      <c r="H21">
        <v>25</v>
      </c>
      <c r="J21">
        <v>1343580</v>
      </c>
      <c r="K21" t="s">
        <v>64</v>
      </c>
      <c r="M21">
        <v>6</v>
      </c>
      <c r="O21" t="s">
        <v>371</v>
      </c>
      <c r="P21">
        <v>30119</v>
      </c>
      <c r="Q21">
        <f t="shared" si="4"/>
        <v>1.5985632442689656E-3</v>
      </c>
      <c r="R21">
        <f t="shared" si="3"/>
        <v>5.9902511703575811</v>
      </c>
      <c r="S21">
        <v>30070.0625</v>
      </c>
      <c r="T21">
        <v>30613.427510889298</v>
      </c>
      <c r="U21" s="17" t="s">
        <v>538</v>
      </c>
      <c r="V21" s="18" t="s">
        <v>539</v>
      </c>
      <c r="W21" s="18" t="s">
        <v>540</v>
      </c>
      <c r="X21" s="18" t="s">
        <v>541</v>
      </c>
    </row>
    <row r="22" spans="1:24" x14ac:dyDescent="0.2">
      <c r="A22" s="2" t="s">
        <v>48</v>
      </c>
      <c r="B22" s="19" t="s">
        <v>861</v>
      </c>
      <c r="C22" s="2" t="s">
        <v>56</v>
      </c>
      <c r="D22" s="18" t="s">
        <v>544</v>
      </c>
      <c r="E22" s="3">
        <v>42534</v>
      </c>
      <c r="F22" s="3" t="s">
        <v>62</v>
      </c>
      <c r="G22" t="s">
        <v>19</v>
      </c>
      <c r="H22">
        <v>25</v>
      </c>
      <c r="J22">
        <v>1036562</v>
      </c>
      <c r="K22" t="s">
        <v>64</v>
      </c>
      <c r="M22">
        <v>4</v>
      </c>
      <c r="O22" t="s">
        <v>372</v>
      </c>
      <c r="P22">
        <v>28648</v>
      </c>
      <c r="Q22">
        <f t="shared" si="4"/>
        <v>-4.6452247122416059E-2</v>
      </c>
      <c r="R22">
        <f t="shared" si="3"/>
        <v>6.2978349273945824</v>
      </c>
      <c r="S22">
        <v>30070.0625</v>
      </c>
      <c r="T22">
        <v>30613.427510889298</v>
      </c>
      <c r="U22" s="17" t="s">
        <v>542</v>
      </c>
      <c r="V22" s="18" t="s">
        <v>543</v>
      </c>
      <c r="W22" s="18" t="s">
        <v>544</v>
      </c>
      <c r="X22" s="18" t="s">
        <v>545</v>
      </c>
    </row>
    <row r="23" spans="1:24" x14ac:dyDescent="0.2">
      <c r="A23" s="2" t="s">
        <v>49</v>
      </c>
      <c r="B23" s="19" t="s">
        <v>861</v>
      </c>
      <c r="C23" s="2" t="s">
        <v>57</v>
      </c>
      <c r="D23" s="18" t="s">
        <v>548</v>
      </c>
      <c r="E23" s="3">
        <v>42534</v>
      </c>
      <c r="F23" s="3" t="s">
        <v>62</v>
      </c>
      <c r="G23" t="s">
        <v>19</v>
      </c>
      <c r="H23">
        <v>25</v>
      </c>
      <c r="J23">
        <v>919269</v>
      </c>
      <c r="K23" t="s">
        <v>64</v>
      </c>
      <c r="M23">
        <v>4</v>
      </c>
      <c r="O23" t="s">
        <v>373</v>
      </c>
      <c r="P23">
        <v>26973</v>
      </c>
      <c r="Q23">
        <f t="shared" si="4"/>
        <v>-0.10116680005524911</v>
      </c>
      <c r="R23">
        <f t="shared" si="3"/>
        <v>4.4592833574315058</v>
      </c>
      <c r="S23">
        <v>30070.0625</v>
      </c>
      <c r="T23">
        <v>30613.427510889298</v>
      </c>
      <c r="U23" s="17" t="s">
        <v>546</v>
      </c>
      <c r="V23" s="18" t="s">
        <v>547</v>
      </c>
      <c r="W23" s="18" t="s">
        <v>548</v>
      </c>
      <c r="X23" s="18" t="s">
        <v>549</v>
      </c>
    </row>
    <row r="24" spans="1:24" x14ac:dyDescent="0.2">
      <c r="A24" s="2" t="s">
        <v>50</v>
      </c>
      <c r="B24" s="19" t="s">
        <v>865</v>
      </c>
      <c r="C24" s="2" t="s">
        <v>58</v>
      </c>
      <c r="D24" s="18" t="s">
        <v>552</v>
      </c>
      <c r="E24" s="3">
        <v>42534</v>
      </c>
      <c r="F24" s="3" t="s">
        <v>62</v>
      </c>
      <c r="G24" t="s">
        <v>19</v>
      </c>
      <c r="H24">
        <v>25</v>
      </c>
      <c r="J24">
        <v>956004</v>
      </c>
      <c r="K24" t="s">
        <v>64</v>
      </c>
      <c r="M24">
        <v>4</v>
      </c>
      <c r="O24" t="s">
        <v>374</v>
      </c>
      <c r="P24">
        <v>26593</v>
      </c>
      <c r="Q24">
        <f t="shared" si="4"/>
        <v>-0.11357965385493661</v>
      </c>
      <c r="R24">
        <f t="shared" si="3"/>
        <v>4.5230041740307598</v>
      </c>
      <c r="S24">
        <v>30070.0625</v>
      </c>
      <c r="T24">
        <v>30613.427510889298</v>
      </c>
      <c r="U24" s="17" t="s">
        <v>550</v>
      </c>
      <c r="V24" s="18" t="s">
        <v>551</v>
      </c>
      <c r="W24" s="18" t="s">
        <v>552</v>
      </c>
      <c r="X24" s="18" t="s">
        <v>553</v>
      </c>
    </row>
    <row r="25" spans="1:24" x14ac:dyDescent="0.2">
      <c r="A25" s="2" t="s">
        <v>51</v>
      </c>
      <c r="B25" s="19" t="s">
        <v>859</v>
      </c>
      <c r="C25" s="2" t="s">
        <v>59</v>
      </c>
      <c r="D25" s="18" t="s">
        <v>556</v>
      </c>
      <c r="E25" s="3">
        <v>42534</v>
      </c>
      <c r="F25" s="3" t="s">
        <v>62</v>
      </c>
      <c r="G25" t="s">
        <v>19</v>
      </c>
      <c r="H25">
        <v>25</v>
      </c>
      <c r="J25">
        <v>1290015</v>
      </c>
      <c r="K25" t="s">
        <v>64</v>
      </c>
      <c r="M25">
        <v>4</v>
      </c>
      <c r="N25" t="s">
        <v>854</v>
      </c>
      <c r="O25" t="s">
        <v>375</v>
      </c>
      <c r="P25">
        <v>22444</v>
      </c>
      <c r="Q25" s="15">
        <f t="shared" si="4"/>
        <v>-0.24910841810468248</v>
      </c>
      <c r="R25">
        <f t="shared" si="3"/>
        <v>5.3591271609338795</v>
      </c>
      <c r="S25">
        <v>30070.0625</v>
      </c>
      <c r="T25">
        <v>30613.427510889298</v>
      </c>
      <c r="U25" s="17" t="s">
        <v>554</v>
      </c>
      <c r="V25" s="18" t="s">
        <v>555</v>
      </c>
      <c r="W25" s="18" t="s">
        <v>556</v>
      </c>
      <c r="X25" s="18" t="s">
        <v>557</v>
      </c>
    </row>
    <row r="26" spans="1:24" x14ac:dyDescent="0.2">
      <c r="A26" s="2" t="s">
        <v>74</v>
      </c>
      <c r="B26" s="19" t="s">
        <v>860</v>
      </c>
      <c r="C26" s="2" t="s">
        <v>65</v>
      </c>
      <c r="D26" s="18" t="s">
        <v>560</v>
      </c>
      <c r="E26" s="3">
        <v>42534</v>
      </c>
      <c r="F26" s="3" t="s">
        <v>61</v>
      </c>
      <c r="G26" t="s">
        <v>19</v>
      </c>
      <c r="H26">
        <v>25</v>
      </c>
      <c r="J26">
        <v>1071102</v>
      </c>
      <c r="M26">
        <v>4</v>
      </c>
      <c r="N26" t="s">
        <v>854</v>
      </c>
      <c r="O26" t="s">
        <v>376</v>
      </c>
      <c r="P26">
        <v>18982</v>
      </c>
      <c r="Q26" s="15">
        <f t="shared" si="4"/>
        <v>-0.36219604930078275</v>
      </c>
      <c r="R26">
        <f t="shared" si="3"/>
        <v>6.3365425139605946</v>
      </c>
      <c r="S26">
        <v>30070.0625</v>
      </c>
      <c r="T26">
        <v>30613.427510889298</v>
      </c>
      <c r="U26" s="17" t="s">
        <v>558</v>
      </c>
      <c r="V26" s="18" t="s">
        <v>559</v>
      </c>
      <c r="W26" s="18" t="s">
        <v>560</v>
      </c>
      <c r="X26" s="18" t="s">
        <v>561</v>
      </c>
    </row>
    <row r="27" spans="1:24" x14ac:dyDescent="0.2">
      <c r="A27" s="2" t="s">
        <v>76</v>
      </c>
      <c r="B27" s="19" t="s">
        <v>865</v>
      </c>
      <c r="C27" s="2" t="s">
        <v>66</v>
      </c>
      <c r="D27" s="18" t="s">
        <v>564</v>
      </c>
      <c r="E27" s="3">
        <v>42534</v>
      </c>
      <c r="F27" s="3" t="s">
        <v>61</v>
      </c>
      <c r="G27" t="s">
        <v>19</v>
      </c>
      <c r="H27">
        <v>25</v>
      </c>
      <c r="J27">
        <v>1025847</v>
      </c>
      <c r="M27">
        <v>4</v>
      </c>
      <c r="N27" t="s">
        <v>854</v>
      </c>
      <c r="O27" t="s">
        <v>377</v>
      </c>
      <c r="P27">
        <v>22279</v>
      </c>
      <c r="Q27" s="15">
        <f t="shared" si="4"/>
        <v>-0.2544982098861257</v>
      </c>
      <c r="R27">
        <f t="shared" si="3"/>
        <v>5.3988172718703709</v>
      </c>
      <c r="S27">
        <v>30070.0625</v>
      </c>
      <c r="T27">
        <v>30613.427510889298</v>
      </c>
      <c r="U27" s="17" t="s">
        <v>562</v>
      </c>
      <c r="V27" s="18" t="s">
        <v>563</v>
      </c>
      <c r="W27" s="18" t="s">
        <v>564</v>
      </c>
      <c r="X27" s="18" t="s">
        <v>565</v>
      </c>
    </row>
    <row r="28" spans="1:24" x14ac:dyDescent="0.2">
      <c r="A28" s="2" t="s">
        <v>77</v>
      </c>
      <c r="B28" s="19" t="s">
        <v>861</v>
      </c>
      <c r="C28" s="2" t="s">
        <v>67</v>
      </c>
      <c r="D28" s="18" t="s">
        <v>568</v>
      </c>
      <c r="E28" s="3">
        <v>42534</v>
      </c>
      <c r="F28" s="3" t="s">
        <v>61</v>
      </c>
      <c r="G28" t="s">
        <v>19</v>
      </c>
      <c r="H28">
        <v>25</v>
      </c>
      <c r="J28">
        <v>1226458</v>
      </c>
      <c r="M28">
        <v>4</v>
      </c>
      <c r="N28" t="s">
        <v>854</v>
      </c>
      <c r="O28" t="s">
        <v>378</v>
      </c>
      <c r="P28">
        <v>22155</v>
      </c>
      <c r="Q28" s="15">
        <f t="shared" si="4"/>
        <v>-0.25854872007339219</v>
      </c>
      <c r="R28">
        <f t="shared" si="3"/>
        <v>5.429034078086211</v>
      </c>
      <c r="S28">
        <v>30070.0625</v>
      </c>
      <c r="T28">
        <v>30613.427510889298</v>
      </c>
      <c r="U28" s="17" t="s">
        <v>566</v>
      </c>
      <c r="V28" s="18" t="s">
        <v>567</v>
      </c>
      <c r="W28" s="18" t="s">
        <v>568</v>
      </c>
      <c r="X28" s="18" t="s">
        <v>569</v>
      </c>
    </row>
    <row r="29" spans="1:24" x14ac:dyDescent="0.2">
      <c r="A29" s="2" t="s">
        <v>78</v>
      </c>
      <c r="B29" s="19" t="s">
        <v>860</v>
      </c>
      <c r="C29" s="2" t="s">
        <v>68</v>
      </c>
      <c r="D29" s="18" t="s">
        <v>572</v>
      </c>
      <c r="E29" s="3">
        <v>42534</v>
      </c>
      <c r="F29" s="3" t="s">
        <v>61</v>
      </c>
      <c r="G29" t="s">
        <v>19</v>
      </c>
      <c r="H29">
        <v>25</v>
      </c>
      <c r="J29">
        <v>1215822</v>
      </c>
      <c r="M29">
        <v>4</v>
      </c>
      <c r="N29" t="s">
        <v>854</v>
      </c>
      <c r="O29" t="s">
        <v>379</v>
      </c>
      <c r="P29">
        <v>20328</v>
      </c>
      <c r="Q29" s="15">
        <f t="shared" si="4"/>
        <v>-0.31822841452610023</v>
      </c>
      <c r="R29">
        <f t="shared" si="3"/>
        <v>5.9169741243604879</v>
      </c>
      <c r="S29">
        <v>30070.0625</v>
      </c>
      <c r="T29">
        <v>30613.427510889298</v>
      </c>
      <c r="U29" s="17" t="s">
        <v>570</v>
      </c>
      <c r="V29" s="18" t="s">
        <v>571</v>
      </c>
      <c r="W29" s="18" t="s">
        <v>572</v>
      </c>
      <c r="X29" s="18" t="s">
        <v>573</v>
      </c>
    </row>
    <row r="30" spans="1:24" x14ac:dyDescent="0.2">
      <c r="A30" s="2" t="s">
        <v>79</v>
      </c>
      <c r="B30" s="19" t="s">
        <v>861</v>
      </c>
      <c r="C30" s="2" t="s">
        <v>69</v>
      </c>
      <c r="D30" s="18" t="s">
        <v>576</v>
      </c>
      <c r="E30" s="3">
        <v>42534</v>
      </c>
      <c r="F30" s="3" t="s">
        <v>61</v>
      </c>
      <c r="G30" s="2" t="s">
        <v>85</v>
      </c>
      <c r="H30">
        <v>25</v>
      </c>
      <c r="J30">
        <v>860248</v>
      </c>
      <c r="K30" t="s">
        <v>848</v>
      </c>
      <c r="M30">
        <v>6</v>
      </c>
      <c r="O30" t="s">
        <v>380</v>
      </c>
      <c r="P30" s="15">
        <v>30000</v>
      </c>
      <c r="Q30">
        <f t="shared" si="4"/>
        <v>-2.2886199193173826E-3</v>
      </c>
      <c r="R30">
        <f t="shared" si="3"/>
        <v>4.0093416666666668</v>
      </c>
      <c r="S30">
        <v>30070.0625</v>
      </c>
      <c r="T30">
        <v>30613.427510889298</v>
      </c>
      <c r="U30" s="17" t="s">
        <v>574</v>
      </c>
      <c r="V30" s="18" t="s">
        <v>575</v>
      </c>
      <c r="W30" s="18" t="s">
        <v>576</v>
      </c>
      <c r="X30" s="18" t="s">
        <v>577</v>
      </c>
    </row>
    <row r="31" spans="1:24" x14ac:dyDescent="0.2">
      <c r="A31" s="2" t="s">
        <v>80</v>
      </c>
      <c r="B31" s="19" t="s">
        <v>859</v>
      </c>
      <c r="C31" s="2" t="s">
        <v>70</v>
      </c>
      <c r="D31" s="18" t="s">
        <v>580</v>
      </c>
      <c r="E31" s="3">
        <v>42534</v>
      </c>
      <c r="F31" s="3" t="s">
        <v>61</v>
      </c>
      <c r="G31" s="2" t="s">
        <v>85</v>
      </c>
      <c r="H31">
        <v>25</v>
      </c>
      <c r="J31">
        <v>897182</v>
      </c>
      <c r="M31">
        <v>6</v>
      </c>
      <c r="O31" t="s">
        <v>382</v>
      </c>
      <c r="P31">
        <v>27188</v>
      </c>
      <c r="Q31">
        <f t="shared" si="4"/>
        <v>-9.4143738037004862E-2</v>
      </c>
      <c r="R31">
        <f t="shared" si="3"/>
        <v>6.6360296822127403</v>
      </c>
      <c r="S31">
        <v>30070.0625</v>
      </c>
      <c r="T31">
        <v>30613.427510889298</v>
      </c>
      <c r="U31" s="17" t="s">
        <v>578</v>
      </c>
      <c r="V31" s="18" t="s">
        <v>579</v>
      </c>
      <c r="W31" s="18" t="s">
        <v>580</v>
      </c>
      <c r="X31" s="18" t="s">
        <v>581</v>
      </c>
    </row>
    <row r="32" spans="1:24" x14ac:dyDescent="0.2">
      <c r="A32" s="2" t="s">
        <v>81</v>
      </c>
      <c r="B32" s="19" t="s">
        <v>865</v>
      </c>
      <c r="C32" s="2" t="s">
        <v>71</v>
      </c>
      <c r="D32" s="18" t="s">
        <v>584</v>
      </c>
      <c r="E32" s="3">
        <v>42534</v>
      </c>
      <c r="F32" s="3" t="s">
        <v>61</v>
      </c>
      <c r="G32" s="2" t="s">
        <v>85</v>
      </c>
      <c r="H32">
        <v>25</v>
      </c>
      <c r="J32">
        <v>888234</v>
      </c>
      <c r="M32">
        <v>6</v>
      </c>
      <c r="O32" t="s">
        <v>383</v>
      </c>
      <c r="P32">
        <v>27592</v>
      </c>
      <c r="Q32">
        <f t="shared" si="4"/>
        <v>-8.0946914523652894E-2</v>
      </c>
      <c r="R32">
        <f t="shared" si="3"/>
        <v>6.5388654320092776</v>
      </c>
      <c r="S32">
        <v>30070.0625</v>
      </c>
      <c r="T32">
        <v>30613.427510889298</v>
      </c>
      <c r="U32" s="17" t="s">
        <v>582</v>
      </c>
      <c r="V32" s="18" t="s">
        <v>583</v>
      </c>
      <c r="W32" s="18" t="s">
        <v>584</v>
      </c>
      <c r="X32" s="18" t="s">
        <v>585</v>
      </c>
    </row>
    <row r="33" spans="1:24" x14ac:dyDescent="0.2">
      <c r="A33" s="2" t="s">
        <v>82</v>
      </c>
      <c r="B33" s="19" t="s">
        <v>863</v>
      </c>
      <c r="C33" s="2" t="s">
        <v>72</v>
      </c>
      <c r="D33" s="18" t="s">
        <v>588</v>
      </c>
      <c r="E33" s="3">
        <v>42534</v>
      </c>
      <c r="F33" s="3" t="s">
        <v>61</v>
      </c>
      <c r="G33" s="2" t="s">
        <v>85</v>
      </c>
      <c r="H33">
        <v>25</v>
      </c>
      <c r="J33">
        <v>830704</v>
      </c>
      <c r="M33">
        <v>6</v>
      </c>
      <c r="O33" t="s">
        <v>384</v>
      </c>
      <c r="P33">
        <v>27974</v>
      </c>
      <c r="Q33">
        <f t="shared" si="4"/>
        <v>-6.8468729914493362E-2</v>
      </c>
      <c r="R33">
        <f t="shared" si="3"/>
        <v>6.4495737113033531</v>
      </c>
      <c r="S33">
        <v>30070.0625</v>
      </c>
      <c r="T33">
        <v>30613.427510889298</v>
      </c>
      <c r="U33" s="17" t="s">
        <v>586</v>
      </c>
      <c r="V33" s="18" t="s">
        <v>587</v>
      </c>
      <c r="W33" s="18" t="s">
        <v>588</v>
      </c>
      <c r="X33" s="18" t="s">
        <v>589</v>
      </c>
    </row>
    <row r="34" spans="1:24" x14ac:dyDescent="0.2">
      <c r="A34" s="2" t="s">
        <v>86</v>
      </c>
      <c r="B34" s="19" t="s">
        <v>859</v>
      </c>
      <c r="C34" s="2" t="s">
        <v>101</v>
      </c>
      <c r="D34" s="18" t="s">
        <v>592</v>
      </c>
      <c r="E34" s="1">
        <v>42535</v>
      </c>
      <c r="F34" s="3" t="s">
        <v>61</v>
      </c>
      <c r="G34" t="s">
        <v>19</v>
      </c>
      <c r="H34">
        <v>25</v>
      </c>
      <c r="J34">
        <v>897494</v>
      </c>
      <c r="M34">
        <v>4</v>
      </c>
      <c r="O34" t="s">
        <v>385</v>
      </c>
      <c r="P34">
        <v>25895</v>
      </c>
      <c r="Q34">
        <f t="shared" si="4"/>
        <v>-0.13638010636067838</v>
      </c>
      <c r="R34">
        <f t="shared" si="3"/>
        <v>6.9673826993628118</v>
      </c>
      <c r="S34">
        <v>30070.0625</v>
      </c>
      <c r="T34">
        <v>30613.427510889298</v>
      </c>
      <c r="U34" s="17" t="s">
        <v>590</v>
      </c>
      <c r="V34" s="18" t="s">
        <v>591</v>
      </c>
      <c r="W34" s="18" t="s">
        <v>592</v>
      </c>
      <c r="X34" s="18" t="s">
        <v>593</v>
      </c>
    </row>
    <row r="35" spans="1:24" x14ac:dyDescent="0.2">
      <c r="A35" s="2" t="s">
        <v>87</v>
      </c>
      <c r="B35" s="19" t="s">
        <v>859</v>
      </c>
      <c r="C35" s="2" t="s">
        <v>102</v>
      </c>
      <c r="D35" s="18" t="s">
        <v>596</v>
      </c>
      <c r="E35" s="1">
        <v>42535</v>
      </c>
      <c r="F35" s="3" t="s">
        <v>61</v>
      </c>
      <c r="G35" t="s">
        <v>19</v>
      </c>
      <c r="H35">
        <v>25</v>
      </c>
      <c r="J35">
        <v>666869</v>
      </c>
      <c r="M35">
        <v>4</v>
      </c>
      <c r="O35" t="s">
        <v>386</v>
      </c>
      <c r="P35">
        <v>26059</v>
      </c>
      <c r="Q35">
        <f t="shared" si="4"/>
        <v>-0.13102297998397114</v>
      </c>
      <c r="R35">
        <f t="shared" si="3"/>
        <v>4.615689397137265</v>
      </c>
      <c r="S35">
        <v>30070.0625</v>
      </c>
      <c r="T35">
        <v>30613.427510889298</v>
      </c>
      <c r="U35" s="17" t="s">
        <v>594</v>
      </c>
      <c r="V35" s="18" t="s">
        <v>595</v>
      </c>
      <c r="W35" s="18" t="s">
        <v>596</v>
      </c>
      <c r="X35" s="18" t="s">
        <v>597</v>
      </c>
    </row>
    <row r="36" spans="1:24" x14ac:dyDescent="0.2">
      <c r="A36" s="2" t="s">
        <v>88</v>
      </c>
      <c r="B36" s="19" t="s">
        <v>863</v>
      </c>
      <c r="C36" s="2" t="s">
        <v>103</v>
      </c>
      <c r="D36" s="18" t="s">
        <v>600</v>
      </c>
      <c r="E36" s="1">
        <v>42535</v>
      </c>
      <c r="F36" s="3" t="s">
        <v>61</v>
      </c>
      <c r="G36" t="s">
        <v>19</v>
      </c>
      <c r="H36">
        <v>25</v>
      </c>
      <c r="J36">
        <v>1233928</v>
      </c>
      <c r="K36" t="s">
        <v>116</v>
      </c>
      <c r="M36">
        <v>4</v>
      </c>
      <c r="O36" t="s">
        <v>387</v>
      </c>
      <c r="P36">
        <v>31528</v>
      </c>
      <c r="Q36">
        <f t="shared" si="4"/>
        <v>4.762411851732077E-2</v>
      </c>
      <c r="R36">
        <f t="shared" si="3"/>
        <v>3.8150294975894443</v>
      </c>
      <c r="S36">
        <v>30070.0625</v>
      </c>
      <c r="T36">
        <v>30613.427510889298</v>
      </c>
      <c r="U36" s="17" t="s">
        <v>598</v>
      </c>
      <c r="V36" s="18" t="s">
        <v>599</v>
      </c>
      <c r="W36" s="18" t="s">
        <v>600</v>
      </c>
      <c r="X36" s="18" t="s">
        <v>601</v>
      </c>
    </row>
    <row r="37" spans="1:24" x14ac:dyDescent="0.2">
      <c r="A37" s="2" t="s">
        <v>89</v>
      </c>
      <c r="B37" s="19" t="s">
        <v>863</v>
      </c>
      <c r="C37" s="2" t="s">
        <v>104</v>
      </c>
      <c r="D37" s="18" t="s">
        <v>604</v>
      </c>
      <c r="E37" s="1">
        <v>42535</v>
      </c>
      <c r="F37" s="3" t="s">
        <v>61</v>
      </c>
      <c r="G37" s="2" t="s">
        <v>85</v>
      </c>
      <c r="H37">
        <v>25</v>
      </c>
      <c r="J37">
        <v>1258816</v>
      </c>
      <c r="M37">
        <v>6</v>
      </c>
      <c r="O37" t="s">
        <v>388</v>
      </c>
      <c r="P37">
        <v>34749</v>
      </c>
      <c r="Q37">
        <f t="shared" si="4"/>
        <v>0.15283938717204032</v>
      </c>
      <c r="R37">
        <f t="shared" si="3"/>
        <v>3.4614017669573225</v>
      </c>
      <c r="S37">
        <v>30070.0625</v>
      </c>
      <c r="T37">
        <v>30613.427510889298</v>
      </c>
      <c r="U37" s="17" t="s">
        <v>602</v>
      </c>
      <c r="V37" s="18" t="s">
        <v>603</v>
      </c>
      <c r="W37" s="18" t="s">
        <v>604</v>
      </c>
      <c r="X37" s="18" t="s">
        <v>605</v>
      </c>
    </row>
    <row r="38" spans="1:24" x14ac:dyDescent="0.2">
      <c r="A38" s="2" t="s">
        <v>90</v>
      </c>
      <c r="B38" s="19" t="s">
        <v>863</v>
      </c>
      <c r="C38" s="2" t="s">
        <v>105</v>
      </c>
      <c r="D38" s="18" t="s">
        <v>608</v>
      </c>
      <c r="E38" s="1">
        <v>42535</v>
      </c>
      <c r="F38" s="3" t="s">
        <v>61</v>
      </c>
      <c r="G38" s="2" t="s">
        <v>85</v>
      </c>
      <c r="H38">
        <v>25</v>
      </c>
      <c r="J38">
        <v>1492863</v>
      </c>
      <c r="M38">
        <v>6</v>
      </c>
      <c r="O38" t="s">
        <v>389</v>
      </c>
      <c r="P38">
        <v>39496</v>
      </c>
      <c r="Q38">
        <f t="shared" si="4"/>
        <v>0.30790206345392596</v>
      </c>
      <c r="R38">
        <f t="shared" si="3"/>
        <v>4.5680670194450066</v>
      </c>
      <c r="S38">
        <v>30070.0625</v>
      </c>
      <c r="T38">
        <v>30613.427510889298</v>
      </c>
      <c r="U38" s="17" t="s">
        <v>606</v>
      </c>
      <c r="V38" s="18" t="s">
        <v>607</v>
      </c>
      <c r="W38" s="18" t="s">
        <v>608</v>
      </c>
      <c r="X38" s="18" t="s">
        <v>609</v>
      </c>
    </row>
    <row r="39" spans="1:24" x14ac:dyDescent="0.2">
      <c r="A39" s="2" t="s">
        <v>91</v>
      </c>
      <c r="B39" s="19" t="s">
        <v>863</v>
      </c>
      <c r="C39" s="2" t="s">
        <v>106</v>
      </c>
      <c r="D39" s="18" t="s">
        <v>612</v>
      </c>
      <c r="E39" s="1">
        <v>42535</v>
      </c>
      <c r="F39" s="3" t="s">
        <v>61</v>
      </c>
      <c r="G39" s="2" t="s">
        <v>85</v>
      </c>
      <c r="H39">
        <v>25</v>
      </c>
      <c r="J39">
        <v>1320342</v>
      </c>
      <c r="M39">
        <v>6</v>
      </c>
      <c r="O39" t="s">
        <v>390</v>
      </c>
      <c r="P39">
        <v>37759</v>
      </c>
      <c r="Q39">
        <f t="shared" si="4"/>
        <v>0.25116225542745974</v>
      </c>
      <c r="R39">
        <f t="shared" si="3"/>
        <v>4.7782085065812119</v>
      </c>
      <c r="S39">
        <v>30070.0625</v>
      </c>
      <c r="T39">
        <v>30613.427510889298</v>
      </c>
      <c r="U39" s="17" t="s">
        <v>610</v>
      </c>
      <c r="V39" s="18" t="s">
        <v>611</v>
      </c>
      <c r="W39" s="18" t="s">
        <v>612</v>
      </c>
      <c r="X39" s="18" t="s">
        <v>613</v>
      </c>
    </row>
    <row r="40" spans="1:24" x14ac:dyDescent="0.2">
      <c r="A40" s="2" t="s">
        <v>92</v>
      </c>
      <c r="B40" s="19" t="s">
        <v>865</v>
      </c>
      <c r="C40" s="2" t="s">
        <v>107</v>
      </c>
      <c r="D40" s="18" t="s">
        <v>616</v>
      </c>
      <c r="E40" s="1">
        <v>42535</v>
      </c>
      <c r="F40" s="3" t="s">
        <v>61</v>
      </c>
      <c r="G40" s="2" t="s">
        <v>85</v>
      </c>
      <c r="H40">
        <v>25</v>
      </c>
      <c r="J40">
        <v>1416518</v>
      </c>
      <c r="M40">
        <v>6</v>
      </c>
      <c r="O40" t="s">
        <v>391</v>
      </c>
      <c r="P40">
        <v>35650</v>
      </c>
      <c r="Q40">
        <f t="shared" si="4"/>
        <v>0.18227091683919411</v>
      </c>
      <c r="R40">
        <f t="shared" si="3"/>
        <v>5.0608800841514725</v>
      </c>
      <c r="S40">
        <v>30070.0625</v>
      </c>
      <c r="T40">
        <v>30613.427510889298</v>
      </c>
      <c r="U40" s="17" t="s">
        <v>614</v>
      </c>
      <c r="V40" s="18" t="s">
        <v>615</v>
      </c>
      <c r="W40" s="18" t="s">
        <v>616</v>
      </c>
      <c r="X40" s="18" t="s">
        <v>617</v>
      </c>
    </row>
    <row r="41" spans="1:24" x14ac:dyDescent="0.2">
      <c r="A41" s="2" t="s">
        <v>93</v>
      </c>
      <c r="B41" s="19" t="s">
        <v>862</v>
      </c>
      <c r="C41" s="2" t="s">
        <v>108</v>
      </c>
      <c r="D41" s="18" t="s">
        <v>620</v>
      </c>
      <c r="E41" s="1">
        <v>42535</v>
      </c>
      <c r="F41" s="3" t="s">
        <v>61</v>
      </c>
      <c r="G41" s="2" t="s">
        <v>85</v>
      </c>
      <c r="H41">
        <v>25</v>
      </c>
      <c r="J41">
        <v>1332060</v>
      </c>
      <c r="M41">
        <v>6</v>
      </c>
      <c r="O41" t="s">
        <v>393</v>
      </c>
      <c r="P41">
        <v>34600</v>
      </c>
      <c r="Q41">
        <f t="shared" si="4"/>
        <v>0.14797224186637339</v>
      </c>
      <c r="R41">
        <f t="shared" si="3"/>
        <v>5.2144617052023126</v>
      </c>
      <c r="S41">
        <v>30070.0625</v>
      </c>
      <c r="T41">
        <v>30613.427510889298</v>
      </c>
      <c r="U41" s="17" t="s">
        <v>618</v>
      </c>
      <c r="V41" s="18" t="s">
        <v>619</v>
      </c>
      <c r="W41" s="18" t="s">
        <v>620</v>
      </c>
      <c r="X41" s="18" t="s">
        <v>621</v>
      </c>
    </row>
    <row r="42" spans="1:24" x14ac:dyDescent="0.2">
      <c r="A42" s="2" t="s">
        <v>94</v>
      </c>
      <c r="B42" s="19" t="s">
        <v>864</v>
      </c>
      <c r="C42" s="2" t="s">
        <v>109</v>
      </c>
      <c r="D42" s="18" t="s">
        <v>624</v>
      </c>
      <c r="E42" s="1">
        <v>42535</v>
      </c>
      <c r="F42" s="3" t="s">
        <v>61</v>
      </c>
      <c r="G42" s="2" t="s">
        <v>85</v>
      </c>
      <c r="H42">
        <v>25</v>
      </c>
      <c r="J42">
        <v>1170851</v>
      </c>
      <c r="M42">
        <v>6</v>
      </c>
      <c r="O42" t="s">
        <v>394</v>
      </c>
      <c r="P42">
        <v>32172</v>
      </c>
      <c r="Q42">
        <f t="shared" si="4"/>
        <v>6.8660639167317475E-2</v>
      </c>
      <c r="R42">
        <f t="shared" si="3"/>
        <v>5.60799375233122</v>
      </c>
      <c r="S42">
        <v>30070.0625</v>
      </c>
      <c r="T42">
        <v>30613.427510889298</v>
      </c>
      <c r="U42" s="17" t="s">
        <v>622</v>
      </c>
      <c r="V42" s="18" t="s">
        <v>623</v>
      </c>
      <c r="W42" s="18" t="s">
        <v>624</v>
      </c>
      <c r="X42" s="18" t="s">
        <v>625</v>
      </c>
    </row>
    <row r="43" spans="1:24" x14ac:dyDescent="0.2">
      <c r="A43" s="2" t="s">
        <v>95</v>
      </c>
      <c r="B43" s="19" t="s">
        <v>862</v>
      </c>
      <c r="C43" s="2" t="s">
        <v>110</v>
      </c>
      <c r="D43" s="18" t="s">
        <v>628</v>
      </c>
      <c r="E43" s="1">
        <v>42535</v>
      </c>
      <c r="F43" s="3" t="s">
        <v>61</v>
      </c>
      <c r="G43" s="2" t="s">
        <v>85</v>
      </c>
      <c r="H43">
        <v>25</v>
      </c>
      <c r="J43">
        <v>1581003</v>
      </c>
      <c r="M43">
        <v>6</v>
      </c>
      <c r="O43" t="s">
        <v>395</v>
      </c>
      <c r="P43">
        <v>40751</v>
      </c>
      <c r="Q43">
        <f t="shared" si="4"/>
        <v>0.34889714639763075</v>
      </c>
      <c r="R43">
        <f t="shared" ref="R43:R74" si="5">M42*(S43/P43)</f>
        <v>4.4273852175406745</v>
      </c>
      <c r="S43">
        <v>30070.0625</v>
      </c>
      <c r="T43">
        <v>30613.427510889298</v>
      </c>
      <c r="U43" s="17" t="s">
        <v>626</v>
      </c>
      <c r="V43" s="18" t="s">
        <v>627</v>
      </c>
      <c r="W43" s="18" t="s">
        <v>628</v>
      </c>
      <c r="X43" s="18" t="s">
        <v>629</v>
      </c>
    </row>
    <row r="44" spans="1:24" x14ac:dyDescent="0.2">
      <c r="A44" s="2" t="s">
        <v>96</v>
      </c>
      <c r="B44" s="19" t="s">
        <v>862</v>
      </c>
      <c r="C44" s="2" t="s">
        <v>111</v>
      </c>
      <c r="D44" s="18" t="s">
        <v>632</v>
      </c>
      <c r="E44" s="1">
        <v>42535</v>
      </c>
      <c r="F44" s="3" t="s">
        <v>61</v>
      </c>
      <c r="G44" s="2" t="s">
        <v>85</v>
      </c>
      <c r="H44">
        <v>25</v>
      </c>
      <c r="J44">
        <v>1487709</v>
      </c>
      <c r="M44">
        <v>6</v>
      </c>
      <c r="O44" t="s">
        <v>396</v>
      </c>
      <c r="P44">
        <v>37965</v>
      </c>
      <c r="Q44">
        <f t="shared" si="4"/>
        <v>0.2578913288030798</v>
      </c>
      <c r="R44">
        <f t="shared" si="5"/>
        <v>4.7522817068352428</v>
      </c>
      <c r="S44">
        <v>30070.0625</v>
      </c>
      <c r="T44">
        <v>30613.427510889298</v>
      </c>
      <c r="U44" s="17" t="s">
        <v>630</v>
      </c>
      <c r="V44" s="18" t="s">
        <v>631</v>
      </c>
      <c r="W44" s="18" t="s">
        <v>632</v>
      </c>
      <c r="X44" s="18" t="s">
        <v>633</v>
      </c>
    </row>
    <row r="45" spans="1:24" x14ac:dyDescent="0.2">
      <c r="A45" s="2" t="s">
        <v>97</v>
      </c>
      <c r="B45" s="19" t="s">
        <v>863</v>
      </c>
      <c r="C45" s="2" t="s">
        <v>112</v>
      </c>
      <c r="D45" s="18" t="s">
        <v>636</v>
      </c>
      <c r="E45" s="1">
        <v>42535</v>
      </c>
      <c r="F45" s="3" t="s">
        <v>61</v>
      </c>
      <c r="G45" s="2" t="s">
        <v>85</v>
      </c>
      <c r="H45">
        <v>25</v>
      </c>
      <c r="J45">
        <v>1857331</v>
      </c>
      <c r="M45">
        <v>6</v>
      </c>
      <c r="O45" t="s">
        <v>397</v>
      </c>
      <c r="P45">
        <v>46353</v>
      </c>
      <c r="Q45">
        <f t="shared" si="4"/>
        <v>0.53188874372881323</v>
      </c>
      <c r="R45">
        <f t="shared" si="5"/>
        <v>3.8923127952883312</v>
      </c>
      <c r="S45">
        <v>30070.0625</v>
      </c>
      <c r="T45">
        <v>30613.427510889298</v>
      </c>
      <c r="U45" s="17" t="s">
        <v>634</v>
      </c>
      <c r="V45" s="18" t="s">
        <v>635</v>
      </c>
      <c r="W45" s="18" t="s">
        <v>636</v>
      </c>
      <c r="X45" s="18" t="s">
        <v>637</v>
      </c>
    </row>
    <row r="46" spans="1:24" x14ac:dyDescent="0.2">
      <c r="A46" s="2" t="s">
        <v>98</v>
      </c>
      <c r="B46" s="19" t="s">
        <v>860</v>
      </c>
      <c r="C46" s="2" t="s">
        <v>113</v>
      </c>
      <c r="D46" s="18" t="s">
        <v>640</v>
      </c>
      <c r="E46" s="1">
        <v>42535</v>
      </c>
      <c r="F46" s="3" t="s">
        <v>61</v>
      </c>
      <c r="G46" s="2" t="s">
        <v>85</v>
      </c>
      <c r="H46">
        <v>25</v>
      </c>
      <c r="J46">
        <v>1348606</v>
      </c>
      <c r="M46">
        <v>6</v>
      </c>
      <c r="O46" t="s">
        <v>398</v>
      </c>
      <c r="P46">
        <v>36059</v>
      </c>
      <c r="Q46">
        <f t="shared" si="4"/>
        <v>0.19563106737622618</v>
      </c>
      <c r="R46">
        <f t="shared" si="5"/>
        <v>5.0034769405696222</v>
      </c>
      <c r="S46">
        <v>30070.0625</v>
      </c>
      <c r="T46">
        <v>30613.427510889298</v>
      </c>
      <c r="U46" s="17" t="s">
        <v>638</v>
      </c>
      <c r="V46" s="18" t="s">
        <v>639</v>
      </c>
      <c r="W46" s="18" t="s">
        <v>640</v>
      </c>
      <c r="X46" s="18" t="s">
        <v>641</v>
      </c>
    </row>
    <row r="47" spans="1:24" x14ac:dyDescent="0.2">
      <c r="A47" s="2" t="s">
        <v>99</v>
      </c>
      <c r="B47" s="19" t="s">
        <v>859</v>
      </c>
      <c r="C47" s="2" t="s">
        <v>114</v>
      </c>
      <c r="D47" s="18" t="s">
        <v>644</v>
      </c>
      <c r="E47" s="1">
        <v>42535</v>
      </c>
      <c r="F47" s="3" t="s">
        <v>61</v>
      </c>
      <c r="G47" s="2" t="s">
        <v>85</v>
      </c>
      <c r="H47">
        <v>25</v>
      </c>
      <c r="J47">
        <v>1118628</v>
      </c>
      <c r="M47">
        <v>6</v>
      </c>
      <c r="O47" t="s">
        <v>399</v>
      </c>
      <c r="P47">
        <v>30200</v>
      </c>
      <c r="Q47">
        <f t="shared" si="4"/>
        <v>4.2444610278865634E-3</v>
      </c>
      <c r="R47">
        <f t="shared" si="5"/>
        <v>5.9741846026490064</v>
      </c>
      <c r="S47">
        <v>30070.0625</v>
      </c>
      <c r="T47">
        <v>30613.427510889298</v>
      </c>
      <c r="U47" s="17" t="s">
        <v>642</v>
      </c>
      <c r="V47" s="18" t="s">
        <v>643</v>
      </c>
      <c r="W47" s="18" t="s">
        <v>644</v>
      </c>
      <c r="X47" s="18" t="s">
        <v>645</v>
      </c>
    </row>
    <row r="48" spans="1:24" x14ac:dyDescent="0.2">
      <c r="A48" s="2" t="s">
        <v>100</v>
      </c>
      <c r="B48" s="19" t="s">
        <v>859</v>
      </c>
      <c r="C48" s="2" t="s">
        <v>115</v>
      </c>
      <c r="D48" s="18" t="s">
        <v>648</v>
      </c>
      <c r="E48" s="1">
        <v>42535</v>
      </c>
      <c r="F48" s="3" t="s">
        <v>61</v>
      </c>
      <c r="G48" s="2" t="s">
        <v>85</v>
      </c>
      <c r="H48">
        <v>25</v>
      </c>
      <c r="J48">
        <v>1414267</v>
      </c>
      <c r="M48">
        <v>6</v>
      </c>
      <c r="O48" t="s">
        <v>400</v>
      </c>
      <c r="P48">
        <v>34006</v>
      </c>
      <c r="Q48">
        <f t="shared" si="4"/>
        <v>0.12856899145317766</v>
      </c>
      <c r="R48">
        <f t="shared" si="5"/>
        <v>5.3055453449391283</v>
      </c>
      <c r="S48">
        <v>30070.0625</v>
      </c>
      <c r="T48">
        <v>30613.427510889298</v>
      </c>
      <c r="U48" s="17" t="s">
        <v>646</v>
      </c>
      <c r="V48" s="18" t="s">
        <v>647</v>
      </c>
      <c r="W48" s="18" t="s">
        <v>648</v>
      </c>
      <c r="X48" s="18" t="s">
        <v>649</v>
      </c>
    </row>
    <row r="49" spans="1:24" x14ac:dyDescent="0.2">
      <c r="A49" s="13" t="s">
        <v>347</v>
      </c>
      <c r="B49" s="20" t="s">
        <v>862</v>
      </c>
      <c r="C49" s="13" t="s">
        <v>117</v>
      </c>
      <c r="D49" s="18" t="s">
        <v>652</v>
      </c>
      <c r="E49" s="12">
        <v>42555</v>
      </c>
      <c r="F49" s="14" t="s">
        <v>61</v>
      </c>
      <c r="G49" s="13" t="s">
        <v>19</v>
      </c>
      <c r="H49" s="11">
        <v>25</v>
      </c>
      <c r="I49" s="11"/>
      <c r="J49" s="11">
        <v>1466799</v>
      </c>
      <c r="K49" s="11"/>
      <c r="L49" s="11" t="s">
        <v>354</v>
      </c>
      <c r="M49" s="11">
        <v>4</v>
      </c>
      <c r="N49" s="11" t="s">
        <v>855</v>
      </c>
      <c r="O49" t="s">
        <v>401</v>
      </c>
      <c r="P49">
        <v>16537</v>
      </c>
      <c r="Q49" s="15">
        <f t="shared" si="4"/>
        <v>-0.44206296388035105</v>
      </c>
      <c r="R49">
        <f t="shared" si="5"/>
        <v>10.910103102134608</v>
      </c>
      <c r="S49">
        <v>30070.0625</v>
      </c>
      <c r="T49">
        <v>30613.427510889298</v>
      </c>
      <c r="U49" s="17" t="s">
        <v>650</v>
      </c>
      <c r="V49" s="18" t="s">
        <v>651</v>
      </c>
      <c r="W49" s="18" t="s">
        <v>652</v>
      </c>
      <c r="X49" s="18" t="s">
        <v>653</v>
      </c>
    </row>
    <row r="50" spans="1:24" x14ac:dyDescent="0.2">
      <c r="A50" s="2" t="s">
        <v>120</v>
      </c>
      <c r="B50" s="19" t="s">
        <v>861</v>
      </c>
      <c r="C50" s="2" t="s">
        <v>135</v>
      </c>
      <c r="D50" s="18" t="s">
        <v>656</v>
      </c>
      <c r="E50" s="1">
        <v>42536</v>
      </c>
      <c r="F50" s="3" t="s">
        <v>61</v>
      </c>
      <c r="G50" s="2" t="s">
        <v>85</v>
      </c>
      <c r="H50">
        <v>25</v>
      </c>
      <c r="J50">
        <v>1749273</v>
      </c>
      <c r="M50">
        <v>8</v>
      </c>
      <c r="O50" t="s">
        <v>402</v>
      </c>
      <c r="P50">
        <v>46548</v>
      </c>
      <c r="Q50">
        <f t="shared" si="4"/>
        <v>0.53825849765233713</v>
      </c>
      <c r="R50">
        <f t="shared" si="5"/>
        <v>2.5840046833376298</v>
      </c>
      <c r="S50">
        <v>30070.0625</v>
      </c>
      <c r="T50">
        <v>30613.427510889298</v>
      </c>
      <c r="U50" s="17" t="s">
        <v>654</v>
      </c>
      <c r="V50" s="18" t="s">
        <v>655</v>
      </c>
      <c r="W50" s="18" t="s">
        <v>656</v>
      </c>
      <c r="X50" s="18" t="s">
        <v>657</v>
      </c>
    </row>
    <row r="51" spans="1:24" x14ac:dyDescent="0.2">
      <c r="A51" s="2" t="s">
        <v>121</v>
      </c>
      <c r="B51" s="19" t="s">
        <v>863</v>
      </c>
      <c r="C51" s="2" t="s">
        <v>136</v>
      </c>
      <c r="D51" s="18" t="s">
        <v>660</v>
      </c>
      <c r="E51" s="1">
        <v>42536</v>
      </c>
      <c r="F51" s="3" t="s">
        <v>61</v>
      </c>
      <c r="G51" s="2" t="s">
        <v>85</v>
      </c>
      <c r="H51">
        <v>25</v>
      </c>
      <c r="J51">
        <v>1952040</v>
      </c>
      <c r="M51">
        <v>8</v>
      </c>
      <c r="O51" t="s">
        <v>404</v>
      </c>
      <c r="P51">
        <v>53827</v>
      </c>
      <c r="Q51">
        <f t="shared" si="4"/>
        <v>0.7760299787258248</v>
      </c>
      <c r="R51">
        <f t="shared" si="5"/>
        <v>4.4691418804689098</v>
      </c>
      <c r="S51">
        <v>30070.0625</v>
      </c>
      <c r="T51">
        <v>30613.427510889298</v>
      </c>
      <c r="U51" s="17" t="s">
        <v>658</v>
      </c>
      <c r="V51" s="18" t="s">
        <v>659</v>
      </c>
      <c r="W51" s="18" t="s">
        <v>660</v>
      </c>
      <c r="X51" s="18" t="s">
        <v>661</v>
      </c>
    </row>
    <row r="52" spans="1:24" x14ac:dyDescent="0.2">
      <c r="A52" s="2" t="s">
        <v>122</v>
      </c>
      <c r="B52" s="19" t="s">
        <v>861</v>
      </c>
      <c r="C52" s="2" t="s">
        <v>137</v>
      </c>
      <c r="D52" s="18" t="s">
        <v>664</v>
      </c>
      <c r="E52" s="1">
        <v>42536</v>
      </c>
      <c r="F52" s="3" t="s">
        <v>61</v>
      </c>
      <c r="G52" s="2" t="s">
        <v>85</v>
      </c>
      <c r="H52">
        <v>25</v>
      </c>
      <c r="J52">
        <v>2577363</v>
      </c>
      <c r="M52">
        <v>8</v>
      </c>
      <c r="O52" t="s">
        <v>405</v>
      </c>
      <c r="P52">
        <v>58828</v>
      </c>
      <c r="Q52">
        <f t="shared" si="4"/>
        <v>0.93938966781065947</v>
      </c>
      <c r="R52">
        <f t="shared" si="5"/>
        <v>4.0892177194533215</v>
      </c>
      <c r="S52">
        <v>30070.0625</v>
      </c>
      <c r="T52">
        <v>30613.427510889298</v>
      </c>
      <c r="U52" s="17" t="s">
        <v>662</v>
      </c>
      <c r="V52" s="18" t="s">
        <v>663</v>
      </c>
      <c r="W52" s="18" t="s">
        <v>664</v>
      </c>
      <c r="X52" s="18" t="s">
        <v>665</v>
      </c>
    </row>
    <row r="53" spans="1:24" x14ac:dyDescent="0.2">
      <c r="A53" s="2" t="s">
        <v>152</v>
      </c>
      <c r="B53" s="19" t="s">
        <v>860</v>
      </c>
      <c r="C53" s="2" t="s">
        <v>138</v>
      </c>
      <c r="D53" s="18" t="s">
        <v>668</v>
      </c>
      <c r="E53" s="1">
        <v>42536</v>
      </c>
      <c r="F53" s="3" t="s">
        <v>61</v>
      </c>
      <c r="G53" s="2" t="s">
        <v>85</v>
      </c>
      <c r="H53">
        <v>25</v>
      </c>
      <c r="J53">
        <v>1697776</v>
      </c>
      <c r="M53">
        <v>8</v>
      </c>
      <c r="O53" t="s">
        <v>406</v>
      </c>
      <c r="P53">
        <v>53360</v>
      </c>
      <c r="Q53">
        <f t="shared" si="4"/>
        <v>0.76077523471410358</v>
      </c>
      <c r="R53">
        <f t="shared" si="5"/>
        <v>4.5082552473763116</v>
      </c>
      <c r="S53">
        <v>30070.0625</v>
      </c>
      <c r="T53">
        <v>30613.427510889298</v>
      </c>
      <c r="U53" s="17" t="s">
        <v>666</v>
      </c>
      <c r="V53" s="18" t="s">
        <v>667</v>
      </c>
      <c r="W53" s="18" t="s">
        <v>668</v>
      </c>
      <c r="X53" s="18" t="s">
        <v>669</v>
      </c>
    </row>
    <row r="54" spans="1:24" x14ac:dyDescent="0.2">
      <c r="A54" s="2" t="s">
        <v>123</v>
      </c>
      <c r="B54" s="19" t="s">
        <v>863</v>
      </c>
      <c r="C54" s="2" t="s">
        <v>139</v>
      </c>
      <c r="D54" s="18" t="s">
        <v>672</v>
      </c>
      <c r="E54" s="1">
        <v>42536</v>
      </c>
      <c r="F54" s="3" t="s">
        <v>61</v>
      </c>
      <c r="G54" s="2" t="s">
        <v>85</v>
      </c>
      <c r="H54">
        <v>25</v>
      </c>
      <c r="J54">
        <v>2126811</v>
      </c>
      <c r="M54">
        <v>8</v>
      </c>
      <c r="O54" t="s">
        <v>407</v>
      </c>
      <c r="P54">
        <v>56487</v>
      </c>
      <c r="Q54">
        <f t="shared" si="4"/>
        <v>0.86291995532363719</v>
      </c>
      <c r="R54">
        <f t="shared" si="5"/>
        <v>4.2586878396799266</v>
      </c>
      <c r="S54">
        <v>30070.0625</v>
      </c>
      <c r="T54">
        <v>30613.427510889298</v>
      </c>
      <c r="U54" s="17" t="s">
        <v>670</v>
      </c>
      <c r="V54" s="18" t="s">
        <v>671</v>
      </c>
      <c r="W54" s="18" t="s">
        <v>672</v>
      </c>
      <c r="X54" s="18" t="s">
        <v>673</v>
      </c>
    </row>
    <row r="55" spans="1:24" x14ac:dyDescent="0.2">
      <c r="A55" s="2" t="s">
        <v>124</v>
      </c>
      <c r="B55" s="19" t="s">
        <v>865</v>
      </c>
      <c r="C55" s="2" t="s">
        <v>140</v>
      </c>
      <c r="D55" s="18" t="s">
        <v>676</v>
      </c>
      <c r="E55" s="1">
        <v>42536</v>
      </c>
      <c r="F55" s="3" t="s">
        <v>61</v>
      </c>
      <c r="G55" s="2" t="s">
        <v>85</v>
      </c>
      <c r="H55">
        <v>25</v>
      </c>
      <c r="J55">
        <v>1967962</v>
      </c>
      <c r="M55">
        <v>8</v>
      </c>
      <c r="O55" t="s">
        <v>408</v>
      </c>
      <c r="P55">
        <v>53451</v>
      </c>
      <c r="Q55">
        <f t="shared" si="4"/>
        <v>0.76374778654508135</v>
      </c>
      <c r="R55">
        <f t="shared" si="5"/>
        <v>4.5005799704402163</v>
      </c>
      <c r="S55">
        <v>30070.0625</v>
      </c>
      <c r="T55">
        <v>30613.427510889298</v>
      </c>
      <c r="U55" s="17" t="s">
        <v>674</v>
      </c>
      <c r="V55" s="18" t="s">
        <v>675</v>
      </c>
      <c r="W55" s="18" t="s">
        <v>676</v>
      </c>
      <c r="X55" s="18" t="s">
        <v>677</v>
      </c>
    </row>
    <row r="56" spans="1:24" x14ac:dyDescent="0.2">
      <c r="A56" s="2" t="s">
        <v>125</v>
      </c>
      <c r="B56" s="19" t="s">
        <v>865</v>
      </c>
      <c r="C56" s="2" t="s">
        <v>141</v>
      </c>
      <c r="D56" s="18" t="s">
        <v>680</v>
      </c>
      <c r="E56" s="1">
        <v>42536</v>
      </c>
      <c r="F56" s="3" t="s">
        <v>61</v>
      </c>
      <c r="G56" s="2" t="s">
        <v>85</v>
      </c>
      <c r="H56">
        <v>25</v>
      </c>
      <c r="J56">
        <v>1472754</v>
      </c>
      <c r="M56">
        <v>8</v>
      </c>
      <c r="O56" t="s">
        <v>409</v>
      </c>
      <c r="P56">
        <v>38124</v>
      </c>
      <c r="Q56">
        <f t="shared" si="4"/>
        <v>0.26308512815610691</v>
      </c>
      <c r="R56">
        <f t="shared" si="5"/>
        <v>6.3099491134193686</v>
      </c>
      <c r="S56">
        <v>30070.0625</v>
      </c>
      <c r="T56">
        <v>30613.427510889298</v>
      </c>
      <c r="U56" s="17" t="s">
        <v>678</v>
      </c>
      <c r="V56" s="18" t="s">
        <v>679</v>
      </c>
      <c r="W56" s="18" t="s">
        <v>680</v>
      </c>
      <c r="X56" s="18" t="s">
        <v>681</v>
      </c>
    </row>
    <row r="57" spans="1:24" x14ac:dyDescent="0.2">
      <c r="A57" s="2" t="s">
        <v>126</v>
      </c>
      <c r="B57" s="19" t="s">
        <v>863</v>
      </c>
      <c r="C57" s="2" t="s">
        <v>142</v>
      </c>
      <c r="D57" s="18" t="s">
        <v>684</v>
      </c>
      <c r="E57" s="1">
        <v>42536</v>
      </c>
      <c r="F57" s="3" t="s">
        <v>61</v>
      </c>
      <c r="G57" s="2" t="s">
        <v>85</v>
      </c>
      <c r="H57">
        <v>25</v>
      </c>
      <c r="J57">
        <v>1526462</v>
      </c>
      <c r="M57">
        <v>8</v>
      </c>
      <c r="O57" t="s">
        <v>410</v>
      </c>
      <c r="P57">
        <v>51358</v>
      </c>
      <c r="Q57">
        <f t="shared" si="4"/>
        <v>0.69537909443259205</v>
      </c>
      <c r="R57">
        <f t="shared" si="5"/>
        <v>4.683992756727287</v>
      </c>
      <c r="S57">
        <v>30070.0625</v>
      </c>
      <c r="T57">
        <v>30613.427510889298</v>
      </c>
      <c r="U57" s="17" t="s">
        <v>682</v>
      </c>
      <c r="V57" s="18" t="s">
        <v>683</v>
      </c>
      <c r="W57" s="18" t="s">
        <v>684</v>
      </c>
      <c r="X57" s="18" t="s">
        <v>685</v>
      </c>
    </row>
    <row r="58" spans="1:24" x14ac:dyDescent="0.2">
      <c r="A58" s="2" t="s">
        <v>127</v>
      </c>
      <c r="B58" s="19" t="s">
        <v>859</v>
      </c>
      <c r="C58" s="2" t="s">
        <v>143</v>
      </c>
      <c r="D58" s="18" t="s">
        <v>688</v>
      </c>
      <c r="E58" s="1">
        <v>42543</v>
      </c>
      <c r="F58" s="3" t="s">
        <v>61</v>
      </c>
      <c r="G58" s="2" t="s">
        <v>85</v>
      </c>
      <c r="H58">
        <v>25</v>
      </c>
      <c r="J58">
        <v>1429607</v>
      </c>
      <c r="M58">
        <v>8</v>
      </c>
      <c r="O58" t="s">
        <v>411</v>
      </c>
      <c r="P58">
        <v>36280</v>
      </c>
      <c r="Q58">
        <f t="shared" si="4"/>
        <v>0.20285012182288653</v>
      </c>
      <c r="R58">
        <f t="shared" si="5"/>
        <v>6.6306642778390295</v>
      </c>
      <c r="S58">
        <v>30070.0625</v>
      </c>
      <c r="T58">
        <v>30613.427510889298</v>
      </c>
      <c r="U58" s="17" t="s">
        <v>686</v>
      </c>
      <c r="V58" s="18" t="s">
        <v>687</v>
      </c>
      <c r="W58" s="18" t="s">
        <v>688</v>
      </c>
      <c r="X58" s="18" t="s">
        <v>689</v>
      </c>
    </row>
    <row r="59" spans="1:24" x14ac:dyDescent="0.2">
      <c r="A59" s="2" t="s">
        <v>128</v>
      </c>
      <c r="B59" s="19" t="s">
        <v>859</v>
      </c>
      <c r="C59" s="2" t="s">
        <v>144</v>
      </c>
      <c r="D59" s="18" t="s">
        <v>692</v>
      </c>
      <c r="E59" s="1">
        <v>42536</v>
      </c>
      <c r="F59" s="3" t="s">
        <v>61</v>
      </c>
      <c r="G59" s="2" t="s">
        <v>85</v>
      </c>
      <c r="H59">
        <v>25</v>
      </c>
      <c r="J59">
        <v>2233747</v>
      </c>
      <c r="M59">
        <v>6</v>
      </c>
      <c r="O59" t="s">
        <v>412</v>
      </c>
      <c r="P59">
        <v>59200</v>
      </c>
      <c r="Q59">
        <f t="shared" si="4"/>
        <v>0.95154119837245876</v>
      </c>
      <c r="R59">
        <f t="shared" si="5"/>
        <v>4.0635219594594592</v>
      </c>
      <c r="S59">
        <v>30070.0625</v>
      </c>
      <c r="T59">
        <v>30613.427510889298</v>
      </c>
      <c r="U59" s="17" t="s">
        <v>690</v>
      </c>
      <c r="V59" s="18" t="s">
        <v>691</v>
      </c>
      <c r="W59" s="18" t="s">
        <v>692</v>
      </c>
      <c r="X59" s="18" t="s">
        <v>693</v>
      </c>
    </row>
    <row r="60" spans="1:24" x14ac:dyDescent="0.2">
      <c r="A60" s="2" t="s">
        <v>129</v>
      </c>
      <c r="B60" s="19" t="s">
        <v>864</v>
      </c>
      <c r="C60" s="2" t="s">
        <v>145</v>
      </c>
      <c r="D60" s="18" t="s">
        <v>696</v>
      </c>
      <c r="E60" s="1">
        <v>42536</v>
      </c>
      <c r="F60" s="3" t="s">
        <v>61</v>
      </c>
      <c r="G60" s="2" t="s">
        <v>85</v>
      </c>
      <c r="H60">
        <v>25</v>
      </c>
      <c r="J60">
        <v>1976257</v>
      </c>
      <c r="M60">
        <v>8</v>
      </c>
      <c r="O60" t="s">
        <v>413</v>
      </c>
      <c r="P60">
        <v>52978</v>
      </c>
      <c r="Q60">
        <f t="shared" si="4"/>
        <v>0.74829705010494396</v>
      </c>
      <c r="R60">
        <f t="shared" si="5"/>
        <v>3.4055716523840087</v>
      </c>
      <c r="S60">
        <v>30070.0625</v>
      </c>
      <c r="T60">
        <v>30613.427510889298</v>
      </c>
      <c r="U60" s="17" t="s">
        <v>694</v>
      </c>
      <c r="V60" s="18" t="s">
        <v>695</v>
      </c>
      <c r="W60" s="18" t="s">
        <v>696</v>
      </c>
      <c r="X60" s="18" t="s">
        <v>697</v>
      </c>
    </row>
    <row r="61" spans="1:24" x14ac:dyDescent="0.2">
      <c r="A61" s="2" t="s">
        <v>130</v>
      </c>
      <c r="B61" s="19" t="s">
        <v>860</v>
      </c>
      <c r="C61" s="2" t="s">
        <v>146</v>
      </c>
      <c r="D61" s="18" t="s">
        <v>700</v>
      </c>
      <c r="E61" s="1">
        <v>42536</v>
      </c>
      <c r="F61" s="3" t="s">
        <v>61</v>
      </c>
      <c r="G61" s="2" t="s">
        <v>85</v>
      </c>
      <c r="H61">
        <v>25</v>
      </c>
      <c r="J61">
        <v>1865457</v>
      </c>
      <c r="M61">
        <v>8</v>
      </c>
      <c r="O61" t="s">
        <v>415</v>
      </c>
      <c r="P61">
        <v>51347</v>
      </c>
      <c r="Q61">
        <f t="shared" si="4"/>
        <v>0.69501977498049583</v>
      </c>
      <c r="R61">
        <f t="shared" si="5"/>
        <v>4.6849962023097751</v>
      </c>
      <c r="S61">
        <v>30070.0625</v>
      </c>
      <c r="T61">
        <v>30613.427510889298</v>
      </c>
      <c r="U61" s="17" t="s">
        <v>698</v>
      </c>
      <c r="V61" s="18" t="s">
        <v>699</v>
      </c>
      <c r="W61" s="18" t="s">
        <v>700</v>
      </c>
      <c r="X61" s="18" t="s">
        <v>701</v>
      </c>
    </row>
    <row r="62" spans="1:24" x14ac:dyDescent="0.2">
      <c r="A62" s="2" t="s">
        <v>131</v>
      </c>
      <c r="B62" s="19" t="s">
        <v>861</v>
      </c>
      <c r="C62" s="2" t="s">
        <v>147</v>
      </c>
      <c r="D62" s="18" t="s">
        <v>704</v>
      </c>
      <c r="E62" s="1">
        <v>42536</v>
      </c>
      <c r="F62" s="3" t="s">
        <v>61</v>
      </c>
      <c r="G62" s="2" t="s">
        <v>85</v>
      </c>
      <c r="H62">
        <v>25</v>
      </c>
      <c r="J62">
        <v>1806653</v>
      </c>
      <c r="M62">
        <v>8</v>
      </c>
      <c r="O62" t="s">
        <v>416</v>
      </c>
      <c r="P62">
        <v>47203</v>
      </c>
      <c r="Q62">
        <f t="shared" si="4"/>
        <v>0.55965433775443008</v>
      </c>
      <c r="R62">
        <f t="shared" si="5"/>
        <v>5.0962968455394781</v>
      </c>
      <c r="S62">
        <v>30070.0625</v>
      </c>
      <c r="T62">
        <v>30613.427510889298</v>
      </c>
      <c r="U62" s="17" t="s">
        <v>702</v>
      </c>
      <c r="V62" s="18" t="s">
        <v>703</v>
      </c>
      <c r="W62" s="18" t="s">
        <v>704</v>
      </c>
      <c r="X62" s="18" t="s">
        <v>705</v>
      </c>
    </row>
    <row r="63" spans="1:24" x14ac:dyDescent="0.2">
      <c r="A63" s="2" t="s">
        <v>132</v>
      </c>
      <c r="B63" s="19" t="s">
        <v>863</v>
      </c>
      <c r="C63" s="2" t="s">
        <v>148</v>
      </c>
      <c r="D63" s="18" t="s">
        <v>708</v>
      </c>
      <c r="E63" s="1">
        <v>42536</v>
      </c>
      <c r="F63" s="3" t="s">
        <v>61</v>
      </c>
      <c r="G63" s="2" t="s">
        <v>85</v>
      </c>
      <c r="H63">
        <v>25</v>
      </c>
      <c r="J63">
        <v>1570877</v>
      </c>
      <c r="M63">
        <v>8</v>
      </c>
      <c r="O63" t="s">
        <v>417</v>
      </c>
      <c r="P63">
        <v>46697</v>
      </c>
      <c r="Q63">
        <f t="shared" si="4"/>
        <v>0.54312564295800403</v>
      </c>
      <c r="R63">
        <f t="shared" si="5"/>
        <v>5.1515193695526476</v>
      </c>
      <c r="S63">
        <v>30070.0625</v>
      </c>
      <c r="T63">
        <v>30613.427510889298</v>
      </c>
      <c r="U63" s="17" t="s">
        <v>706</v>
      </c>
      <c r="V63" s="18" t="s">
        <v>707</v>
      </c>
      <c r="W63" s="18" t="s">
        <v>708</v>
      </c>
      <c r="X63" s="18" t="s">
        <v>709</v>
      </c>
    </row>
    <row r="64" spans="1:24" x14ac:dyDescent="0.2">
      <c r="A64" s="2" t="s">
        <v>133</v>
      </c>
      <c r="B64" s="19" t="s">
        <v>863</v>
      </c>
      <c r="C64" s="2" t="s">
        <v>149</v>
      </c>
      <c r="D64" s="18" t="s">
        <v>712</v>
      </c>
      <c r="E64" s="1">
        <v>42536</v>
      </c>
      <c r="F64" s="3" t="s">
        <v>61</v>
      </c>
      <c r="G64" s="2" t="s">
        <v>85</v>
      </c>
      <c r="H64">
        <v>25</v>
      </c>
      <c r="J64">
        <v>1619225</v>
      </c>
      <c r="M64">
        <v>8</v>
      </c>
      <c r="O64" t="s">
        <v>418</v>
      </c>
      <c r="P64">
        <v>45837</v>
      </c>
      <c r="Q64">
        <f t="shared" si="4"/>
        <v>0.51503339488502708</v>
      </c>
      <c r="R64">
        <f t="shared" si="5"/>
        <v>5.2481728734428517</v>
      </c>
      <c r="S64">
        <v>30070.0625</v>
      </c>
      <c r="T64">
        <v>30613.427510889298</v>
      </c>
      <c r="U64" s="17" t="s">
        <v>710</v>
      </c>
      <c r="V64" s="18" t="s">
        <v>711</v>
      </c>
      <c r="W64" s="18" t="s">
        <v>712</v>
      </c>
      <c r="X64" s="18" t="s">
        <v>713</v>
      </c>
    </row>
    <row r="65" spans="1:24" x14ac:dyDescent="0.2">
      <c r="A65" s="2" t="s">
        <v>180</v>
      </c>
      <c r="B65" s="19" t="s">
        <v>861</v>
      </c>
      <c r="C65" s="2" t="s">
        <v>150</v>
      </c>
      <c r="D65" s="18" t="s">
        <v>716</v>
      </c>
      <c r="E65" s="1">
        <v>42543</v>
      </c>
      <c r="F65" s="3" t="s">
        <v>61</v>
      </c>
      <c r="G65" s="2" t="s">
        <v>85</v>
      </c>
      <c r="H65">
        <v>25</v>
      </c>
      <c r="J65">
        <v>1168035</v>
      </c>
      <c r="M65">
        <v>8</v>
      </c>
      <c r="O65" t="s">
        <v>419</v>
      </c>
      <c r="P65">
        <v>27516</v>
      </c>
      <c r="Q65">
        <f t="shared" si="4"/>
        <v>-8.3429485283590399E-2</v>
      </c>
      <c r="R65">
        <f t="shared" si="5"/>
        <v>8.7425679604593682</v>
      </c>
      <c r="S65">
        <v>30070.0625</v>
      </c>
      <c r="T65">
        <v>30613.427510889298</v>
      </c>
      <c r="U65" s="17" t="s">
        <v>714</v>
      </c>
      <c r="V65" s="18" t="s">
        <v>715</v>
      </c>
      <c r="W65" s="18" t="s">
        <v>716</v>
      </c>
      <c r="X65" s="18" t="s">
        <v>717</v>
      </c>
    </row>
    <row r="66" spans="1:24" x14ac:dyDescent="0.2">
      <c r="A66" s="2" t="s">
        <v>311</v>
      </c>
      <c r="B66" s="19" t="s">
        <v>863</v>
      </c>
      <c r="C66" s="2" t="s">
        <v>312</v>
      </c>
      <c r="D66" s="18" t="s">
        <v>720</v>
      </c>
      <c r="E66" s="1">
        <v>42537</v>
      </c>
      <c r="F66" s="3" t="s">
        <v>61</v>
      </c>
      <c r="G66" s="2" t="s">
        <v>43</v>
      </c>
      <c r="H66">
        <v>25</v>
      </c>
      <c r="J66">
        <v>1679250</v>
      </c>
      <c r="K66" t="s">
        <v>328</v>
      </c>
      <c r="M66">
        <v>6</v>
      </c>
      <c r="O66" t="s">
        <v>420</v>
      </c>
      <c r="P66">
        <v>45803</v>
      </c>
      <c r="Q66">
        <f t="shared" si="4"/>
        <v>0.51392277112400242</v>
      </c>
      <c r="R66">
        <f t="shared" si="5"/>
        <v>5.2520686417920226</v>
      </c>
      <c r="S66">
        <v>30070.0625</v>
      </c>
      <c r="T66">
        <v>30613.427510889298</v>
      </c>
      <c r="U66" s="17" t="s">
        <v>718</v>
      </c>
      <c r="V66" s="18" t="s">
        <v>719</v>
      </c>
      <c r="W66" s="18" t="s">
        <v>720</v>
      </c>
      <c r="X66" s="18" t="s">
        <v>721</v>
      </c>
    </row>
    <row r="67" spans="1:24" x14ac:dyDescent="0.2">
      <c r="A67" s="2" t="s">
        <v>151</v>
      </c>
      <c r="B67" s="19" t="s">
        <v>861</v>
      </c>
      <c r="C67" s="2" t="s">
        <v>313</v>
      </c>
      <c r="D67" s="18" t="s">
        <v>724</v>
      </c>
      <c r="E67" s="1">
        <v>42537</v>
      </c>
      <c r="F67" s="3" t="s">
        <v>61</v>
      </c>
      <c r="G67" s="2" t="s">
        <v>85</v>
      </c>
      <c r="H67">
        <v>25</v>
      </c>
      <c r="J67">
        <v>1138548</v>
      </c>
      <c r="K67" t="s">
        <v>327</v>
      </c>
      <c r="M67">
        <v>8</v>
      </c>
      <c r="O67" t="s">
        <v>421</v>
      </c>
      <c r="P67">
        <v>38415</v>
      </c>
      <c r="Q67">
        <f t="shared" si="4"/>
        <v>0.27259076093428863</v>
      </c>
      <c r="R67">
        <f t="shared" si="5"/>
        <v>4.696612651308083</v>
      </c>
      <c r="S67">
        <v>30070.0625</v>
      </c>
      <c r="T67">
        <v>30613.427510889298</v>
      </c>
      <c r="U67" s="17" t="s">
        <v>722</v>
      </c>
      <c r="V67" s="18" t="s">
        <v>723</v>
      </c>
      <c r="W67" s="18" t="s">
        <v>724</v>
      </c>
      <c r="X67" s="18" t="s">
        <v>725</v>
      </c>
    </row>
    <row r="68" spans="1:24" x14ac:dyDescent="0.2">
      <c r="A68" s="2" t="s">
        <v>185</v>
      </c>
      <c r="B68" s="19" t="s">
        <v>859</v>
      </c>
      <c r="C68" s="2" t="s">
        <v>314</v>
      </c>
      <c r="D68" s="18" t="s">
        <v>728</v>
      </c>
      <c r="E68" s="1">
        <v>42537</v>
      </c>
      <c r="F68" s="3" t="s">
        <v>61</v>
      </c>
      <c r="G68" t="s">
        <v>19</v>
      </c>
      <c r="H68">
        <v>25</v>
      </c>
      <c r="J68">
        <v>1082444</v>
      </c>
      <c r="K68" t="s">
        <v>329</v>
      </c>
      <c r="M68">
        <v>6</v>
      </c>
      <c r="O68" t="s">
        <v>422</v>
      </c>
      <c r="P68">
        <v>28537</v>
      </c>
      <c r="Q68">
        <f t="shared" si="4"/>
        <v>-5.0078107048114245E-2</v>
      </c>
      <c r="R68">
        <f t="shared" si="5"/>
        <v>8.4297753793320958</v>
      </c>
      <c r="S68">
        <v>30070.0625</v>
      </c>
      <c r="T68">
        <v>30613.427510889298</v>
      </c>
      <c r="U68" s="17" t="s">
        <v>726</v>
      </c>
      <c r="V68" s="18" t="s">
        <v>727</v>
      </c>
      <c r="W68" s="18" t="s">
        <v>728</v>
      </c>
      <c r="X68" s="18" t="s">
        <v>729</v>
      </c>
    </row>
    <row r="69" spans="1:24" x14ac:dyDescent="0.2">
      <c r="A69" s="2" t="s">
        <v>160</v>
      </c>
      <c r="B69" s="19" t="s">
        <v>860</v>
      </c>
      <c r="C69" s="2" t="s">
        <v>348</v>
      </c>
      <c r="D69" s="18" t="s">
        <v>732</v>
      </c>
      <c r="E69" s="1">
        <v>42543</v>
      </c>
      <c r="F69" s="3" t="s">
        <v>61</v>
      </c>
      <c r="G69" s="2" t="s">
        <v>85</v>
      </c>
      <c r="H69">
        <v>25</v>
      </c>
      <c r="J69">
        <v>1208548</v>
      </c>
      <c r="M69">
        <v>4</v>
      </c>
      <c r="O69" t="s">
        <v>423</v>
      </c>
      <c r="P69">
        <v>36017</v>
      </c>
      <c r="Q69">
        <f t="shared" si="4"/>
        <v>0.19425912037731333</v>
      </c>
      <c r="R69">
        <f t="shared" si="5"/>
        <v>5.0093115750895407</v>
      </c>
      <c r="S69">
        <v>30070.0625</v>
      </c>
      <c r="T69">
        <v>30613.427510889298</v>
      </c>
      <c r="U69" s="17" t="s">
        <v>730</v>
      </c>
      <c r="V69" s="18" t="s">
        <v>731</v>
      </c>
      <c r="W69" s="18" t="s">
        <v>732</v>
      </c>
      <c r="X69" s="18" t="s">
        <v>733</v>
      </c>
    </row>
    <row r="70" spans="1:24" x14ac:dyDescent="0.2">
      <c r="A70" s="2" t="s">
        <v>186</v>
      </c>
      <c r="B70" s="19" t="s">
        <v>864</v>
      </c>
      <c r="C70" s="2" t="s">
        <v>315</v>
      </c>
      <c r="D70" s="18" t="s">
        <v>736</v>
      </c>
      <c r="E70" s="1">
        <v>42537</v>
      </c>
      <c r="F70" s="3" t="s">
        <v>61</v>
      </c>
      <c r="G70" t="s">
        <v>19</v>
      </c>
      <c r="H70">
        <v>25</v>
      </c>
      <c r="J70">
        <v>1069502</v>
      </c>
      <c r="K70" t="s">
        <v>329</v>
      </c>
      <c r="M70">
        <v>6</v>
      </c>
      <c r="O70" t="s">
        <v>424</v>
      </c>
      <c r="P70">
        <v>31180</v>
      </c>
      <c r="Q70">
        <f t="shared" si="4"/>
        <v>3.6256557669185903E-2</v>
      </c>
      <c r="R70">
        <f t="shared" si="5"/>
        <v>3.8576090442591404</v>
      </c>
      <c r="S70">
        <v>30070.0625</v>
      </c>
      <c r="T70">
        <v>30613.427510889298</v>
      </c>
      <c r="U70" s="17" t="s">
        <v>734</v>
      </c>
      <c r="V70" s="18" t="s">
        <v>735</v>
      </c>
      <c r="W70" s="18" t="s">
        <v>736</v>
      </c>
      <c r="X70" s="18" t="s">
        <v>737</v>
      </c>
    </row>
    <row r="71" spans="1:24" x14ac:dyDescent="0.2">
      <c r="A71" s="2" t="s">
        <v>187</v>
      </c>
      <c r="B71" s="19" t="s">
        <v>864</v>
      </c>
      <c r="C71" s="2" t="s">
        <v>316</v>
      </c>
      <c r="D71" s="18" t="s">
        <v>740</v>
      </c>
      <c r="E71" s="1">
        <v>42537</v>
      </c>
      <c r="F71" s="3" t="s">
        <v>61</v>
      </c>
      <c r="G71" t="s">
        <v>19</v>
      </c>
      <c r="H71">
        <v>25</v>
      </c>
      <c r="J71">
        <v>916522</v>
      </c>
      <c r="K71" t="s">
        <v>329</v>
      </c>
      <c r="M71">
        <v>4</v>
      </c>
      <c r="O71" t="s">
        <v>426</v>
      </c>
      <c r="P71">
        <v>28208</v>
      </c>
      <c r="Q71">
        <f t="shared" ref="Q71:Q97" si="6">(P71-S71)/T71</f>
        <v>-6.0825025206264739E-2</v>
      </c>
      <c r="R71">
        <f t="shared" si="5"/>
        <v>6.3960711500283614</v>
      </c>
      <c r="S71">
        <v>30070.0625</v>
      </c>
      <c r="T71">
        <v>30613.427510889298</v>
      </c>
      <c r="U71" s="17" t="s">
        <v>738</v>
      </c>
      <c r="V71" s="18" t="s">
        <v>739</v>
      </c>
      <c r="W71" s="18" t="s">
        <v>740</v>
      </c>
      <c r="X71" s="18" t="s">
        <v>741</v>
      </c>
    </row>
    <row r="72" spans="1:24" x14ac:dyDescent="0.2">
      <c r="A72" s="2" t="s">
        <v>188</v>
      </c>
      <c r="B72" s="19" t="s">
        <v>862</v>
      </c>
      <c r="C72" s="2" t="s">
        <v>317</v>
      </c>
      <c r="D72" s="18" t="s">
        <v>744</v>
      </c>
      <c r="E72" s="1">
        <v>42537</v>
      </c>
      <c r="F72" s="3" t="s">
        <v>61</v>
      </c>
      <c r="G72" t="s">
        <v>19</v>
      </c>
      <c r="H72">
        <v>25</v>
      </c>
      <c r="J72">
        <v>1111058</v>
      </c>
      <c r="K72" t="s">
        <v>329</v>
      </c>
      <c r="M72">
        <v>4</v>
      </c>
      <c r="O72" t="s">
        <v>427</v>
      </c>
      <c r="P72">
        <v>28286</v>
      </c>
      <c r="Q72">
        <f t="shared" si="6"/>
        <v>-5.8277123636855201E-2</v>
      </c>
      <c r="R72">
        <f t="shared" si="5"/>
        <v>4.2522891182917348</v>
      </c>
      <c r="S72">
        <v>30070.0625</v>
      </c>
      <c r="T72">
        <v>30613.427510889298</v>
      </c>
      <c r="U72" s="17" t="s">
        <v>742</v>
      </c>
      <c r="V72" s="18" t="s">
        <v>743</v>
      </c>
      <c r="W72" s="18" t="s">
        <v>744</v>
      </c>
      <c r="X72" s="18" t="s">
        <v>745</v>
      </c>
    </row>
    <row r="73" spans="1:24" x14ac:dyDescent="0.2">
      <c r="A73" s="2" t="s">
        <v>153</v>
      </c>
      <c r="B73" s="19" t="s">
        <v>863</v>
      </c>
      <c r="C73" s="2" t="s">
        <v>318</v>
      </c>
      <c r="D73" s="18" t="s">
        <v>748</v>
      </c>
      <c r="E73" s="1">
        <v>42537</v>
      </c>
      <c r="F73" s="3" t="s">
        <v>61</v>
      </c>
      <c r="G73" t="s">
        <v>19</v>
      </c>
      <c r="H73">
        <v>25</v>
      </c>
      <c r="J73">
        <v>879850</v>
      </c>
      <c r="K73" t="s">
        <v>329</v>
      </c>
      <c r="M73">
        <v>4</v>
      </c>
      <c r="O73" t="s">
        <v>428</v>
      </c>
      <c r="P73">
        <v>25193</v>
      </c>
      <c r="Q73">
        <f t="shared" si="6"/>
        <v>-0.15931122048536422</v>
      </c>
      <c r="R73">
        <f t="shared" si="5"/>
        <v>4.7743520025403878</v>
      </c>
      <c r="S73">
        <v>30070.0625</v>
      </c>
      <c r="T73">
        <v>30613.427510889298</v>
      </c>
      <c r="U73" s="17" t="s">
        <v>746</v>
      </c>
      <c r="V73" s="18" t="s">
        <v>747</v>
      </c>
      <c r="W73" s="18" t="s">
        <v>748</v>
      </c>
      <c r="X73" s="18" t="s">
        <v>749</v>
      </c>
    </row>
    <row r="74" spans="1:24" x14ac:dyDescent="0.2">
      <c r="A74" s="2" t="s">
        <v>156</v>
      </c>
      <c r="B74" s="19" t="s">
        <v>864</v>
      </c>
      <c r="C74" s="2" t="s">
        <v>319</v>
      </c>
      <c r="D74" s="18" t="s">
        <v>752</v>
      </c>
      <c r="E74" s="1">
        <v>42537</v>
      </c>
      <c r="F74" s="3" t="s">
        <v>61</v>
      </c>
      <c r="G74" s="2" t="s">
        <v>85</v>
      </c>
      <c r="H74">
        <v>25</v>
      </c>
      <c r="J74">
        <v>1243242</v>
      </c>
      <c r="M74">
        <v>4</v>
      </c>
      <c r="O74" t="s">
        <v>429</v>
      </c>
      <c r="P74">
        <v>39216</v>
      </c>
      <c r="Q74">
        <f t="shared" si="6"/>
        <v>0.29875575012784045</v>
      </c>
      <c r="R74">
        <f t="shared" si="5"/>
        <v>3.0671218380252956</v>
      </c>
      <c r="S74">
        <v>30070.0625</v>
      </c>
      <c r="T74">
        <v>30613.427510889298</v>
      </c>
      <c r="U74" s="17" t="s">
        <v>750</v>
      </c>
      <c r="V74" s="18" t="s">
        <v>751</v>
      </c>
      <c r="W74" s="18" t="s">
        <v>752</v>
      </c>
      <c r="X74" s="18" t="s">
        <v>753</v>
      </c>
    </row>
    <row r="75" spans="1:24" x14ac:dyDescent="0.2">
      <c r="A75" s="2" t="s">
        <v>157</v>
      </c>
      <c r="B75" s="19" t="s">
        <v>864</v>
      </c>
      <c r="C75" s="2" t="s">
        <v>320</v>
      </c>
      <c r="D75" s="18" t="s">
        <v>756</v>
      </c>
      <c r="E75" s="1">
        <v>42537</v>
      </c>
      <c r="F75" s="3" t="s">
        <v>61</v>
      </c>
      <c r="G75" s="2" t="s">
        <v>85</v>
      </c>
      <c r="H75">
        <v>25</v>
      </c>
      <c r="J75">
        <v>1414702</v>
      </c>
      <c r="M75">
        <v>6</v>
      </c>
      <c r="O75" t="s">
        <v>430</v>
      </c>
      <c r="P75">
        <v>40998</v>
      </c>
      <c r="Q75">
        <f t="shared" si="6"/>
        <v>0.35696550136742761</v>
      </c>
      <c r="R75">
        <f t="shared" ref="R75:R97" si="7">M74*(S75/P75)</f>
        <v>2.933807746719352</v>
      </c>
      <c r="S75">
        <v>30070.0625</v>
      </c>
      <c r="T75">
        <v>30613.427510889298</v>
      </c>
      <c r="U75" s="17" t="s">
        <v>754</v>
      </c>
      <c r="V75" s="18" t="s">
        <v>755</v>
      </c>
      <c r="W75" s="18" t="s">
        <v>756</v>
      </c>
      <c r="X75" s="18" t="s">
        <v>757</v>
      </c>
    </row>
    <row r="76" spans="1:24" x14ac:dyDescent="0.2">
      <c r="A76" s="2" t="s">
        <v>159</v>
      </c>
      <c r="B76" s="19" t="s">
        <v>864</v>
      </c>
      <c r="C76" s="2" t="s">
        <v>321</v>
      </c>
      <c r="D76" s="18" t="s">
        <v>760</v>
      </c>
      <c r="E76" s="1">
        <v>42537</v>
      </c>
      <c r="F76" s="3" t="s">
        <v>61</v>
      </c>
      <c r="G76" s="2" t="s">
        <v>85</v>
      </c>
      <c r="H76">
        <v>25</v>
      </c>
      <c r="J76">
        <v>1242017</v>
      </c>
      <c r="M76">
        <v>6</v>
      </c>
      <c r="O76" t="s">
        <v>431</v>
      </c>
      <c r="P76">
        <v>36062</v>
      </c>
      <c r="Q76">
        <f t="shared" si="6"/>
        <v>0.19572906359043424</v>
      </c>
      <c r="R76">
        <f t="shared" si="7"/>
        <v>5.0030607010149186</v>
      </c>
      <c r="S76">
        <v>30070.0625</v>
      </c>
      <c r="T76">
        <v>30613.427510889298</v>
      </c>
      <c r="U76" s="17" t="s">
        <v>758</v>
      </c>
      <c r="V76" s="18" t="s">
        <v>759</v>
      </c>
      <c r="W76" s="18" t="s">
        <v>760</v>
      </c>
      <c r="X76" s="18" t="s">
        <v>761</v>
      </c>
    </row>
    <row r="77" spans="1:24" x14ac:dyDescent="0.2">
      <c r="A77" s="2" t="s">
        <v>162</v>
      </c>
      <c r="B77" s="19" t="s">
        <v>862</v>
      </c>
      <c r="C77" s="2" t="s">
        <v>322</v>
      </c>
      <c r="D77" s="18" t="s">
        <v>764</v>
      </c>
      <c r="E77" s="1">
        <v>42537</v>
      </c>
      <c r="F77" s="3" t="s">
        <v>61</v>
      </c>
      <c r="G77" s="2" t="s">
        <v>85</v>
      </c>
      <c r="H77">
        <v>25</v>
      </c>
      <c r="J77">
        <v>1392370</v>
      </c>
      <c r="M77">
        <v>6</v>
      </c>
      <c r="O77" t="s">
        <v>432</v>
      </c>
      <c r="P77">
        <v>41102</v>
      </c>
      <c r="Q77">
        <f t="shared" si="6"/>
        <v>0.36036270345997368</v>
      </c>
      <c r="R77">
        <f t="shared" si="7"/>
        <v>4.3895765412875285</v>
      </c>
      <c r="S77">
        <v>30070.0625</v>
      </c>
      <c r="T77">
        <v>30613.427510889298</v>
      </c>
      <c r="U77" s="17" t="s">
        <v>762</v>
      </c>
      <c r="V77" s="18" t="s">
        <v>763</v>
      </c>
      <c r="W77" s="18" t="s">
        <v>764</v>
      </c>
      <c r="X77" s="18" t="s">
        <v>765</v>
      </c>
    </row>
    <row r="78" spans="1:24" x14ac:dyDescent="0.2">
      <c r="A78" s="2" t="s">
        <v>163</v>
      </c>
      <c r="B78" s="19" t="s">
        <v>859</v>
      </c>
      <c r="C78" s="2" t="s">
        <v>323</v>
      </c>
      <c r="D78" s="18" t="s">
        <v>768</v>
      </c>
      <c r="E78" s="1">
        <v>42537</v>
      </c>
      <c r="F78" s="3" t="s">
        <v>61</v>
      </c>
      <c r="G78" s="2" t="s">
        <v>85</v>
      </c>
      <c r="H78">
        <v>25</v>
      </c>
      <c r="J78">
        <v>1480057</v>
      </c>
      <c r="M78">
        <v>6</v>
      </c>
      <c r="O78" t="s">
        <v>433</v>
      </c>
      <c r="P78">
        <v>40545</v>
      </c>
      <c r="Q78">
        <f t="shared" si="6"/>
        <v>0.34216807302201069</v>
      </c>
      <c r="R78">
        <f t="shared" si="7"/>
        <v>4.4498797632260452</v>
      </c>
      <c r="S78">
        <v>30070.0625</v>
      </c>
      <c r="T78">
        <v>30613.427510889298</v>
      </c>
      <c r="U78" s="17" t="s">
        <v>766</v>
      </c>
      <c r="V78" s="18" t="s">
        <v>767</v>
      </c>
      <c r="W78" s="18" t="s">
        <v>768</v>
      </c>
      <c r="X78" s="18" t="s">
        <v>769</v>
      </c>
    </row>
    <row r="79" spans="1:24" x14ac:dyDescent="0.2">
      <c r="A79" s="2" t="s">
        <v>164</v>
      </c>
      <c r="B79" s="19" t="s">
        <v>859</v>
      </c>
      <c r="C79" s="2" t="s">
        <v>324</v>
      </c>
      <c r="D79" s="18" t="s">
        <v>772</v>
      </c>
      <c r="E79" s="1">
        <v>42537</v>
      </c>
      <c r="F79" s="3" t="s">
        <v>61</v>
      </c>
      <c r="G79" s="2" t="s">
        <v>85</v>
      </c>
      <c r="H79">
        <v>25</v>
      </c>
      <c r="J79">
        <v>1202091</v>
      </c>
      <c r="M79">
        <v>6</v>
      </c>
      <c r="O79" t="s">
        <v>434</v>
      </c>
      <c r="P79">
        <v>34665</v>
      </c>
      <c r="Q79">
        <f t="shared" si="6"/>
        <v>0.15009549317421467</v>
      </c>
      <c r="R79">
        <f t="shared" si="7"/>
        <v>5.2046841194288191</v>
      </c>
      <c r="S79">
        <v>30070.0625</v>
      </c>
      <c r="T79">
        <v>30613.427510889298</v>
      </c>
      <c r="U79" s="17" t="s">
        <v>770</v>
      </c>
      <c r="V79" s="18" t="s">
        <v>771</v>
      </c>
      <c r="W79" s="18" t="s">
        <v>772</v>
      </c>
      <c r="X79" s="18" t="s">
        <v>773</v>
      </c>
    </row>
    <row r="80" spans="1:24" x14ac:dyDescent="0.2">
      <c r="A80" s="2" t="s">
        <v>165</v>
      </c>
      <c r="B80" s="19" t="s">
        <v>865</v>
      </c>
      <c r="C80" s="2" t="s">
        <v>325</v>
      </c>
      <c r="D80" s="18" t="s">
        <v>776</v>
      </c>
      <c r="E80" s="1">
        <v>42537</v>
      </c>
      <c r="F80" s="3" t="s">
        <v>61</v>
      </c>
      <c r="G80" s="2" t="s">
        <v>85</v>
      </c>
      <c r="H80">
        <v>25</v>
      </c>
      <c r="J80">
        <v>1585701</v>
      </c>
      <c r="M80">
        <v>6</v>
      </c>
      <c r="O80" t="s">
        <v>435</v>
      </c>
      <c r="P80">
        <v>42405</v>
      </c>
      <c r="Q80">
        <f t="shared" si="6"/>
        <v>0.40292572583100739</v>
      </c>
      <c r="R80">
        <f t="shared" si="7"/>
        <v>4.2546957905907323</v>
      </c>
      <c r="S80">
        <v>30070.0625</v>
      </c>
      <c r="T80">
        <v>30613.427510889298</v>
      </c>
      <c r="U80" s="17" t="s">
        <v>774</v>
      </c>
      <c r="V80" s="18" t="s">
        <v>775</v>
      </c>
      <c r="W80" s="18" t="s">
        <v>776</v>
      </c>
      <c r="X80" s="18" t="s">
        <v>777</v>
      </c>
    </row>
    <row r="81" spans="1:24" x14ac:dyDescent="0.2">
      <c r="A81" s="2" t="s">
        <v>205</v>
      </c>
      <c r="B81" s="19" t="s">
        <v>859</v>
      </c>
      <c r="C81" s="2" t="s">
        <v>326</v>
      </c>
      <c r="D81" s="18" t="s">
        <v>780</v>
      </c>
      <c r="E81" s="1">
        <v>42537</v>
      </c>
      <c r="F81" s="3" t="s">
        <v>61</v>
      </c>
      <c r="G81" s="2" t="s">
        <v>85</v>
      </c>
      <c r="H81">
        <v>25</v>
      </c>
      <c r="J81">
        <v>2152462</v>
      </c>
      <c r="M81">
        <v>6</v>
      </c>
      <c r="O81" t="s">
        <v>437</v>
      </c>
      <c r="P81">
        <v>37730</v>
      </c>
      <c r="Q81">
        <f t="shared" si="6"/>
        <v>0.25021495869011512</v>
      </c>
      <c r="R81">
        <f t="shared" si="7"/>
        <v>4.781881129075007</v>
      </c>
      <c r="S81">
        <v>30070.0625</v>
      </c>
      <c r="T81">
        <v>30613.427510889298</v>
      </c>
      <c r="U81" s="17" t="s">
        <v>778</v>
      </c>
      <c r="V81" s="18" t="s">
        <v>779</v>
      </c>
      <c r="W81" s="18" t="s">
        <v>780</v>
      </c>
      <c r="X81" s="18" t="s">
        <v>781</v>
      </c>
    </row>
    <row r="82" spans="1:24" x14ac:dyDescent="0.2">
      <c r="A82" s="2" t="s">
        <v>206</v>
      </c>
      <c r="B82" s="19" t="s">
        <v>859</v>
      </c>
      <c r="C82" s="2" t="s">
        <v>331</v>
      </c>
      <c r="D82" s="18" t="s">
        <v>784</v>
      </c>
      <c r="E82" s="1">
        <v>42541</v>
      </c>
      <c r="F82" s="3" t="s">
        <v>61</v>
      </c>
      <c r="G82" s="2" t="s">
        <v>85</v>
      </c>
      <c r="H82">
        <v>25</v>
      </c>
      <c r="J82">
        <v>977572</v>
      </c>
      <c r="M82">
        <v>6</v>
      </c>
      <c r="N82" t="s">
        <v>856</v>
      </c>
      <c r="O82" t="s">
        <v>438</v>
      </c>
      <c r="P82">
        <v>22359</v>
      </c>
      <c r="Q82" s="15">
        <f t="shared" si="6"/>
        <v>-0.25188497750724415</v>
      </c>
      <c r="R82">
        <f t="shared" si="7"/>
        <v>8.0692506373272508</v>
      </c>
      <c r="S82">
        <v>30070.0625</v>
      </c>
      <c r="T82">
        <v>30613.427510889298</v>
      </c>
      <c r="U82" s="17" t="s">
        <v>782</v>
      </c>
      <c r="V82" s="18" t="s">
        <v>783</v>
      </c>
      <c r="W82" s="18" t="s">
        <v>784</v>
      </c>
      <c r="X82" s="18" t="s">
        <v>785</v>
      </c>
    </row>
    <row r="83" spans="1:24" x14ac:dyDescent="0.2">
      <c r="A83" s="2" t="s">
        <v>168</v>
      </c>
      <c r="B83" s="19" t="s">
        <v>860</v>
      </c>
      <c r="C83" s="2" t="s">
        <v>332</v>
      </c>
      <c r="D83" s="18" t="s">
        <v>788</v>
      </c>
      <c r="E83" s="1">
        <v>42541</v>
      </c>
      <c r="F83" s="3" t="s">
        <v>61</v>
      </c>
      <c r="G83" s="2" t="s">
        <v>85</v>
      </c>
      <c r="H83">
        <v>25</v>
      </c>
      <c r="J83">
        <v>912125</v>
      </c>
      <c r="M83">
        <v>6</v>
      </c>
      <c r="N83" t="s">
        <v>856</v>
      </c>
      <c r="O83" t="s">
        <v>439</v>
      </c>
      <c r="P83">
        <v>23253</v>
      </c>
      <c r="Q83" s="15">
        <f t="shared" si="6"/>
        <v>-0.22268210567324251</v>
      </c>
      <c r="R83">
        <f t="shared" si="7"/>
        <v>7.7590149658108629</v>
      </c>
      <c r="S83">
        <v>30070.0625</v>
      </c>
      <c r="T83">
        <v>30613.427510889298</v>
      </c>
      <c r="U83" s="17" t="s">
        <v>786</v>
      </c>
      <c r="V83" s="18" t="s">
        <v>787</v>
      </c>
      <c r="W83" s="18" t="s">
        <v>788</v>
      </c>
      <c r="X83" s="18" t="s">
        <v>789</v>
      </c>
    </row>
    <row r="84" spans="1:24" x14ac:dyDescent="0.2">
      <c r="A84" s="2" t="s">
        <v>134</v>
      </c>
      <c r="B84" s="19" t="s">
        <v>862</v>
      </c>
      <c r="C84" s="2" t="s">
        <v>333</v>
      </c>
      <c r="D84" s="18" t="s">
        <v>792</v>
      </c>
      <c r="E84" s="1">
        <v>42541</v>
      </c>
      <c r="F84" s="3" t="s">
        <v>61</v>
      </c>
      <c r="G84" s="2" t="s">
        <v>85</v>
      </c>
      <c r="H84">
        <v>25</v>
      </c>
      <c r="J84">
        <v>1455572</v>
      </c>
      <c r="M84">
        <v>6</v>
      </c>
      <c r="O84" t="s">
        <v>440</v>
      </c>
      <c r="P84">
        <v>28189</v>
      </c>
      <c r="Q84">
        <f t="shared" si="6"/>
        <v>-6.1445667896249112E-2</v>
      </c>
      <c r="R84">
        <f t="shared" si="7"/>
        <v>6.4003822412997975</v>
      </c>
      <c r="S84">
        <v>30070.0625</v>
      </c>
      <c r="T84">
        <v>30613.427510889298</v>
      </c>
      <c r="U84" s="17" t="s">
        <v>790</v>
      </c>
      <c r="V84" s="18" t="s">
        <v>791</v>
      </c>
      <c r="W84" s="18" t="s">
        <v>792</v>
      </c>
      <c r="X84" s="18" t="s">
        <v>793</v>
      </c>
    </row>
    <row r="85" spans="1:24" x14ac:dyDescent="0.2">
      <c r="A85" s="2" t="s">
        <v>169</v>
      </c>
      <c r="B85" s="19" t="s">
        <v>859</v>
      </c>
      <c r="C85" s="2" t="s">
        <v>334</v>
      </c>
      <c r="D85" s="18" t="s">
        <v>796</v>
      </c>
      <c r="E85" s="1">
        <v>42541</v>
      </c>
      <c r="F85" s="3" t="s">
        <v>61</v>
      </c>
      <c r="G85" s="2" t="s">
        <v>85</v>
      </c>
      <c r="H85">
        <v>25</v>
      </c>
      <c r="J85">
        <v>826197</v>
      </c>
      <c r="M85">
        <v>6</v>
      </c>
      <c r="N85" t="s">
        <v>854</v>
      </c>
      <c r="O85" t="s">
        <v>441</v>
      </c>
      <c r="P85">
        <v>23168</v>
      </c>
      <c r="Q85" s="15">
        <f t="shared" si="6"/>
        <v>-0.22545866507580417</v>
      </c>
      <c r="R85">
        <f t="shared" si="7"/>
        <v>7.7874816557320443</v>
      </c>
      <c r="S85">
        <v>30070.0625</v>
      </c>
      <c r="T85">
        <v>30613.427510889298</v>
      </c>
      <c r="U85" s="17" t="s">
        <v>794</v>
      </c>
      <c r="V85" s="18" t="s">
        <v>795</v>
      </c>
      <c r="W85" s="18" t="s">
        <v>796</v>
      </c>
      <c r="X85" s="18" t="s">
        <v>797</v>
      </c>
    </row>
    <row r="86" spans="1:24" x14ac:dyDescent="0.2">
      <c r="A86" s="2" t="s">
        <v>170</v>
      </c>
      <c r="B86" s="19" t="s">
        <v>863</v>
      </c>
      <c r="C86" s="2" t="s">
        <v>335</v>
      </c>
      <c r="D86" s="18" t="s">
        <v>800</v>
      </c>
      <c r="E86" s="1">
        <v>42541</v>
      </c>
      <c r="F86" s="3" t="s">
        <v>61</v>
      </c>
      <c r="G86" s="2" t="s">
        <v>85</v>
      </c>
      <c r="H86">
        <v>25</v>
      </c>
      <c r="J86">
        <v>1173265</v>
      </c>
      <c r="M86">
        <v>6</v>
      </c>
      <c r="O86" t="s">
        <v>442</v>
      </c>
      <c r="P86">
        <v>32195</v>
      </c>
      <c r="Q86">
        <f t="shared" si="6"/>
        <v>6.9411943476245921E-2</v>
      </c>
      <c r="R86">
        <f t="shared" si="7"/>
        <v>5.603987420406896</v>
      </c>
      <c r="S86">
        <v>30070.0625</v>
      </c>
      <c r="T86">
        <v>30613.427510889298</v>
      </c>
      <c r="U86" s="17" t="s">
        <v>798</v>
      </c>
      <c r="V86" s="18" t="s">
        <v>799</v>
      </c>
      <c r="W86" s="18" t="s">
        <v>800</v>
      </c>
      <c r="X86" s="18" t="s">
        <v>801</v>
      </c>
    </row>
    <row r="87" spans="1:24" x14ac:dyDescent="0.2">
      <c r="A87" s="2" t="s">
        <v>171</v>
      </c>
      <c r="B87" s="19" t="s">
        <v>863</v>
      </c>
      <c r="C87" s="2" t="s">
        <v>336</v>
      </c>
      <c r="D87" s="18" t="s">
        <v>804</v>
      </c>
      <c r="E87" s="1">
        <v>42541</v>
      </c>
      <c r="F87" s="3" t="s">
        <v>61</v>
      </c>
      <c r="G87" s="2" t="s">
        <v>85</v>
      </c>
      <c r="H87">
        <v>25</v>
      </c>
      <c r="J87">
        <v>1600032</v>
      </c>
      <c r="M87">
        <v>6</v>
      </c>
      <c r="O87" t="s">
        <v>443</v>
      </c>
      <c r="P87">
        <v>34216</v>
      </c>
      <c r="Q87">
        <f t="shared" si="6"/>
        <v>0.13542872644774182</v>
      </c>
      <c r="R87">
        <f t="shared" si="7"/>
        <v>5.2729826689268178</v>
      </c>
      <c r="S87">
        <v>30070.0625</v>
      </c>
      <c r="T87">
        <v>30613.427510889298</v>
      </c>
      <c r="U87" s="17" t="s">
        <v>802</v>
      </c>
      <c r="V87" s="18" t="s">
        <v>803</v>
      </c>
      <c r="W87" s="18" t="s">
        <v>804</v>
      </c>
      <c r="X87" s="18" t="s">
        <v>805</v>
      </c>
    </row>
    <row r="88" spans="1:24" x14ac:dyDescent="0.2">
      <c r="A88" s="2" t="s">
        <v>172</v>
      </c>
      <c r="B88" s="19" t="s">
        <v>859</v>
      </c>
      <c r="C88" s="2" t="s">
        <v>337</v>
      </c>
      <c r="D88" s="18" t="s">
        <v>808</v>
      </c>
      <c r="E88" s="1">
        <v>42541</v>
      </c>
      <c r="F88" s="3" t="s">
        <v>61</v>
      </c>
      <c r="G88" s="2" t="s">
        <v>85</v>
      </c>
      <c r="H88">
        <v>25</v>
      </c>
      <c r="J88">
        <v>963037</v>
      </c>
      <c r="M88">
        <v>6</v>
      </c>
      <c r="N88" t="s">
        <v>854</v>
      </c>
      <c r="O88" t="s">
        <v>444</v>
      </c>
      <c r="P88">
        <v>23699</v>
      </c>
      <c r="Q88" s="15">
        <f t="shared" si="6"/>
        <v>-0.20811333516097771</v>
      </c>
      <c r="R88">
        <f t="shared" si="7"/>
        <v>7.6129952740621967</v>
      </c>
      <c r="S88">
        <v>30070.0625</v>
      </c>
      <c r="T88">
        <v>30613.427510889298</v>
      </c>
      <c r="U88" s="17" t="s">
        <v>806</v>
      </c>
      <c r="V88" s="18" t="s">
        <v>807</v>
      </c>
      <c r="W88" s="18" t="s">
        <v>808</v>
      </c>
      <c r="X88" s="18" t="s">
        <v>809</v>
      </c>
    </row>
    <row r="89" spans="1:24" x14ac:dyDescent="0.2">
      <c r="A89" s="2" t="s">
        <v>173</v>
      </c>
      <c r="B89" s="19" t="s">
        <v>861</v>
      </c>
      <c r="C89" s="2" t="s">
        <v>338</v>
      </c>
      <c r="D89" s="18" t="s">
        <v>812</v>
      </c>
      <c r="E89" s="1">
        <v>42541</v>
      </c>
      <c r="F89" s="3" t="s">
        <v>61</v>
      </c>
      <c r="G89" s="2" t="s">
        <v>85</v>
      </c>
      <c r="H89">
        <v>25</v>
      </c>
      <c r="J89">
        <v>1864690</v>
      </c>
      <c r="M89">
        <v>6</v>
      </c>
      <c r="O89" t="s">
        <v>445</v>
      </c>
      <c r="P89">
        <v>32848</v>
      </c>
      <c r="Q89">
        <f t="shared" si="6"/>
        <v>9.0742452768866805E-2</v>
      </c>
      <c r="R89">
        <f t="shared" si="7"/>
        <v>5.4925832622990747</v>
      </c>
      <c r="S89">
        <v>30070.0625</v>
      </c>
      <c r="T89">
        <v>30613.427510889298</v>
      </c>
      <c r="U89" s="17" t="s">
        <v>810</v>
      </c>
      <c r="V89" s="18" t="s">
        <v>811</v>
      </c>
      <c r="W89" s="18" t="s">
        <v>812</v>
      </c>
      <c r="X89" s="18" t="s">
        <v>813</v>
      </c>
    </row>
    <row r="90" spans="1:24" x14ac:dyDescent="0.2">
      <c r="A90" s="2" t="s">
        <v>174</v>
      </c>
      <c r="B90" s="19" t="s">
        <v>863</v>
      </c>
      <c r="C90" t="s">
        <v>339</v>
      </c>
      <c r="D90" s="18" t="s">
        <v>816</v>
      </c>
      <c r="E90" s="1">
        <v>42541</v>
      </c>
      <c r="F90" s="3" t="s">
        <v>61</v>
      </c>
      <c r="G90" s="2" t="s">
        <v>85</v>
      </c>
      <c r="H90">
        <v>25</v>
      </c>
      <c r="J90">
        <v>647551</v>
      </c>
      <c r="M90">
        <v>6</v>
      </c>
      <c r="N90" t="s">
        <v>856</v>
      </c>
      <c r="O90" t="s">
        <v>446</v>
      </c>
      <c r="P90">
        <v>17350</v>
      </c>
      <c r="Q90" s="15">
        <f t="shared" si="6"/>
        <v>-0.415505989829967</v>
      </c>
      <c r="R90">
        <f t="shared" si="7"/>
        <v>10.398868876080691</v>
      </c>
      <c r="S90">
        <v>30070.0625</v>
      </c>
      <c r="T90">
        <v>30613.427510889298</v>
      </c>
      <c r="U90" s="17" t="s">
        <v>814</v>
      </c>
      <c r="V90" s="18" t="s">
        <v>815</v>
      </c>
      <c r="W90" s="18" t="s">
        <v>816</v>
      </c>
      <c r="X90" s="18" t="s">
        <v>817</v>
      </c>
    </row>
    <row r="91" spans="1:24" x14ac:dyDescent="0.2">
      <c r="A91" s="2" t="s">
        <v>175</v>
      </c>
      <c r="B91" s="19" t="s">
        <v>861</v>
      </c>
      <c r="C91" s="2" t="s">
        <v>340</v>
      </c>
      <c r="D91" s="18" t="s">
        <v>820</v>
      </c>
      <c r="E91" s="1">
        <v>42541</v>
      </c>
      <c r="F91" s="3" t="s">
        <v>61</v>
      </c>
      <c r="G91" s="2" t="s">
        <v>85</v>
      </c>
      <c r="H91">
        <v>25</v>
      </c>
      <c r="J91">
        <v>2136761</v>
      </c>
      <c r="M91">
        <v>6</v>
      </c>
      <c r="O91" t="s">
        <v>448</v>
      </c>
      <c r="P91">
        <v>34090</v>
      </c>
      <c r="Q91">
        <f t="shared" si="6"/>
        <v>0.13131288545100331</v>
      </c>
      <c r="R91">
        <f t="shared" si="7"/>
        <v>5.292472132590202</v>
      </c>
      <c r="S91">
        <v>30070.0625</v>
      </c>
      <c r="T91">
        <v>30613.427510889298</v>
      </c>
      <c r="U91" s="17" t="s">
        <v>818</v>
      </c>
      <c r="V91" s="18" t="s">
        <v>819</v>
      </c>
      <c r="W91" s="18" t="s">
        <v>820</v>
      </c>
      <c r="X91" s="18" t="s">
        <v>820</v>
      </c>
    </row>
    <row r="92" spans="1:24" x14ac:dyDescent="0.2">
      <c r="A92" s="2" t="s">
        <v>176</v>
      </c>
      <c r="B92" s="19" t="s">
        <v>861</v>
      </c>
      <c r="C92" s="2" t="s">
        <v>341</v>
      </c>
      <c r="D92" s="18" t="s">
        <v>823</v>
      </c>
      <c r="E92" s="1">
        <v>42541</v>
      </c>
      <c r="F92" s="3" t="s">
        <v>61</v>
      </c>
      <c r="G92" s="2" t="s">
        <v>85</v>
      </c>
      <c r="H92">
        <v>25</v>
      </c>
      <c r="J92">
        <v>690268</v>
      </c>
      <c r="M92">
        <v>6</v>
      </c>
      <c r="N92" t="s">
        <v>857</v>
      </c>
      <c r="O92" t="s">
        <v>449</v>
      </c>
      <c r="P92">
        <v>16314</v>
      </c>
      <c r="Q92" s="15">
        <f t="shared" si="6"/>
        <v>-0.44934734913648344</v>
      </c>
      <c r="R92">
        <f t="shared" si="7"/>
        <v>11.059235932328061</v>
      </c>
      <c r="S92">
        <v>30070.0625</v>
      </c>
      <c r="T92">
        <v>30613.427510889298</v>
      </c>
      <c r="U92" s="17" t="s">
        <v>821</v>
      </c>
      <c r="V92" s="18" t="s">
        <v>822</v>
      </c>
      <c r="W92" s="18" t="s">
        <v>823</v>
      </c>
      <c r="X92" s="18" t="s">
        <v>824</v>
      </c>
    </row>
    <row r="93" spans="1:24" x14ac:dyDescent="0.2">
      <c r="A93" s="2" t="s">
        <v>177</v>
      </c>
      <c r="B93" s="19" t="s">
        <v>863</v>
      </c>
      <c r="C93" s="2" t="s">
        <v>342</v>
      </c>
      <c r="D93" s="18" t="s">
        <v>827</v>
      </c>
      <c r="E93" s="1">
        <v>42541</v>
      </c>
      <c r="F93" s="3" t="s">
        <v>61</v>
      </c>
      <c r="G93" s="2" t="s">
        <v>85</v>
      </c>
      <c r="H93">
        <v>25</v>
      </c>
      <c r="J93">
        <v>1040948</v>
      </c>
      <c r="M93">
        <v>6</v>
      </c>
      <c r="O93" t="s">
        <v>450</v>
      </c>
      <c r="P93">
        <v>27513</v>
      </c>
      <c r="Q93">
        <f t="shared" si="6"/>
        <v>-8.3527481497798456E-2</v>
      </c>
      <c r="R93">
        <f t="shared" si="7"/>
        <v>6.5576409333769492</v>
      </c>
      <c r="S93">
        <v>30070.0625</v>
      </c>
      <c r="T93">
        <v>30613.427510889298</v>
      </c>
      <c r="U93" s="17" t="s">
        <v>825</v>
      </c>
      <c r="V93" s="18" t="s">
        <v>826</v>
      </c>
      <c r="W93" s="18" t="s">
        <v>827</v>
      </c>
      <c r="X93" s="18" t="s">
        <v>828</v>
      </c>
    </row>
    <row r="94" spans="1:24" x14ac:dyDescent="0.2">
      <c r="A94" s="2" t="s">
        <v>178</v>
      </c>
      <c r="B94" s="19" t="s">
        <v>864</v>
      </c>
      <c r="C94" s="2" t="s">
        <v>343</v>
      </c>
      <c r="D94" s="18" t="s">
        <v>831</v>
      </c>
      <c r="E94" s="1">
        <v>42541</v>
      </c>
      <c r="F94" s="3" t="s">
        <v>61</v>
      </c>
      <c r="G94" s="2" t="s">
        <v>85</v>
      </c>
      <c r="H94">
        <v>25</v>
      </c>
      <c r="J94">
        <v>2047591</v>
      </c>
      <c r="M94">
        <v>6</v>
      </c>
      <c r="O94" t="s">
        <v>451</v>
      </c>
      <c r="P94">
        <v>38240</v>
      </c>
      <c r="Q94">
        <f t="shared" si="6"/>
        <v>0.2668743151054852</v>
      </c>
      <c r="R94">
        <f t="shared" si="7"/>
        <v>4.7181060407949786</v>
      </c>
      <c r="S94">
        <v>30070.0625</v>
      </c>
      <c r="T94">
        <v>30613.427510889298</v>
      </c>
      <c r="U94" s="17" t="s">
        <v>829</v>
      </c>
      <c r="V94" s="18" t="s">
        <v>830</v>
      </c>
      <c r="W94" s="18" t="s">
        <v>831</v>
      </c>
      <c r="X94" s="18" t="s">
        <v>832</v>
      </c>
    </row>
    <row r="95" spans="1:24" x14ac:dyDescent="0.2">
      <c r="A95" s="2" t="s">
        <v>179</v>
      </c>
      <c r="B95" s="19" t="s">
        <v>861</v>
      </c>
      <c r="C95" s="2" t="s">
        <v>344</v>
      </c>
      <c r="D95" s="18" t="s">
        <v>835</v>
      </c>
      <c r="E95" s="1">
        <v>42541</v>
      </c>
      <c r="F95" s="3" t="s">
        <v>61</v>
      </c>
      <c r="G95" s="2" t="s">
        <v>85</v>
      </c>
      <c r="H95">
        <v>25</v>
      </c>
      <c r="J95">
        <v>812041</v>
      </c>
      <c r="M95">
        <v>6</v>
      </c>
      <c r="N95" t="s">
        <v>854</v>
      </c>
      <c r="O95" t="s">
        <v>452</v>
      </c>
      <c r="P95">
        <v>23931</v>
      </c>
      <c r="Q95" s="15">
        <f t="shared" si="6"/>
        <v>-0.20053496126222112</v>
      </c>
      <c r="R95">
        <f t="shared" si="7"/>
        <v>7.5391907985458193</v>
      </c>
      <c r="S95">
        <v>30070.0625</v>
      </c>
      <c r="T95">
        <v>30613.427510889298</v>
      </c>
      <c r="U95" s="17" t="s">
        <v>833</v>
      </c>
      <c r="V95" s="18" t="s">
        <v>834</v>
      </c>
      <c r="W95" s="18" t="s">
        <v>835</v>
      </c>
      <c r="X95" s="18" t="s">
        <v>836</v>
      </c>
    </row>
    <row r="96" spans="1:24" x14ac:dyDescent="0.2">
      <c r="A96" s="2" t="s">
        <v>118</v>
      </c>
      <c r="B96" s="19" t="s">
        <v>863</v>
      </c>
      <c r="C96" s="2" t="s">
        <v>345</v>
      </c>
      <c r="D96" s="18" t="s">
        <v>839</v>
      </c>
      <c r="E96" s="1">
        <v>42541</v>
      </c>
      <c r="F96" s="3" t="s">
        <v>61</v>
      </c>
      <c r="G96" s="2" t="s">
        <v>85</v>
      </c>
      <c r="H96">
        <v>25</v>
      </c>
      <c r="J96">
        <v>1088655</v>
      </c>
      <c r="M96">
        <v>6</v>
      </c>
      <c r="O96" t="s">
        <v>453</v>
      </c>
      <c r="P96">
        <v>33025</v>
      </c>
      <c r="Q96">
        <f t="shared" si="6"/>
        <v>9.6524229407142309E-2</v>
      </c>
      <c r="R96">
        <f t="shared" si="7"/>
        <v>5.4631453444360334</v>
      </c>
      <c r="S96">
        <v>30070.0625</v>
      </c>
      <c r="T96">
        <v>30613.427510889298</v>
      </c>
      <c r="U96" s="17" t="s">
        <v>837</v>
      </c>
      <c r="V96" s="18" t="s">
        <v>838</v>
      </c>
      <c r="W96" s="18" t="s">
        <v>839</v>
      </c>
      <c r="X96" s="18" t="s">
        <v>840</v>
      </c>
    </row>
    <row r="97" spans="1:24" x14ac:dyDescent="0.2">
      <c r="A97" s="2" t="s">
        <v>184</v>
      </c>
      <c r="B97" s="19" t="s">
        <v>860</v>
      </c>
      <c r="C97" t="s">
        <v>346</v>
      </c>
      <c r="D97" s="18" t="s">
        <v>843</v>
      </c>
      <c r="E97" s="1">
        <v>42541</v>
      </c>
      <c r="F97" s="3" t="s">
        <v>61</v>
      </c>
      <c r="G97" s="2" t="s">
        <v>85</v>
      </c>
      <c r="H97">
        <v>25</v>
      </c>
      <c r="J97">
        <v>940736</v>
      </c>
      <c r="M97">
        <v>6</v>
      </c>
      <c r="O97" t="s">
        <v>454</v>
      </c>
      <c r="P97">
        <v>30112</v>
      </c>
      <c r="Q97">
        <f t="shared" si="6"/>
        <v>1.3699054111168275E-3</v>
      </c>
      <c r="R97">
        <f t="shared" si="7"/>
        <v>5.9916436968650375</v>
      </c>
      <c r="S97">
        <v>30070.0625</v>
      </c>
      <c r="T97">
        <v>30613.427510889298</v>
      </c>
      <c r="U97" s="17" t="s">
        <v>841</v>
      </c>
      <c r="V97" s="18" t="s">
        <v>842</v>
      </c>
      <c r="W97" s="18" t="s">
        <v>843</v>
      </c>
      <c r="X97" s="18" t="s">
        <v>844</v>
      </c>
    </row>
    <row r="98" spans="1:24" x14ac:dyDescent="0.2">
      <c r="A98" s="6" t="s">
        <v>18</v>
      </c>
      <c r="B98" s="21"/>
      <c r="C98" s="6" t="s">
        <v>11</v>
      </c>
      <c r="D98" s="7"/>
      <c r="E98" s="10">
        <v>42521</v>
      </c>
      <c r="F98" s="9" t="s">
        <v>61</v>
      </c>
      <c r="G98" s="6" t="s">
        <v>85</v>
      </c>
      <c r="H98" s="7">
        <v>25</v>
      </c>
      <c r="I98" s="7"/>
      <c r="J98" s="7"/>
      <c r="K98" s="7"/>
      <c r="L98" s="7"/>
      <c r="M98">
        <v>6</v>
      </c>
      <c r="O98" t="s">
        <v>458</v>
      </c>
      <c r="P98">
        <f>AVERAGE(P11:P97)</f>
        <v>31813.160919540231</v>
      </c>
    </row>
    <row r="99" spans="1:24" x14ac:dyDescent="0.2">
      <c r="A99" s="6" t="s">
        <v>34</v>
      </c>
      <c r="B99" s="21"/>
      <c r="C99" s="6" t="s">
        <v>42</v>
      </c>
      <c r="D99" s="7"/>
      <c r="E99" s="10">
        <v>42543</v>
      </c>
      <c r="F99" s="9" t="s">
        <v>61</v>
      </c>
      <c r="G99" s="6" t="s">
        <v>352</v>
      </c>
      <c r="H99" s="7">
        <v>25</v>
      </c>
      <c r="I99" s="7"/>
      <c r="J99" s="7"/>
      <c r="K99" s="7"/>
      <c r="L99" s="7" t="s">
        <v>25</v>
      </c>
      <c r="M99" s="7">
        <v>6</v>
      </c>
      <c r="N99" s="7"/>
      <c r="O99" t="s">
        <v>459</v>
      </c>
      <c r="P99">
        <f>STDEV(P11:P97)</f>
        <v>13212.715827260623</v>
      </c>
    </row>
    <row r="100" spans="1:24" x14ac:dyDescent="0.2">
      <c r="A100" s="6" t="s">
        <v>330</v>
      </c>
      <c r="B100" s="21"/>
      <c r="C100" s="6" t="s">
        <v>117</v>
      </c>
      <c r="D100" s="7"/>
      <c r="E100" s="10" t="s">
        <v>119</v>
      </c>
      <c r="F100" s="7"/>
      <c r="G100" s="7"/>
      <c r="H100" s="7">
        <v>25</v>
      </c>
      <c r="I100" s="7"/>
      <c r="J100" s="7"/>
      <c r="K100" s="7" t="s">
        <v>351</v>
      </c>
      <c r="L100" s="7" t="s">
        <v>25</v>
      </c>
    </row>
    <row r="101" spans="1:24" x14ac:dyDescent="0.2">
      <c r="A101" s="6" t="s">
        <v>330</v>
      </c>
      <c r="B101" s="21"/>
      <c r="C101" s="6" t="s">
        <v>150</v>
      </c>
      <c r="D101" s="7"/>
      <c r="E101" s="7" t="s">
        <v>119</v>
      </c>
      <c r="F101" s="7"/>
      <c r="G101" s="7"/>
      <c r="H101" s="7"/>
      <c r="I101" s="7"/>
      <c r="J101" s="7"/>
      <c r="K101" s="7" t="s">
        <v>351</v>
      </c>
      <c r="L101" s="7" t="s">
        <v>25</v>
      </c>
    </row>
    <row r="102" spans="1:24" x14ac:dyDescent="0.2">
      <c r="A102" s="6" t="s">
        <v>27</v>
      </c>
      <c r="B102" s="21"/>
      <c r="C102" s="7" t="s">
        <v>348</v>
      </c>
      <c r="D102" s="7"/>
      <c r="E102" s="10">
        <v>42537</v>
      </c>
      <c r="F102" s="9" t="s">
        <v>61</v>
      </c>
      <c r="G102" s="7" t="s">
        <v>19</v>
      </c>
      <c r="H102" s="7">
        <v>25</v>
      </c>
      <c r="I102" s="7"/>
      <c r="J102" s="7"/>
      <c r="K102" s="7" t="s">
        <v>349</v>
      </c>
      <c r="L102" s="7" t="s">
        <v>350</v>
      </c>
    </row>
    <row r="103" spans="1:24" x14ac:dyDescent="0.2">
      <c r="M103" t="s">
        <v>310</v>
      </c>
    </row>
    <row r="104" spans="1:24" x14ac:dyDescent="0.2">
      <c r="J104">
        <f>SUM(J2:J97)</f>
        <v>137132721</v>
      </c>
      <c r="L104" t="s">
        <v>357</v>
      </c>
    </row>
    <row r="105" spans="1:24" x14ac:dyDescent="0.2">
      <c r="M105">
        <f>SUM(M2:M101)</f>
        <v>548</v>
      </c>
      <c r="N105">
        <f>SUM(2,5,4,2,2,4,4,7,2,2,2,2,2,8,5,5,5,5,5,5,5,4,2,4,4,4,4,4)</f>
        <v>109</v>
      </c>
    </row>
    <row r="106" spans="1:24" x14ac:dyDescent="0.2">
      <c r="M106">
        <f>348/M105</f>
        <v>0.63503649635036497</v>
      </c>
      <c r="N106">
        <f>M106*N105</f>
        <v>69.21897810218978</v>
      </c>
    </row>
  </sheetData>
  <sortState ref="A2:L103">
    <sortCondition sortBy="cellColor" ref="C2:C103" dxfId="0"/>
    <sortCondition ref="C2:C103"/>
  </sortState>
  <conditionalFormatting sqref="R2:R97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{73DA207D-6364-F043-B698-5EB23E39A3B6}</x14:id>
        </ext>
      </extLst>
    </cfRule>
  </conditionalFormatting>
  <conditionalFormatting sqref="Q2:Q9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{6A29CCC0-9E24-9846-827B-0ABBAA6DCC18}</x14:id>
        </ext>
      </extLst>
    </cfRule>
  </conditionalFormatting>
  <conditionalFormatting sqref="J2:J9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{DA7B3AF9-0F66-D846-A70A-C7D264CDE1C8}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3DA207D-6364-F043-B698-5EB23E39A3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R2:R97</xm:sqref>
        </x14:conditionalFormatting>
        <x14:conditionalFormatting xmlns:xm="http://schemas.microsoft.com/office/excel/2006/main">
          <x14:cfRule type="dataBar" id="{6A29CCC0-9E24-9846-827B-0ABBAA6DCC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Q2:Q97</xm:sqref>
        </x14:conditionalFormatting>
        <x14:conditionalFormatting xmlns:xm="http://schemas.microsoft.com/office/excel/2006/main">
          <x14:cfRule type="dataBar" id="{DA7B3AF9-0F66-D846-A70A-C7D264CDE1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J2:J97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workbookViewId="0">
      <selection sqref="A1:G1048576"/>
    </sheetView>
  </sheetViews>
  <sheetFormatPr baseColWidth="10" defaultRowHeight="16" x14ac:dyDescent="0.2"/>
  <cols>
    <col min="1" max="1" width="10.1640625" bestFit="1" customWidth="1"/>
    <col min="2" max="2" width="7.6640625" customWidth="1"/>
    <col min="3" max="3" width="8.1640625" customWidth="1"/>
    <col min="4" max="4" width="10.6640625" customWidth="1"/>
    <col min="5" max="5" width="18.5" customWidth="1"/>
    <col min="6" max="6" width="28.1640625" customWidth="1"/>
  </cols>
  <sheetData>
    <row r="1" spans="1:7" x14ac:dyDescent="0.2">
      <c r="A1" t="s">
        <v>0</v>
      </c>
      <c r="B1" t="s">
        <v>75</v>
      </c>
      <c r="C1" t="s">
        <v>24</v>
      </c>
      <c r="D1" t="s">
        <v>60</v>
      </c>
      <c r="E1" t="s">
        <v>967</v>
      </c>
      <c r="F1" t="s">
        <v>983</v>
      </c>
      <c r="G1" s="16" t="s">
        <v>984</v>
      </c>
    </row>
    <row r="2" spans="1:7" x14ac:dyDescent="0.2">
      <c r="A2" t="s">
        <v>3</v>
      </c>
      <c r="B2" t="s">
        <v>4</v>
      </c>
      <c r="C2" s="1">
        <v>42521</v>
      </c>
      <c r="D2" s="1" t="s">
        <v>61</v>
      </c>
      <c r="E2">
        <v>1996654</v>
      </c>
      <c r="F2" t="s">
        <v>370</v>
      </c>
      <c r="G2" s="22" t="s">
        <v>464</v>
      </c>
    </row>
    <row r="3" spans="1:7" x14ac:dyDescent="0.2">
      <c r="A3" t="s">
        <v>12</v>
      </c>
      <c r="B3" t="s">
        <v>5</v>
      </c>
      <c r="C3" s="1">
        <v>42521</v>
      </c>
      <c r="D3" s="1" t="s">
        <v>61</v>
      </c>
      <c r="E3">
        <v>2075081</v>
      </c>
      <c r="F3" t="s">
        <v>381</v>
      </c>
      <c r="G3" s="18" t="s">
        <v>468</v>
      </c>
    </row>
    <row r="4" spans="1:7" x14ac:dyDescent="0.2">
      <c r="A4" t="s">
        <v>13</v>
      </c>
      <c r="B4" t="s">
        <v>6</v>
      </c>
      <c r="C4" s="1">
        <v>42521</v>
      </c>
      <c r="D4" s="1" t="s">
        <v>61</v>
      </c>
      <c r="E4">
        <v>2241577</v>
      </c>
      <c r="F4" t="s">
        <v>392</v>
      </c>
      <c r="G4" s="18" t="s">
        <v>472</v>
      </c>
    </row>
    <row r="5" spans="1:7" x14ac:dyDescent="0.2">
      <c r="A5" t="s">
        <v>14</v>
      </c>
      <c r="B5" t="s">
        <v>7</v>
      </c>
      <c r="C5" s="1">
        <v>42521</v>
      </c>
      <c r="D5" s="1" t="s">
        <v>61</v>
      </c>
      <c r="E5">
        <v>1836433</v>
      </c>
      <c r="F5" t="s">
        <v>403</v>
      </c>
      <c r="G5" s="18" t="s">
        <v>476</v>
      </c>
    </row>
    <row r="6" spans="1:7" x14ac:dyDescent="0.2">
      <c r="A6" t="s">
        <v>15</v>
      </c>
      <c r="B6" t="s">
        <v>8</v>
      </c>
      <c r="C6" s="1">
        <v>42521</v>
      </c>
      <c r="D6" s="1" t="s">
        <v>61</v>
      </c>
      <c r="E6">
        <v>2199476</v>
      </c>
      <c r="F6" t="s">
        <v>414</v>
      </c>
      <c r="G6" s="18" t="s">
        <v>480</v>
      </c>
    </row>
    <row r="7" spans="1:7" x14ac:dyDescent="0.2">
      <c r="A7" t="s">
        <v>16</v>
      </c>
      <c r="B7" t="s">
        <v>9</v>
      </c>
      <c r="C7" s="1">
        <v>42521</v>
      </c>
      <c r="D7" s="1" t="s">
        <v>61</v>
      </c>
      <c r="E7">
        <v>1676893</v>
      </c>
      <c r="F7" t="s">
        <v>425</v>
      </c>
      <c r="G7" s="18" t="s">
        <v>484</v>
      </c>
    </row>
    <row r="8" spans="1:7" x14ac:dyDescent="0.2">
      <c r="A8" t="s">
        <v>17</v>
      </c>
      <c r="B8" t="s">
        <v>10</v>
      </c>
      <c r="C8" s="1">
        <v>42521</v>
      </c>
      <c r="D8" s="1" t="s">
        <v>61</v>
      </c>
      <c r="E8">
        <v>1985629</v>
      </c>
      <c r="F8" t="s">
        <v>436</v>
      </c>
      <c r="G8" s="18" t="s">
        <v>488</v>
      </c>
    </row>
    <row r="9" spans="1:7" x14ac:dyDescent="0.2">
      <c r="A9" s="11" t="s">
        <v>18</v>
      </c>
      <c r="B9" s="11" t="s">
        <v>11</v>
      </c>
      <c r="C9" s="12">
        <v>42543</v>
      </c>
      <c r="D9" s="12" t="s">
        <v>61</v>
      </c>
      <c r="E9" s="11">
        <v>1154427</v>
      </c>
      <c r="F9" t="s">
        <v>447</v>
      </c>
      <c r="G9" s="18" t="s">
        <v>492</v>
      </c>
    </row>
    <row r="10" spans="1:7" x14ac:dyDescent="0.2">
      <c r="A10" t="s">
        <v>27</v>
      </c>
      <c r="B10" t="s">
        <v>35</v>
      </c>
      <c r="C10" s="1">
        <v>42523</v>
      </c>
      <c r="D10" s="1" t="s">
        <v>61</v>
      </c>
      <c r="E10">
        <v>1950862</v>
      </c>
      <c r="F10" t="s">
        <v>455</v>
      </c>
      <c r="G10" s="18" t="s">
        <v>496</v>
      </c>
    </row>
    <row r="11" spans="1:7" x14ac:dyDescent="0.2">
      <c r="A11" t="s">
        <v>28</v>
      </c>
      <c r="B11" t="s">
        <v>36</v>
      </c>
      <c r="C11" s="1">
        <v>42523</v>
      </c>
      <c r="D11" s="1" t="s">
        <v>61</v>
      </c>
      <c r="E11">
        <v>2147955</v>
      </c>
      <c r="F11" t="s">
        <v>360</v>
      </c>
      <c r="G11" s="18" t="s">
        <v>500</v>
      </c>
    </row>
    <row r="12" spans="1:7" x14ac:dyDescent="0.2">
      <c r="A12" t="s">
        <v>29</v>
      </c>
      <c r="B12" t="s">
        <v>37</v>
      </c>
      <c r="C12" s="1">
        <v>42523</v>
      </c>
      <c r="D12" s="1" t="s">
        <v>61</v>
      </c>
      <c r="E12">
        <v>2073289</v>
      </c>
      <c r="F12" t="s">
        <v>361</v>
      </c>
      <c r="G12" s="18" t="s">
        <v>504</v>
      </c>
    </row>
    <row r="13" spans="1:7" x14ac:dyDescent="0.2">
      <c r="A13" t="s">
        <v>30</v>
      </c>
      <c r="B13" t="s">
        <v>38</v>
      </c>
      <c r="C13" s="1">
        <v>42523</v>
      </c>
      <c r="D13" s="1" t="s">
        <v>61</v>
      </c>
      <c r="E13">
        <v>1993609</v>
      </c>
      <c r="F13" t="s">
        <v>362</v>
      </c>
      <c r="G13" s="18" t="s">
        <v>508</v>
      </c>
    </row>
    <row r="14" spans="1:7" x14ac:dyDescent="0.2">
      <c r="A14" t="s">
        <v>31</v>
      </c>
      <c r="B14" t="s">
        <v>39</v>
      </c>
      <c r="C14" s="1">
        <v>42523</v>
      </c>
      <c r="D14" s="1" t="s">
        <v>61</v>
      </c>
      <c r="E14">
        <v>1893193</v>
      </c>
      <c r="F14" t="s">
        <v>363</v>
      </c>
      <c r="G14" s="18" t="s">
        <v>512</v>
      </c>
    </row>
    <row r="15" spans="1:7" x14ac:dyDescent="0.2">
      <c r="A15" t="s">
        <v>32</v>
      </c>
      <c r="B15" t="s">
        <v>40</v>
      </c>
      <c r="C15" s="1">
        <v>42523</v>
      </c>
      <c r="D15" s="1" t="s">
        <v>61</v>
      </c>
      <c r="E15">
        <v>1681638</v>
      </c>
      <c r="F15" t="s">
        <v>364</v>
      </c>
      <c r="G15" s="18" t="s">
        <v>516</v>
      </c>
    </row>
    <row r="16" spans="1:7" x14ac:dyDescent="0.2">
      <c r="A16" t="s">
        <v>33</v>
      </c>
      <c r="B16" t="s">
        <v>41</v>
      </c>
      <c r="C16" s="1">
        <v>42523</v>
      </c>
      <c r="D16" s="1" t="s">
        <v>61</v>
      </c>
      <c r="E16">
        <v>2422435</v>
      </c>
      <c r="F16" t="s">
        <v>365</v>
      </c>
      <c r="G16" s="18" t="s">
        <v>520</v>
      </c>
    </row>
    <row r="17" spans="1:7" x14ac:dyDescent="0.2">
      <c r="A17" s="11" t="s">
        <v>34</v>
      </c>
      <c r="B17" s="11" t="s">
        <v>42</v>
      </c>
      <c r="C17" s="12">
        <v>42555</v>
      </c>
      <c r="D17" s="12" t="s">
        <v>61</v>
      </c>
      <c r="E17" s="11">
        <v>939100</v>
      </c>
      <c r="F17" t="s">
        <v>366</v>
      </c>
      <c r="G17" s="18" t="s">
        <v>524</v>
      </c>
    </row>
    <row r="18" spans="1:7" x14ac:dyDescent="0.2">
      <c r="A18" s="2" t="s">
        <v>44</v>
      </c>
      <c r="B18" s="2" t="s">
        <v>52</v>
      </c>
      <c r="C18" s="3">
        <v>42534</v>
      </c>
      <c r="D18" s="3" t="s">
        <v>62</v>
      </c>
      <c r="E18">
        <v>962418</v>
      </c>
      <c r="F18" t="s">
        <v>367</v>
      </c>
      <c r="G18" s="18" t="s">
        <v>528</v>
      </c>
    </row>
    <row r="19" spans="1:7" x14ac:dyDescent="0.2">
      <c r="A19" s="2" t="s">
        <v>45</v>
      </c>
      <c r="B19" s="2" t="s">
        <v>53</v>
      </c>
      <c r="C19" s="3">
        <v>42534</v>
      </c>
      <c r="D19" s="3" t="s">
        <v>62</v>
      </c>
      <c r="E19">
        <v>1347638</v>
      </c>
      <c r="F19" t="s">
        <v>368</v>
      </c>
      <c r="G19" s="18" t="s">
        <v>532</v>
      </c>
    </row>
    <row r="20" spans="1:7" x14ac:dyDescent="0.2">
      <c r="A20" s="2" t="s">
        <v>46</v>
      </c>
      <c r="B20" s="2" t="s">
        <v>54</v>
      </c>
      <c r="C20" s="3">
        <v>42534</v>
      </c>
      <c r="D20" s="3" t="s">
        <v>62</v>
      </c>
      <c r="E20">
        <v>1213599</v>
      </c>
      <c r="F20" t="s">
        <v>369</v>
      </c>
      <c r="G20" s="18" t="s">
        <v>536</v>
      </c>
    </row>
    <row r="21" spans="1:7" x14ac:dyDescent="0.2">
      <c r="A21" s="2" t="s">
        <v>47</v>
      </c>
      <c r="B21" s="2" t="s">
        <v>55</v>
      </c>
      <c r="C21" s="3">
        <v>42534</v>
      </c>
      <c r="D21" s="3" t="s">
        <v>62</v>
      </c>
      <c r="E21">
        <v>1343580</v>
      </c>
      <c r="F21" t="s">
        <v>371</v>
      </c>
      <c r="G21" s="18" t="s">
        <v>540</v>
      </c>
    </row>
    <row r="22" spans="1:7" x14ac:dyDescent="0.2">
      <c r="A22" s="2" t="s">
        <v>48</v>
      </c>
      <c r="B22" s="2" t="s">
        <v>56</v>
      </c>
      <c r="C22" s="3">
        <v>42534</v>
      </c>
      <c r="D22" s="3" t="s">
        <v>62</v>
      </c>
      <c r="E22">
        <v>1036562</v>
      </c>
      <c r="F22" t="s">
        <v>372</v>
      </c>
      <c r="G22" s="18" t="s">
        <v>544</v>
      </c>
    </row>
    <row r="23" spans="1:7" x14ac:dyDescent="0.2">
      <c r="A23" s="2" t="s">
        <v>49</v>
      </c>
      <c r="B23" s="2" t="s">
        <v>57</v>
      </c>
      <c r="C23" s="3">
        <v>42534</v>
      </c>
      <c r="D23" s="3" t="s">
        <v>62</v>
      </c>
      <c r="E23">
        <v>919269</v>
      </c>
      <c r="F23" t="s">
        <v>373</v>
      </c>
      <c r="G23" s="18" t="s">
        <v>548</v>
      </c>
    </row>
    <row r="24" spans="1:7" x14ac:dyDescent="0.2">
      <c r="A24" s="2" t="s">
        <v>50</v>
      </c>
      <c r="B24" s="2" t="s">
        <v>58</v>
      </c>
      <c r="C24" s="3">
        <v>42534</v>
      </c>
      <c r="D24" s="3" t="s">
        <v>62</v>
      </c>
      <c r="E24">
        <v>956004</v>
      </c>
      <c r="F24" t="s">
        <v>374</v>
      </c>
      <c r="G24" s="18" t="s">
        <v>552</v>
      </c>
    </row>
    <row r="25" spans="1:7" x14ac:dyDescent="0.2">
      <c r="A25" s="2" t="s">
        <v>51</v>
      </c>
      <c r="B25" s="2" t="s">
        <v>59</v>
      </c>
      <c r="C25" s="3">
        <v>42534</v>
      </c>
      <c r="D25" s="3" t="s">
        <v>62</v>
      </c>
      <c r="E25">
        <v>1290015</v>
      </c>
      <c r="F25" t="s">
        <v>375</v>
      </c>
      <c r="G25" s="18" t="s">
        <v>556</v>
      </c>
    </row>
    <row r="26" spans="1:7" x14ac:dyDescent="0.2">
      <c r="A26" s="2" t="s">
        <v>74</v>
      </c>
      <c r="B26" s="2" t="s">
        <v>65</v>
      </c>
      <c r="C26" s="3">
        <v>42534</v>
      </c>
      <c r="D26" s="3" t="s">
        <v>61</v>
      </c>
      <c r="E26">
        <v>1071102</v>
      </c>
      <c r="F26" t="s">
        <v>376</v>
      </c>
      <c r="G26" s="18" t="s">
        <v>560</v>
      </c>
    </row>
    <row r="27" spans="1:7" x14ac:dyDescent="0.2">
      <c r="A27" s="2" t="s">
        <v>76</v>
      </c>
      <c r="B27" s="2" t="s">
        <v>66</v>
      </c>
      <c r="C27" s="3">
        <v>42534</v>
      </c>
      <c r="D27" s="3" t="s">
        <v>61</v>
      </c>
      <c r="E27">
        <v>1025847</v>
      </c>
      <c r="F27" t="s">
        <v>377</v>
      </c>
      <c r="G27" s="18" t="s">
        <v>564</v>
      </c>
    </row>
    <row r="28" spans="1:7" x14ac:dyDescent="0.2">
      <c r="A28" s="2" t="s">
        <v>77</v>
      </c>
      <c r="B28" s="2" t="s">
        <v>67</v>
      </c>
      <c r="C28" s="3">
        <v>42534</v>
      </c>
      <c r="D28" s="3" t="s">
        <v>61</v>
      </c>
      <c r="E28">
        <v>1226458</v>
      </c>
      <c r="F28" t="s">
        <v>378</v>
      </c>
      <c r="G28" s="18" t="s">
        <v>568</v>
      </c>
    </row>
    <row r="29" spans="1:7" x14ac:dyDescent="0.2">
      <c r="A29" s="2" t="s">
        <v>78</v>
      </c>
      <c r="B29" s="2" t="s">
        <v>68</v>
      </c>
      <c r="C29" s="3">
        <v>42534</v>
      </c>
      <c r="D29" s="3" t="s">
        <v>61</v>
      </c>
      <c r="E29">
        <v>1215822</v>
      </c>
      <c r="F29" t="s">
        <v>379</v>
      </c>
      <c r="G29" s="18" t="s">
        <v>572</v>
      </c>
    </row>
    <row r="30" spans="1:7" x14ac:dyDescent="0.2">
      <c r="A30" s="2" t="s">
        <v>79</v>
      </c>
      <c r="B30" s="2" t="s">
        <v>69</v>
      </c>
      <c r="C30" s="3">
        <v>42534</v>
      </c>
      <c r="D30" s="3" t="s">
        <v>61</v>
      </c>
      <c r="E30">
        <v>860248</v>
      </c>
      <c r="F30" t="s">
        <v>380</v>
      </c>
      <c r="G30" s="18" t="s">
        <v>576</v>
      </c>
    </row>
    <row r="31" spans="1:7" x14ac:dyDescent="0.2">
      <c r="A31" s="2" t="s">
        <v>80</v>
      </c>
      <c r="B31" s="2" t="s">
        <v>70</v>
      </c>
      <c r="C31" s="3">
        <v>42534</v>
      </c>
      <c r="D31" s="3" t="s">
        <v>61</v>
      </c>
      <c r="E31">
        <v>897182</v>
      </c>
      <c r="F31" t="s">
        <v>382</v>
      </c>
      <c r="G31" s="18" t="s">
        <v>580</v>
      </c>
    </row>
    <row r="32" spans="1:7" x14ac:dyDescent="0.2">
      <c r="A32" s="2" t="s">
        <v>81</v>
      </c>
      <c r="B32" s="2" t="s">
        <v>71</v>
      </c>
      <c r="C32" s="3">
        <v>42534</v>
      </c>
      <c r="D32" s="3" t="s">
        <v>61</v>
      </c>
      <c r="E32">
        <v>888234</v>
      </c>
      <c r="F32" t="s">
        <v>383</v>
      </c>
      <c r="G32" s="18" t="s">
        <v>584</v>
      </c>
    </row>
    <row r="33" spans="1:7" x14ac:dyDescent="0.2">
      <c r="A33" s="2" t="s">
        <v>82</v>
      </c>
      <c r="B33" s="2" t="s">
        <v>72</v>
      </c>
      <c r="C33" s="3">
        <v>42534</v>
      </c>
      <c r="D33" s="3" t="s">
        <v>61</v>
      </c>
      <c r="E33">
        <v>830704</v>
      </c>
      <c r="F33" t="s">
        <v>384</v>
      </c>
      <c r="G33" s="18" t="s">
        <v>588</v>
      </c>
    </row>
    <row r="34" spans="1:7" x14ac:dyDescent="0.2">
      <c r="A34" s="2" t="s">
        <v>86</v>
      </c>
      <c r="B34" s="2" t="s">
        <v>101</v>
      </c>
      <c r="C34" s="1">
        <v>42535</v>
      </c>
      <c r="D34" s="3" t="s">
        <v>61</v>
      </c>
      <c r="E34">
        <v>897494</v>
      </c>
      <c r="F34" t="s">
        <v>385</v>
      </c>
      <c r="G34" s="18" t="s">
        <v>592</v>
      </c>
    </row>
    <row r="35" spans="1:7" x14ac:dyDescent="0.2">
      <c r="A35" s="2" t="s">
        <v>87</v>
      </c>
      <c r="B35" s="2" t="s">
        <v>102</v>
      </c>
      <c r="C35" s="1">
        <v>42535</v>
      </c>
      <c r="D35" s="3" t="s">
        <v>61</v>
      </c>
      <c r="E35">
        <v>666869</v>
      </c>
      <c r="F35" t="s">
        <v>386</v>
      </c>
      <c r="G35" s="18" t="s">
        <v>596</v>
      </c>
    </row>
    <row r="36" spans="1:7" x14ac:dyDescent="0.2">
      <c r="A36" s="2" t="s">
        <v>88</v>
      </c>
      <c r="B36" s="2" t="s">
        <v>103</v>
      </c>
      <c r="C36" s="1">
        <v>42535</v>
      </c>
      <c r="D36" s="3" t="s">
        <v>61</v>
      </c>
      <c r="E36">
        <v>1233928</v>
      </c>
      <c r="F36" t="s">
        <v>387</v>
      </c>
      <c r="G36" s="18" t="s">
        <v>600</v>
      </c>
    </row>
    <row r="37" spans="1:7" x14ac:dyDescent="0.2">
      <c r="A37" s="2" t="s">
        <v>89</v>
      </c>
      <c r="B37" s="2" t="s">
        <v>104</v>
      </c>
      <c r="C37" s="1">
        <v>42535</v>
      </c>
      <c r="D37" s="3" t="s">
        <v>61</v>
      </c>
      <c r="E37">
        <v>1258816</v>
      </c>
      <c r="F37" t="s">
        <v>388</v>
      </c>
      <c r="G37" s="18" t="s">
        <v>604</v>
      </c>
    </row>
    <row r="38" spans="1:7" x14ac:dyDescent="0.2">
      <c r="A38" s="2" t="s">
        <v>90</v>
      </c>
      <c r="B38" s="2" t="s">
        <v>105</v>
      </c>
      <c r="C38" s="1">
        <v>42535</v>
      </c>
      <c r="D38" s="3" t="s">
        <v>61</v>
      </c>
      <c r="E38">
        <v>1492863</v>
      </c>
      <c r="F38" t="s">
        <v>389</v>
      </c>
      <c r="G38" s="18" t="s">
        <v>608</v>
      </c>
    </row>
    <row r="39" spans="1:7" x14ac:dyDescent="0.2">
      <c r="A39" s="2" t="s">
        <v>91</v>
      </c>
      <c r="B39" s="2" t="s">
        <v>106</v>
      </c>
      <c r="C39" s="1">
        <v>42535</v>
      </c>
      <c r="D39" s="3" t="s">
        <v>61</v>
      </c>
      <c r="E39">
        <v>1320342</v>
      </c>
      <c r="F39" t="s">
        <v>390</v>
      </c>
      <c r="G39" s="18" t="s">
        <v>612</v>
      </c>
    </row>
    <row r="40" spans="1:7" x14ac:dyDescent="0.2">
      <c r="A40" s="2" t="s">
        <v>92</v>
      </c>
      <c r="B40" s="2" t="s">
        <v>107</v>
      </c>
      <c r="C40" s="1">
        <v>42535</v>
      </c>
      <c r="D40" s="3" t="s">
        <v>61</v>
      </c>
      <c r="E40">
        <v>1416518</v>
      </c>
      <c r="F40" t="s">
        <v>391</v>
      </c>
      <c r="G40" s="18" t="s">
        <v>616</v>
      </c>
    </row>
    <row r="41" spans="1:7" x14ac:dyDescent="0.2">
      <c r="A41" s="2" t="s">
        <v>93</v>
      </c>
      <c r="B41" s="2" t="s">
        <v>108</v>
      </c>
      <c r="C41" s="1">
        <v>42535</v>
      </c>
      <c r="D41" s="3" t="s">
        <v>61</v>
      </c>
      <c r="E41">
        <v>1332060</v>
      </c>
      <c r="F41" t="s">
        <v>393</v>
      </c>
      <c r="G41" s="18" t="s">
        <v>620</v>
      </c>
    </row>
    <row r="42" spans="1:7" x14ac:dyDescent="0.2">
      <c r="A42" s="2" t="s">
        <v>94</v>
      </c>
      <c r="B42" s="2" t="s">
        <v>109</v>
      </c>
      <c r="C42" s="1">
        <v>42535</v>
      </c>
      <c r="D42" s="3" t="s">
        <v>61</v>
      </c>
      <c r="E42">
        <v>1170851</v>
      </c>
      <c r="F42" t="s">
        <v>394</v>
      </c>
      <c r="G42" s="18" t="s">
        <v>624</v>
      </c>
    </row>
    <row r="43" spans="1:7" x14ac:dyDescent="0.2">
      <c r="A43" s="2" t="s">
        <v>95</v>
      </c>
      <c r="B43" s="2" t="s">
        <v>110</v>
      </c>
      <c r="C43" s="1">
        <v>42535</v>
      </c>
      <c r="D43" s="3" t="s">
        <v>61</v>
      </c>
      <c r="E43">
        <v>1581003</v>
      </c>
      <c r="F43" t="s">
        <v>395</v>
      </c>
      <c r="G43" s="18" t="s">
        <v>628</v>
      </c>
    </row>
    <row r="44" spans="1:7" x14ac:dyDescent="0.2">
      <c r="A44" s="2" t="s">
        <v>96</v>
      </c>
      <c r="B44" s="2" t="s">
        <v>111</v>
      </c>
      <c r="C44" s="1">
        <v>42535</v>
      </c>
      <c r="D44" s="3" t="s">
        <v>61</v>
      </c>
      <c r="E44">
        <v>1487709</v>
      </c>
      <c r="F44" t="s">
        <v>396</v>
      </c>
      <c r="G44" s="18" t="s">
        <v>632</v>
      </c>
    </row>
    <row r="45" spans="1:7" x14ac:dyDescent="0.2">
      <c r="A45" s="2" t="s">
        <v>97</v>
      </c>
      <c r="B45" s="2" t="s">
        <v>112</v>
      </c>
      <c r="C45" s="1">
        <v>42535</v>
      </c>
      <c r="D45" s="3" t="s">
        <v>61</v>
      </c>
      <c r="E45">
        <v>1857331</v>
      </c>
      <c r="F45" t="s">
        <v>397</v>
      </c>
      <c r="G45" s="18" t="s">
        <v>636</v>
      </c>
    </row>
    <row r="46" spans="1:7" x14ac:dyDescent="0.2">
      <c r="A46" s="2" t="s">
        <v>98</v>
      </c>
      <c r="B46" s="2" t="s">
        <v>113</v>
      </c>
      <c r="C46" s="1">
        <v>42535</v>
      </c>
      <c r="D46" s="3" t="s">
        <v>61</v>
      </c>
      <c r="E46">
        <v>1348606</v>
      </c>
      <c r="F46" t="s">
        <v>398</v>
      </c>
      <c r="G46" s="18" t="s">
        <v>640</v>
      </c>
    </row>
    <row r="47" spans="1:7" x14ac:dyDescent="0.2">
      <c r="A47" s="2" t="s">
        <v>99</v>
      </c>
      <c r="B47" s="2" t="s">
        <v>114</v>
      </c>
      <c r="C47" s="1">
        <v>42535</v>
      </c>
      <c r="D47" s="3" t="s">
        <v>61</v>
      </c>
      <c r="E47">
        <v>1118628</v>
      </c>
      <c r="F47" t="s">
        <v>399</v>
      </c>
      <c r="G47" s="18" t="s">
        <v>644</v>
      </c>
    </row>
    <row r="48" spans="1:7" x14ac:dyDescent="0.2">
      <c r="A48" s="2" t="s">
        <v>100</v>
      </c>
      <c r="B48" s="2" t="s">
        <v>115</v>
      </c>
      <c r="C48" s="1">
        <v>42535</v>
      </c>
      <c r="D48" s="3" t="s">
        <v>61</v>
      </c>
      <c r="E48">
        <v>1414267</v>
      </c>
      <c r="F48" t="s">
        <v>400</v>
      </c>
      <c r="G48" s="18" t="s">
        <v>648</v>
      </c>
    </row>
    <row r="49" spans="1:7" x14ac:dyDescent="0.2">
      <c r="A49" s="13" t="s">
        <v>347</v>
      </c>
      <c r="B49" s="13" t="s">
        <v>117</v>
      </c>
      <c r="C49" s="12">
        <v>42555</v>
      </c>
      <c r="D49" s="14" t="s">
        <v>61</v>
      </c>
      <c r="E49" s="11">
        <v>1466799</v>
      </c>
      <c r="F49" t="s">
        <v>401</v>
      </c>
      <c r="G49" s="18" t="s">
        <v>652</v>
      </c>
    </row>
    <row r="50" spans="1:7" x14ac:dyDescent="0.2">
      <c r="A50" s="2" t="s">
        <v>120</v>
      </c>
      <c r="B50" s="2" t="s">
        <v>135</v>
      </c>
      <c r="C50" s="1">
        <v>42536</v>
      </c>
      <c r="D50" s="3" t="s">
        <v>61</v>
      </c>
      <c r="E50">
        <v>1749273</v>
      </c>
      <c r="F50" t="s">
        <v>402</v>
      </c>
      <c r="G50" s="18" t="s">
        <v>656</v>
      </c>
    </row>
    <row r="51" spans="1:7" x14ac:dyDescent="0.2">
      <c r="A51" s="2" t="s">
        <v>121</v>
      </c>
      <c r="B51" s="2" t="s">
        <v>136</v>
      </c>
      <c r="C51" s="1">
        <v>42536</v>
      </c>
      <c r="D51" s="3" t="s">
        <v>61</v>
      </c>
      <c r="E51">
        <v>1952040</v>
      </c>
      <c r="F51" t="s">
        <v>404</v>
      </c>
      <c r="G51" s="18" t="s">
        <v>660</v>
      </c>
    </row>
    <row r="52" spans="1:7" x14ac:dyDescent="0.2">
      <c r="A52" s="2" t="s">
        <v>122</v>
      </c>
      <c r="B52" s="2" t="s">
        <v>137</v>
      </c>
      <c r="C52" s="1">
        <v>42536</v>
      </c>
      <c r="D52" s="3" t="s">
        <v>61</v>
      </c>
      <c r="E52">
        <v>2577363</v>
      </c>
      <c r="F52" t="s">
        <v>405</v>
      </c>
      <c r="G52" s="18" t="s">
        <v>664</v>
      </c>
    </row>
    <row r="53" spans="1:7" x14ac:dyDescent="0.2">
      <c r="A53" s="2" t="s">
        <v>152</v>
      </c>
      <c r="B53" s="2" t="s">
        <v>138</v>
      </c>
      <c r="C53" s="1">
        <v>42536</v>
      </c>
      <c r="D53" s="3" t="s">
        <v>61</v>
      </c>
      <c r="E53">
        <v>1697776</v>
      </c>
      <c r="F53" t="s">
        <v>406</v>
      </c>
      <c r="G53" s="18" t="s">
        <v>668</v>
      </c>
    </row>
    <row r="54" spans="1:7" x14ac:dyDescent="0.2">
      <c r="A54" s="2" t="s">
        <v>123</v>
      </c>
      <c r="B54" s="2" t="s">
        <v>139</v>
      </c>
      <c r="C54" s="1">
        <v>42536</v>
      </c>
      <c r="D54" s="3" t="s">
        <v>61</v>
      </c>
      <c r="E54">
        <v>2126811</v>
      </c>
      <c r="F54" t="s">
        <v>407</v>
      </c>
      <c r="G54" s="18" t="s">
        <v>672</v>
      </c>
    </row>
    <row r="55" spans="1:7" x14ac:dyDescent="0.2">
      <c r="A55" s="2" t="s">
        <v>124</v>
      </c>
      <c r="B55" s="2" t="s">
        <v>140</v>
      </c>
      <c r="C55" s="1">
        <v>42536</v>
      </c>
      <c r="D55" s="3" t="s">
        <v>61</v>
      </c>
      <c r="E55">
        <v>1967962</v>
      </c>
      <c r="F55" t="s">
        <v>408</v>
      </c>
      <c r="G55" s="18" t="s">
        <v>676</v>
      </c>
    </row>
    <row r="56" spans="1:7" x14ac:dyDescent="0.2">
      <c r="A56" s="2" t="s">
        <v>125</v>
      </c>
      <c r="B56" s="2" t="s">
        <v>141</v>
      </c>
      <c r="C56" s="1">
        <v>42536</v>
      </c>
      <c r="D56" s="3" t="s">
        <v>61</v>
      </c>
      <c r="E56">
        <v>1472754</v>
      </c>
      <c r="F56" t="s">
        <v>409</v>
      </c>
      <c r="G56" s="18" t="s">
        <v>680</v>
      </c>
    </row>
    <row r="57" spans="1:7" x14ac:dyDescent="0.2">
      <c r="A57" s="2" t="s">
        <v>126</v>
      </c>
      <c r="B57" s="2" t="s">
        <v>142</v>
      </c>
      <c r="C57" s="1">
        <v>42536</v>
      </c>
      <c r="D57" s="3" t="s">
        <v>61</v>
      </c>
      <c r="E57">
        <v>1526462</v>
      </c>
      <c r="F57" t="s">
        <v>410</v>
      </c>
      <c r="G57" s="18" t="s">
        <v>684</v>
      </c>
    </row>
    <row r="58" spans="1:7" x14ac:dyDescent="0.2">
      <c r="A58" s="2" t="s">
        <v>127</v>
      </c>
      <c r="B58" s="2" t="s">
        <v>143</v>
      </c>
      <c r="C58" s="1">
        <v>42543</v>
      </c>
      <c r="D58" s="3" t="s">
        <v>61</v>
      </c>
      <c r="E58">
        <v>1429607</v>
      </c>
      <c r="F58" t="s">
        <v>411</v>
      </c>
      <c r="G58" s="18" t="s">
        <v>688</v>
      </c>
    </row>
    <row r="59" spans="1:7" x14ac:dyDescent="0.2">
      <c r="A59" s="2" t="s">
        <v>128</v>
      </c>
      <c r="B59" s="2" t="s">
        <v>144</v>
      </c>
      <c r="C59" s="1">
        <v>42536</v>
      </c>
      <c r="D59" s="3" t="s">
        <v>61</v>
      </c>
      <c r="E59">
        <v>2233747</v>
      </c>
      <c r="F59" t="s">
        <v>412</v>
      </c>
      <c r="G59" s="18" t="s">
        <v>692</v>
      </c>
    </row>
    <row r="60" spans="1:7" x14ac:dyDescent="0.2">
      <c r="A60" s="2" t="s">
        <v>129</v>
      </c>
      <c r="B60" s="2" t="s">
        <v>145</v>
      </c>
      <c r="C60" s="1">
        <v>42536</v>
      </c>
      <c r="D60" s="3" t="s">
        <v>61</v>
      </c>
      <c r="E60">
        <v>1976257</v>
      </c>
      <c r="F60" t="s">
        <v>413</v>
      </c>
      <c r="G60" s="18" t="s">
        <v>696</v>
      </c>
    </row>
    <row r="61" spans="1:7" x14ac:dyDescent="0.2">
      <c r="A61" s="2" t="s">
        <v>130</v>
      </c>
      <c r="B61" s="2" t="s">
        <v>146</v>
      </c>
      <c r="C61" s="1">
        <v>42536</v>
      </c>
      <c r="D61" s="3" t="s">
        <v>61</v>
      </c>
      <c r="E61">
        <v>1865457</v>
      </c>
      <c r="F61" t="s">
        <v>415</v>
      </c>
      <c r="G61" s="18" t="s">
        <v>700</v>
      </c>
    </row>
    <row r="62" spans="1:7" x14ac:dyDescent="0.2">
      <c r="A62" s="2" t="s">
        <v>131</v>
      </c>
      <c r="B62" s="2" t="s">
        <v>147</v>
      </c>
      <c r="C62" s="1">
        <v>42536</v>
      </c>
      <c r="D62" s="3" t="s">
        <v>61</v>
      </c>
      <c r="E62">
        <v>1806653</v>
      </c>
      <c r="F62" t="s">
        <v>416</v>
      </c>
      <c r="G62" s="18" t="s">
        <v>704</v>
      </c>
    </row>
    <row r="63" spans="1:7" x14ac:dyDescent="0.2">
      <c r="A63" s="2" t="s">
        <v>132</v>
      </c>
      <c r="B63" s="2" t="s">
        <v>148</v>
      </c>
      <c r="C63" s="1">
        <v>42536</v>
      </c>
      <c r="D63" s="3" t="s">
        <v>61</v>
      </c>
      <c r="E63">
        <v>1570877</v>
      </c>
      <c r="F63" t="s">
        <v>417</v>
      </c>
      <c r="G63" s="18" t="s">
        <v>708</v>
      </c>
    </row>
    <row r="64" spans="1:7" x14ac:dyDescent="0.2">
      <c r="A64" s="2" t="s">
        <v>133</v>
      </c>
      <c r="B64" s="2" t="s">
        <v>149</v>
      </c>
      <c r="C64" s="1">
        <v>42536</v>
      </c>
      <c r="D64" s="3" t="s">
        <v>61</v>
      </c>
      <c r="E64">
        <v>1619225</v>
      </c>
      <c r="F64" t="s">
        <v>418</v>
      </c>
      <c r="G64" s="18" t="s">
        <v>712</v>
      </c>
    </row>
    <row r="65" spans="1:7" x14ac:dyDescent="0.2">
      <c r="A65" s="2" t="s">
        <v>180</v>
      </c>
      <c r="B65" s="2" t="s">
        <v>150</v>
      </c>
      <c r="C65" s="1">
        <v>42543</v>
      </c>
      <c r="D65" s="3" t="s">
        <v>61</v>
      </c>
      <c r="E65">
        <v>1168035</v>
      </c>
      <c r="F65" t="s">
        <v>419</v>
      </c>
      <c r="G65" s="18" t="s">
        <v>716</v>
      </c>
    </row>
    <row r="66" spans="1:7" x14ac:dyDescent="0.2">
      <c r="A66" s="2" t="s">
        <v>311</v>
      </c>
      <c r="B66" s="2" t="s">
        <v>312</v>
      </c>
      <c r="C66" s="1">
        <v>42537</v>
      </c>
      <c r="D66" s="3" t="s">
        <v>61</v>
      </c>
      <c r="E66">
        <v>1679250</v>
      </c>
      <c r="F66" t="s">
        <v>420</v>
      </c>
      <c r="G66" s="18" t="s">
        <v>720</v>
      </c>
    </row>
    <row r="67" spans="1:7" x14ac:dyDescent="0.2">
      <c r="A67" s="2" t="s">
        <v>151</v>
      </c>
      <c r="B67" s="2" t="s">
        <v>313</v>
      </c>
      <c r="C67" s="1">
        <v>42537</v>
      </c>
      <c r="D67" s="3" t="s">
        <v>61</v>
      </c>
      <c r="E67">
        <v>1138548</v>
      </c>
      <c r="F67" t="s">
        <v>421</v>
      </c>
      <c r="G67" s="18" t="s">
        <v>724</v>
      </c>
    </row>
    <row r="68" spans="1:7" x14ac:dyDescent="0.2">
      <c r="A68" s="2" t="s">
        <v>185</v>
      </c>
      <c r="B68" s="2" t="s">
        <v>314</v>
      </c>
      <c r="C68" s="1">
        <v>42537</v>
      </c>
      <c r="D68" s="3" t="s">
        <v>61</v>
      </c>
      <c r="E68">
        <v>1082444</v>
      </c>
      <c r="F68" t="s">
        <v>422</v>
      </c>
      <c r="G68" s="18" t="s">
        <v>728</v>
      </c>
    </row>
    <row r="69" spans="1:7" x14ac:dyDescent="0.2">
      <c r="A69" s="2" t="s">
        <v>160</v>
      </c>
      <c r="B69" s="2" t="s">
        <v>348</v>
      </c>
      <c r="C69" s="1">
        <v>42543</v>
      </c>
      <c r="D69" s="3" t="s">
        <v>61</v>
      </c>
      <c r="E69">
        <v>1208548</v>
      </c>
      <c r="F69" t="s">
        <v>423</v>
      </c>
      <c r="G69" s="18" t="s">
        <v>732</v>
      </c>
    </row>
    <row r="70" spans="1:7" x14ac:dyDescent="0.2">
      <c r="A70" s="2" t="s">
        <v>186</v>
      </c>
      <c r="B70" s="2" t="s">
        <v>315</v>
      </c>
      <c r="C70" s="1">
        <v>42537</v>
      </c>
      <c r="D70" s="3" t="s">
        <v>61</v>
      </c>
      <c r="E70">
        <v>1069502</v>
      </c>
      <c r="F70" t="s">
        <v>424</v>
      </c>
      <c r="G70" s="18" t="s">
        <v>736</v>
      </c>
    </row>
    <row r="71" spans="1:7" x14ac:dyDescent="0.2">
      <c r="A71" s="2" t="s">
        <v>187</v>
      </c>
      <c r="B71" s="2" t="s">
        <v>316</v>
      </c>
      <c r="C71" s="1">
        <v>42537</v>
      </c>
      <c r="D71" s="3" t="s">
        <v>61</v>
      </c>
      <c r="E71">
        <v>916522</v>
      </c>
      <c r="F71" t="s">
        <v>426</v>
      </c>
      <c r="G71" s="18" t="s">
        <v>740</v>
      </c>
    </row>
    <row r="72" spans="1:7" x14ac:dyDescent="0.2">
      <c r="A72" s="2" t="s">
        <v>188</v>
      </c>
      <c r="B72" s="2" t="s">
        <v>317</v>
      </c>
      <c r="C72" s="1">
        <v>42537</v>
      </c>
      <c r="D72" s="3" t="s">
        <v>61</v>
      </c>
      <c r="E72">
        <v>1111058</v>
      </c>
      <c r="F72" t="s">
        <v>427</v>
      </c>
      <c r="G72" s="18" t="s">
        <v>744</v>
      </c>
    </row>
    <row r="73" spans="1:7" x14ac:dyDescent="0.2">
      <c r="A73" s="2" t="s">
        <v>153</v>
      </c>
      <c r="B73" s="2" t="s">
        <v>318</v>
      </c>
      <c r="C73" s="1">
        <v>42537</v>
      </c>
      <c r="D73" s="3" t="s">
        <v>61</v>
      </c>
      <c r="E73">
        <v>879850</v>
      </c>
      <c r="F73" t="s">
        <v>428</v>
      </c>
      <c r="G73" s="18" t="s">
        <v>748</v>
      </c>
    </row>
    <row r="74" spans="1:7" x14ac:dyDescent="0.2">
      <c r="A74" s="2" t="s">
        <v>156</v>
      </c>
      <c r="B74" s="2" t="s">
        <v>319</v>
      </c>
      <c r="C74" s="1">
        <v>42537</v>
      </c>
      <c r="D74" s="3" t="s">
        <v>61</v>
      </c>
      <c r="E74">
        <v>1243242</v>
      </c>
      <c r="F74" t="s">
        <v>429</v>
      </c>
      <c r="G74" s="18" t="s">
        <v>752</v>
      </c>
    </row>
    <row r="75" spans="1:7" x14ac:dyDescent="0.2">
      <c r="A75" s="2" t="s">
        <v>157</v>
      </c>
      <c r="B75" s="2" t="s">
        <v>320</v>
      </c>
      <c r="C75" s="1">
        <v>42537</v>
      </c>
      <c r="D75" s="3" t="s">
        <v>61</v>
      </c>
      <c r="E75">
        <v>1414702</v>
      </c>
      <c r="F75" t="s">
        <v>430</v>
      </c>
      <c r="G75" s="18" t="s">
        <v>756</v>
      </c>
    </row>
    <row r="76" spans="1:7" x14ac:dyDescent="0.2">
      <c r="A76" s="2" t="s">
        <v>159</v>
      </c>
      <c r="B76" s="2" t="s">
        <v>321</v>
      </c>
      <c r="C76" s="1">
        <v>42537</v>
      </c>
      <c r="D76" s="3" t="s">
        <v>61</v>
      </c>
      <c r="E76">
        <v>1242017</v>
      </c>
      <c r="F76" t="s">
        <v>431</v>
      </c>
      <c r="G76" s="18" t="s">
        <v>760</v>
      </c>
    </row>
    <row r="77" spans="1:7" x14ac:dyDescent="0.2">
      <c r="A77" s="2" t="s">
        <v>162</v>
      </c>
      <c r="B77" s="2" t="s">
        <v>322</v>
      </c>
      <c r="C77" s="1">
        <v>42537</v>
      </c>
      <c r="D77" s="3" t="s">
        <v>61</v>
      </c>
      <c r="E77">
        <v>1392370</v>
      </c>
      <c r="F77" t="s">
        <v>432</v>
      </c>
      <c r="G77" s="18" t="s">
        <v>764</v>
      </c>
    </row>
    <row r="78" spans="1:7" x14ac:dyDescent="0.2">
      <c r="A78" s="2" t="s">
        <v>163</v>
      </c>
      <c r="B78" s="2" t="s">
        <v>323</v>
      </c>
      <c r="C78" s="1">
        <v>42537</v>
      </c>
      <c r="D78" s="3" t="s">
        <v>61</v>
      </c>
      <c r="E78">
        <v>1480057</v>
      </c>
      <c r="F78" t="s">
        <v>433</v>
      </c>
      <c r="G78" s="18" t="s">
        <v>768</v>
      </c>
    </row>
    <row r="79" spans="1:7" x14ac:dyDescent="0.2">
      <c r="A79" s="2" t="s">
        <v>164</v>
      </c>
      <c r="B79" s="2" t="s">
        <v>324</v>
      </c>
      <c r="C79" s="1">
        <v>42537</v>
      </c>
      <c r="D79" s="3" t="s">
        <v>61</v>
      </c>
      <c r="E79">
        <v>1202091</v>
      </c>
      <c r="F79" t="s">
        <v>434</v>
      </c>
      <c r="G79" s="18" t="s">
        <v>772</v>
      </c>
    </row>
    <row r="80" spans="1:7" x14ac:dyDescent="0.2">
      <c r="A80" s="2" t="s">
        <v>165</v>
      </c>
      <c r="B80" s="2" t="s">
        <v>325</v>
      </c>
      <c r="C80" s="1">
        <v>42537</v>
      </c>
      <c r="D80" s="3" t="s">
        <v>61</v>
      </c>
      <c r="E80">
        <v>1585701</v>
      </c>
      <c r="F80" t="s">
        <v>435</v>
      </c>
      <c r="G80" s="18" t="s">
        <v>776</v>
      </c>
    </row>
    <row r="81" spans="1:7" x14ac:dyDescent="0.2">
      <c r="A81" s="2" t="s">
        <v>205</v>
      </c>
      <c r="B81" s="2" t="s">
        <v>326</v>
      </c>
      <c r="C81" s="1">
        <v>42537</v>
      </c>
      <c r="D81" s="3" t="s">
        <v>61</v>
      </c>
      <c r="E81">
        <v>2152462</v>
      </c>
      <c r="F81" t="s">
        <v>437</v>
      </c>
      <c r="G81" s="18" t="s">
        <v>780</v>
      </c>
    </row>
    <row r="82" spans="1:7" x14ac:dyDescent="0.2">
      <c r="A82" s="2" t="s">
        <v>206</v>
      </c>
      <c r="B82" s="2" t="s">
        <v>331</v>
      </c>
      <c r="C82" s="1">
        <v>42541</v>
      </c>
      <c r="D82" s="3" t="s">
        <v>61</v>
      </c>
      <c r="E82">
        <v>977572</v>
      </c>
      <c r="F82" t="s">
        <v>438</v>
      </c>
      <c r="G82" s="18" t="s">
        <v>784</v>
      </c>
    </row>
    <row r="83" spans="1:7" x14ac:dyDescent="0.2">
      <c r="A83" s="2" t="s">
        <v>168</v>
      </c>
      <c r="B83" s="2" t="s">
        <v>332</v>
      </c>
      <c r="C83" s="1">
        <v>42541</v>
      </c>
      <c r="D83" s="3" t="s">
        <v>61</v>
      </c>
      <c r="E83">
        <v>912125</v>
      </c>
      <c r="F83" t="s">
        <v>439</v>
      </c>
      <c r="G83" s="18" t="s">
        <v>788</v>
      </c>
    </row>
    <row r="84" spans="1:7" x14ac:dyDescent="0.2">
      <c r="A84" s="2" t="s">
        <v>134</v>
      </c>
      <c r="B84" s="2" t="s">
        <v>333</v>
      </c>
      <c r="C84" s="1">
        <v>42541</v>
      </c>
      <c r="D84" s="3" t="s">
        <v>61</v>
      </c>
      <c r="E84">
        <v>1455572</v>
      </c>
      <c r="F84" t="s">
        <v>440</v>
      </c>
      <c r="G84" s="18" t="s">
        <v>792</v>
      </c>
    </row>
    <row r="85" spans="1:7" x14ac:dyDescent="0.2">
      <c r="A85" s="2" t="s">
        <v>169</v>
      </c>
      <c r="B85" s="2" t="s">
        <v>334</v>
      </c>
      <c r="C85" s="1">
        <v>42541</v>
      </c>
      <c r="D85" s="3" t="s">
        <v>61</v>
      </c>
      <c r="E85">
        <v>826197</v>
      </c>
      <c r="F85" t="s">
        <v>441</v>
      </c>
      <c r="G85" s="18" t="s">
        <v>796</v>
      </c>
    </row>
    <row r="86" spans="1:7" x14ac:dyDescent="0.2">
      <c r="A86" s="2" t="s">
        <v>170</v>
      </c>
      <c r="B86" s="2" t="s">
        <v>335</v>
      </c>
      <c r="C86" s="1">
        <v>42541</v>
      </c>
      <c r="D86" s="3" t="s">
        <v>61</v>
      </c>
      <c r="E86">
        <v>1173265</v>
      </c>
      <c r="F86" t="s">
        <v>442</v>
      </c>
      <c r="G86" s="18" t="s">
        <v>800</v>
      </c>
    </row>
    <row r="87" spans="1:7" x14ac:dyDescent="0.2">
      <c r="A87" s="2" t="s">
        <v>171</v>
      </c>
      <c r="B87" s="2" t="s">
        <v>336</v>
      </c>
      <c r="C87" s="1">
        <v>42541</v>
      </c>
      <c r="D87" s="3" t="s">
        <v>61</v>
      </c>
      <c r="E87">
        <v>1600032</v>
      </c>
      <c r="F87" t="s">
        <v>443</v>
      </c>
      <c r="G87" s="18" t="s">
        <v>804</v>
      </c>
    </row>
    <row r="88" spans="1:7" x14ac:dyDescent="0.2">
      <c r="A88" s="2" t="s">
        <v>172</v>
      </c>
      <c r="B88" s="2" t="s">
        <v>337</v>
      </c>
      <c r="C88" s="1">
        <v>42541</v>
      </c>
      <c r="D88" s="3" t="s">
        <v>61</v>
      </c>
      <c r="E88">
        <v>963037</v>
      </c>
      <c r="F88" t="s">
        <v>444</v>
      </c>
      <c r="G88" s="18" t="s">
        <v>808</v>
      </c>
    </row>
    <row r="89" spans="1:7" x14ac:dyDescent="0.2">
      <c r="A89" s="2" t="s">
        <v>173</v>
      </c>
      <c r="B89" s="2" t="s">
        <v>338</v>
      </c>
      <c r="C89" s="1">
        <v>42541</v>
      </c>
      <c r="D89" s="3" t="s">
        <v>61</v>
      </c>
      <c r="E89">
        <v>1864690</v>
      </c>
      <c r="F89" t="s">
        <v>445</v>
      </c>
      <c r="G89" s="18" t="s">
        <v>812</v>
      </c>
    </row>
    <row r="90" spans="1:7" x14ac:dyDescent="0.2">
      <c r="A90" s="2" t="s">
        <v>174</v>
      </c>
      <c r="B90" t="s">
        <v>339</v>
      </c>
      <c r="C90" s="1">
        <v>42541</v>
      </c>
      <c r="D90" s="3" t="s">
        <v>61</v>
      </c>
      <c r="E90">
        <v>647551</v>
      </c>
      <c r="F90" t="s">
        <v>446</v>
      </c>
      <c r="G90" s="18" t="s">
        <v>816</v>
      </c>
    </row>
    <row r="91" spans="1:7" x14ac:dyDescent="0.2">
      <c r="A91" s="2" t="s">
        <v>175</v>
      </c>
      <c r="B91" s="2" t="s">
        <v>340</v>
      </c>
      <c r="C91" s="1">
        <v>42541</v>
      </c>
      <c r="D91" s="3" t="s">
        <v>61</v>
      </c>
      <c r="E91">
        <v>2136761</v>
      </c>
      <c r="F91" t="s">
        <v>448</v>
      </c>
      <c r="G91" s="18" t="s">
        <v>820</v>
      </c>
    </row>
    <row r="92" spans="1:7" x14ac:dyDescent="0.2">
      <c r="A92" s="2" t="s">
        <v>176</v>
      </c>
      <c r="B92" s="2" t="s">
        <v>341</v>
      </c>
      <c r="C92" s="1">
        <v>42541</v>
      </c>
      <c r="D92" s="3" t="s">
        <v>61</v>
      </c>
      <c r="E92">
        <v>690268</v>
      </c>
      <c r="F92" t="s">
        <v>449</v>
      </c>
      <c r="G92" s="18" t="s">
        <v>823</v>
      </c>
    </row>
    <row r="93" spans="1:7" x14ac:dyDescent="0.2">
      <c r="A93" s="2" t="s">
        <v>177</v>
      </c>
      <c r="B93" s="2" t="s">
        <v>342</v>
      </c>
      <c r="C93" s="1">
        <v>42541</v>
      </c>
      <c r="D93" s="3" t="s">
        <v>61</v>
      </c>
      <c r="E93">
        <v>1040948</v>
      </c>
      <c r="F93" t="s">
        <v>450</v>
      </c>
      <c r="G93" s="18" t="s">
        <v>827</v>
      </c>
    </row>
    <row r="94" spans="1:7" x14ac:dyDescent="0.2">
      <c r="A94" s="2" t="s">
        <v>178</v>
      </c>
      <c r="B94" s="2" t="s">
        <v>343</v>
      </c>
      <c r="C94" s="1">
        <v>42541</v>
      </c>
      <c r="D94" s="3" t="s">
        <v>61</v>
      </c>
      <c r="E94">
        <v>2047591</v>
      </c>
      <c r="F94" t="s">
        <v>451</v>
      </c>
      <c r="G94" s="18" t="s">
        <v>831</v>
      </c>
    </row>
    <row r="95" spans="1:7" x14ac:dyDescent="0.2">
      <c r="A95" s="2" t="s">
        <v>179</v>
      </c>
      <c r="B95" s="2" t="s">
        <v>344</v>
      </c>
      <c r="C95" s="1">
        <v>42541</v>
      </c>
      <c r="D95" s="3" t="s">
        <v>61</v>
      </c>
      <c r="E95">
        <v>812041</v>
      </c>
      <c r="F95" t="s">
        <v>452</v>
      </c>
      <c r="G95" s="18" t="s">
        <v>835</v>
      </c>
    </row>
    <row r="96" spans="1:7" x14ac:dyDescent="0.2">
      <c r="A96" s="2" t="s">
        <v>118</v>
      </c>
      <c r="B96" s="2" t="s">
        <v>345</v>
      </c>
      <c r="C96" s="1">
        <v>42541</v>
      </c>
      <c r="D96" s="3" t="s">
        <v>61</v>
      </c>
      <c r="E96">
        <v>1088655</v>
      </c>
      <c r="F96" t="s">
        <v>453</v>
      </c>
      <c r="G96" s="18" t="s">
        <v>839</v>
      </c>
    </row>
    <row r="97" spans="1:7" x14ac:dyDescent="0.2">
      <c r="A97" s="2" t="s">
        <v>184</v>
      </c>
      <c r="B97" t="s">
        <v>346</v>
      </c>
      <c r="C97" s="1">
        <v>42541</v>
      </c>
      <c r="D97" s="3" t="s">
        <v>61</v>
      </c>
      <c r="E97">
        <v>940736</v>
      </c>
      <c r="F97" t="s">
        <v>454</v>
      </c>
      <c r="G97" s="18" t="s">
        <v>843</v>
      </c>
    </row>
  </sheetData>
  <conditionalFormatting sqref="E2:E9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{C875702D-E971-9C4A-93D3-5F2AC03490A7}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875702D-E971-9C4A-93D3-5F2AC03490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E2:E97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sqref="A1:E3"/>
    </sheetView>
  </sheetViews>
  <sheetFormatPr baseColWidth="10" defaultRowHeight="16" x14ac:dyDescent="0.2"/>
  <cols>
    <col min="1" max="1" width="13.6640625" bestFit="1" customWidth="1"/>
    <col min="2" max="2" width="32.6640625" bestFit="1" customWidth="1"/>
    <col min="3" max="3" width="17.6640625" bestFit="1" customWidth="1"/>
  </cols>
  <sheetData>
    <row r="1" spans="1:5" x14ac:dyDescent="0.2">
      <c r="A1" t="s">
        <v>966</v>
      </c>
      <c r="B1" t="s">
        <v>971</v>
      </c>
      <c r="C1" t="s">
        <v>967</v>
      </c>
      <c r="D1" t="s">
        <v>969</v>
      </c>
      <c r="E1" t="s">
        <v>981</v>
      </c>
    </row>
    <row r="2" spans="1:5" x14ac:dyDescent="0.2">
      <c r="A2" t="s">
        <v>968</v>
      </c>
      <c r="B2" t="s">
        <v>973</v>
      </c>
      <c r="C2">
        <v>15008516</v>
      </c>
      <c r="D2">
        <v>5</v>
      </c>
    </row>
    <row r="3" spans="1:5" x14ac:dyDescent="0.2">
      <c r="A3" t="s">
        <v>970</v>
      </c>
      <c r="B3" t="s">
        <v>972</v>
      </c>
      <c r="C3">
        <v>137132721</v>
      </c>
      <c r="D3">
        <v>96</v>
      </c>
      <c r="E3" t="s">
        <v>982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7" sqref="C7"/>
    </sheetView>
  </sheetViews>
  <sheetFormatPr baseColWidth="10" defaultRowHeight="16" x14ac:dyDescent="0.2"/>
  <cols>
    <col min="1" max="1" width="20" bestFit="1" customWidth="1"/>
  </cols>
  <sheetData>
    <row r="1" spans="1:4" x14ac:dyDescent="0.2">
      <c r="A1" t="s">
        <v>867</v>
      </c>
      <c r="B1" t="s">
        <v>868</v>
      </c>
      <c r="C1" t="s">
        <v>974</v>
      </c>
    </row>
    <row r="2" spans="1:4" x14ac:dyDescent="0.2">
      <c r="A2" t="s">
        <v>975</v>
      </c>
      <c r="B2">
        <v>9751160</v>
      </c>
      <c r="C2">
        <f>B2/4</f>
        <v>2437790</v>
      </c>
    </row>
    <row r="3" spans="1:4" x14ac:dyDescent="0.2">
      <c r="A3" t="s">
        <v>976</v>
      </c>
      <c r="B3">
        <v>9810464</v>
      </c>
      <c r="C3">
        <f t="shared" ref="C3:C6" si="0">B3/4</f>
        <v>2452616</v>
      </c>
    </row>
    <row r="4" spans="1:4" x14ac:dyDescent="0.2">
      <c r="A4" t="s">
        <v>977</v>
      </c>
      <c r="B4">
        <v>11295472</v>
      </c>
      <c r="C4">
        <f t="shared" si="0"/>
        <v>2823868</v>
      </c>
    </row>
    <row r="5" spans="1:4" x14ac:dyDescent="0.2">
      <c r="A5" t="s">
        <v>978</v>
      </c>
      <c r="B5">
        <v>15025488</v>
      </c>
      <c r="C5">
        <f t="shared" si="0"/>
        <v>3756372</v>
      </c>
    </row>
    <row r="6" spans="1:4" x14ac:dyDescent="0.2">
      <c r="A6" t="s">
        <v>979</v>
      </c>
      <c r="B6">
        <v>14151480</v>
      </c>
      <c r="C6">
        <f t="shared" si="0"/>
        <v>3537870</v>
      </c>
    </row>
    <row r="7" spans="1:4" x14ac:dyDescent="0.2">
      <c r="C7">
        <f>SUM(C2:C6)</f>
        <v>15008516</v>
      </c>
      <c r="D7" t="s">
        <v>980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"/>
  <sheetViews>
    <sheetView topLeftCell="A9" workbookViewId="0">
      <selection activeCell="C12" sqref="C12"/>
    </sheetView>
  </sheetViews>
  <sheetFormatPr baseColWidth="10" defaultRowHeight="16" x14ac:dyDescent="0.2"/>
  <sheetData>
    <row r="1" spans="1:3" x14ac:dyDescent="0.2">
      <c r="A1" t="s">
        <v>867</v>
      </c>
      <c r="B1" t="s">
        <v>868</v>
      </c>
      <c r="C1" t="s">
        <v>869</v>
      </c>
    </row>
    <row r="2" spans="1:3" x14ac:dyDescent="0.2">
      <c r="A2" t="s">
        <v>870</v>
      </c>
      <c r="B2">
        <v>8591820</v>
      </c>
      <c r="C2">
        <f>B2/4</f>
        <v>2147955</v>
      </c>
    </row>
    <row r="3" spans="1:3" x14ac:dyDescent="0.2">
      <c r="A3" t="s">
        <v>871</v>
      </c>
      <c r="B3">
        <v>8293156</v>
      </c>
      <c r="C3">
        <f t="shared" ref="C3:C66" si="0">B3/4</f>
        <v>2073289</v>
      </c>
    </row>
    <row r="4" spans="1:3" x14ac:dyDescent="0.2">
      <c r="A4" t="s">
        <v>872</v>
      </c>
      <c r="B4">
        <v>7974436</v>
      </c>
      <c r="C4">
        <f t="shared" si="0"/>
        <v>1993609</v>
      </c>
    </row>
    <row r="5" spans="1:3" x14ac:dyDescent="0.2">
      <c r="A5" t="s">
        <v>873</v>
      </c>
      <c r="B5">
        <v>7572772</v>
      </c>
      <c r="C5">
        <f t="shared" si="0"/>
        <v>1893193</v>
      </c>
    </row>
    <row r="6" spans="1:3" x14ac:dyDescent="0.2">
      <c r="A6" t="s">
        <v>874</v>
      </c>
      <c r="B6">
        <v>6726552</v>
      </c>
      <c r="C6">
        <f t="shared" si="0"/>
        <v>1681638</v>
      </c>
    </row>
    <row r="7" spans="1:3" x14ac:dyDescent="0.2">
      <c r="A7" t="s">
        <v>875</v>
      </c>
      <c r="B7">
        <v>9689740</v>
      </c>
      <c r="C7">
        <f t="shared" si="0"/>
        <v>2422435</v>
      </c>
    </row>
    <row r="8" spans="1:3" x14ac:dyDescent="0.2">
      <c r="A8" t="s">
        <v>876</v>
      </c>
      <c r="B8">
        <v>3756400</v>
      </c>
      <c r="C8">
        <f t="shared" si="0"/>
        <v>939100</v>
      </c>
    </row>
    <row r="9" spans="1:3" x14ac:dyDescent="0.2">
      <c r="A9" t="s">
        <v>877</v>
      </c>
      <c r="B9">
        <v>3849672</v>
      </c>
      <c r="C9">
        <f t="shared" si="0"/>
        <v>962418</v>
      </c>
    </row>
    <row r="10" spans="1:3" x14ac:dyDescent="0.2">
      <c r="A10" t="s">
        <v>878</v>
      </c>
      <c r="B10">
        <v>5390552</v>
      </c>
      <c r="C10">
        <f t="shared" si="0"/>
        <v>1347638</v>
      </c>
    </row>
    <row r="11" spans="1:3" x14ac:dyDescent="0.2">
      <c r="A11" t="s">
        <v>879</v>
      </c>
      <c r="B11">
        <v>4854396</v>
      </c>
      <c r="C11">
        <f t="shared" si="0"/>
        <v>1213599</v>
      </c>
    </row>
    <row r="12" spans="1:3" x14ac:dyDescent="0.2">
      <c r="A12" t="s">
        <v>880</v>
      </c>
      <c r="B12">
        <v>7986616</v>
      </c>
      <c r="C12">
        <f t="shared" si="0"/>
        <v>1996654</v>
      </c>
    </row>
    <row r="13" spans="1:3" x14ac:dyDescent="0.2">
      <c r="A13" t="s">
        <v>881</v>
      </c>
      <c r="B13">
        <v>5374320</v>
      </c>
      <c r="C13">
        <f t="shared" si="0"/>
        <v>1343580</v>
      </c>
    </row>
    <row r="14" spans="1:3" x14ac:dyDescent="0.2">
      <c r="A14" t="s">
        <v>882</v>
      </c>
      <c r="B14">
        <v>4146248</v>
      </c>
      <c r="C14">
        <f t="shared" si="0"/>
        <v>1036562</v>
      </c>
    </row>
    <row r="15" spans="1:3" x14ac:dyDescent="0.2">
      <c r="A15" t="s">
        <v>883</v>
      </c>
      <c r="B15">
        <v>3677076</v>
      </c>
      <c r="C15">
        <f t="shared" si="0"/>
        <v>919269</v>
      </c>
    </row>
    <row r="16" spans="1:3" x14ac:dyDescent="0.2">
      <c r="A16" t="s">
        <v>884</v>
      </c>
      <c r="B16">
        <v>3824016</v>
      </c>
      <c r="C16">
        <f t="shared" si="0"/>
        <v>956004</v>
      </c>
    </row>
    <row r="17" spans="1:3" x14ac:dyDescent="0.2">
      <c r="A17" t="s">
        <v>885</v>
      </c>
      <c r="B17">
        <v>5160060</v>
      </c>
      <c r="C17">
        <f t="shared" si="0"/>
        <v>1290015</v>
      </c>
    </row>
    <row r="18" spans="1:3" x14ac:dyDescent="0.2">
      <c r="A18" t="s">
        <v>886</v>
      </c>
      <c r="B18">
        <v>4284408</v>
      </c>
      <c r="C18">
        <f t="shared" si="0"/>
        <v>1071102</v>
      </c>
    </row>
    <row r="19" spans="1:3" x14ac:dyDescent="0.2">
      <c r="A19" t="s">
        <v>887</v>
      </c>
      <c r="B19">
        <v>4103388</v>
      </c>
      <c r="C19">
        <f t="shared" si="0"/>
        <v>1025847</v>
      </c>
    </row>
    <row r="20" spans="1:3" x14ac:dyDescent="0.2">
      <c r="A20" t="s">
        <v>888</v>
      </c>
      <c r="B20">
        <v>4905832</v>
      </c>
      <c r="C20">
        <f t="shared" si="0"/>
        <v>1226458</v>
      </c>
    </row>
    <row r="21" spans="1:3" x14ac:dyDescent="0.2">
      <c r="A21" t="s">
        <v>889</v>
      </c>
      <c r="B21">
        <v>4863288</v>
      </c>
      <c r="C21">
        <f t="shared" si="0"/>
        <v>1215822</v>
      </c>
    </row>
    <row r="22" spans="1:3" x14ac:dyDescent="0.2">
      <c r="A22" t="s">
        <v>890</v>
      </c>
      <c r="B22">
        <v>3440992</v>
      </c>
      <c r="C22">
        <f t="shared" si="0"/>
        <v>860248</v>
      </c>
    </row>
    <row r="23" spans="1:3" x14ac:dyDescent="0.2">
      <c r="A23" t="s">
        <v>891</v>
      </c>
      <c r="B23">
        <v>8300324</v>
      </c>
      <c r="C23">
        <f t="shared" si="0"/>
        <v>2075081</v>
      </c>
    </row>
    <row r="24" spans="1:3" x14ac:dyDescent="0.2">
      <c r="A24" t="s">
        <v>892</v>
      </c>
      <c r="B24">
        <v>3588728</v>
      </c>
      <c r="C24">
        <f t="shared" si="0"/>
        <v>897182</v>
      </c>
    </row>
    <row r="25" spans="1:3" x14ac:dyDescent="0.2">
      <c r="A25" t="s">
        <v>893</v>
      </c>
      <c r="B25">
        <v>3552936</v>
      </c>
      <c r="C25">
        <f t="shared" si="0"/>
        <v>888234</v>
      </c>
    </row>
    <row r="26" spans="1:3" x14ac:dyDescent="0.2">
      <c r="A26" t="s">
        <v>894</v>
      </c>
      <c r="B26">
        <v>3322816</v>
      </c>
      <c r="C26">
        <f t="shared" si="0"/>
        <v>830704</v>
      </c>
    </row>
    <row r="27" spans="1:3" x14ac:dyDescent="0.2">
      <c r="A27" t="s">
        <v>895</v>
      </c>
      <c r="B27">
        <v>3589976</v>
      </c>
      <c r="C27">
        <f t="shared" si="0"/>
        <v>897494</v>
      </c>
    </row>
    <row r="28" spans="1:3" x14ac:dyDescent="0.2">
      <c r="A28" t="s">
        <v>896</v>
      </c>
      <c r="B28">
        <v>2667476</v>
      </c>
      <c r="C28">
        <f t="shared" si="0"/>
        <v>666869</v>
      </c>
    </row>
    <row r="29" spans="1:3" x14ac:dyDescent="0.2">
      <c r="A29" t="s">
        <v>897</v>
      </c>
      <c r="B29">
        <v>4935712</v>
      </c>
      <c r="C29">
        <f t="shared" si="0"/>
        <v>1233928</v>
      </c>
    </row>
    <row r="30" spans="1:3" x14ac:dyDescent="0.2">
      <c r="A30" t="s">
        <v>898</v>
      </c>
      <c r="B30">
        <v>5035264</v>
      </c>
      <c r="C30">
        <f t="shared" si="0"/>
        <v>1258816</v>
      </c>
    </row>
    <row r="31" spans="1:3" x14ac:dyDescent="0.2">
      <c r="A31" t="s">
        <v>899</v>
      </c>
      <c r="B31">
        <v>5971452</v>
      </c>
      <c r="C31">
        <f t="shared" si="0"/>
        <v>1492863</v>
      </c>
    </row>
    <row r="32" spans="1:3" x14ac:dyDescent="0.2">
      <c r="A32" t="s">
        <v>900</v>
      </c>
      <c r="B32">
        <v>5281368</v>
      </c>
      <c r="C32">
        <f t="shared" si="0"/>
        <v>1320342</v>
      </c>
    </row>
    <row r="33" spans="1:3" x14ac:dyDescent="0.2">
      <c r="A33" t="s">
        <v>901</v>
      </c>
      <c r="B33">
        <v>5666072</v>
      </c>
      <c r="C33">
        <f t="shared" si="0"/>
        <v>1416518</v>
      </c>
    </row>
    <row r="34" spans="1:3" x14ac:dyDescent="0.2">
      <c r="A34" t="s">
        <v>902</v>
      </c>
      <c r="B34">
        <v>8966308</v>
      </c>
      <c r="C34">
        <f t="shared" si="0"/>
        <v>2241577</v>
      </c>
    </row>
    <row r="35" spans="1:3" x14ac:dyDescent="0.2">
      <c r="A35" t="s">
        <v>903</v>
      </c>
      <c r="B35">
        <v>5328240</v>
      </c>
      <c r="C35">
        <f t="shared" si="0"/>
        <v>1332060</v>
      </c>
    </row>
    <row r="36" spans="1:3" x14ac:dyDescent="0.2">
      <c r="A36" t="s">
        <v>904</v>
      </c>
      <c r="B36">
        <v>4683404</v>
      </c>
      <c r="C36">
        <f t="shared" si="0"/>
        <v>1170851</v>
      </c>
    </row>
    <row r="37" spans="1:3" x14ac:dyDescent="0.2">
      <c r="A37" t="s">
        <v>905</v>
      </c>
      <c r="B37">
        <v>6324012</v>
      </c>
      <c r="C37">
        <f t="shared" si="0"/>
        <v>1581003</v>
      </c>
    </row>
    <row r="38" spans="1:3" x14ac:dyDescent="0.2">
      <c r="A38" t="s">
        <v>906</v>
      </c>
      <c r="B38">
        <v>5950836</v>
      </c>
      <c r="C38">
        <f t="shared" si="0"/>
        <v>1487709</v>
      </c>
    </row>
    <row r="39" spans="1:3" x14ac:dyDescent="0.2">
      <c r="A39" t="s">
        <v>907</v>
      </c>
      <c r="B39">
        <v>7429324</v>
      </c>
      <c r="C39">
        <f t="shared" si="0"/>
        <v>1857331</v>
      </c>
    </row>
    <row r="40" spans="1:3" x14ac:dyDescent="0.2">
      <c r="A40" t="s">
        <v>908</v>
      </c>
      <c r="B40">
        <v>5394424</v>
      </c>
      <c r="C40">
        <f t="shared" si="0"/>
        <v>1348606</v>
      </c>
    </row>
    <row r="41" spans="1:3" x14ac:dyDescent="0.2">
      <c r="A41" t="s">
        <v>909</v>
      </c>
      <c r="B41">
        <v>4474512</v>
      </c>
      <c r="C41">
        <f t="shared" si="0"/>
        <v>1118628</v>
      </c>
    </row>
    <row r="42" spans="1:3" x14ac:dyDescent="0.2">
      <c r="A42" t="s">
        <v>910</v>
      </c>
      <c r="B42">
        <v>5657068</v>
      </c>
      <c r="C42">
        <f t="shared" si="0"/>
        <v>1414267</v>
      </c>
    </row>
    <row r="43" spans="1:3" x14ac:dyDescent="0.2">
      <c r="A43" t="s">
        <v>911</v>
      </c>
      <c r="B43">
        <v>5867196</v>
      </c>
      <c r="C43">
        <f t="shared" si="0"/>
        <v>1466799</v>
      </c>
    </row>
    <row r="44" spans="1:3" x14ac:dyDescent="0.2">
      <c r="A44" t="s">
        <v>912</v>
      </c>
      <c r="B44">
        <v>6997092</v>
      </c>
      <c r="C44">
        <f t="shared" si="0"/>
        <v>1749273</v>
      </c>
    </row>
    <row r="45" spans="1:3" x14ac:dyDescent="0.2">
      <c r="A45" t="s">
        <v>913</v>
      </c>
      <c r="B45">
        <v>7345732</v>
      </c>
      <c r="C45">
        <f t="shared" si="0"/>
        <v>1836433</v>
      </c>
    </row>
    <row r="46" spans="1:3" x14ac:dyDescent="0.2">
      <c r="A46" t="s">
        <v>914</v>
      </c>
      <c r="B46">
        <v>7808160</v>
      </c>
      <c r="C46">
        <f t="shared" si="0"/>
        <v>1952040</v>
      </c>
    </row>
    <row r="47" spans="1:3" x14ac:dyDescent="0.2">
      <c r="A47" t="s">
        <v>915</v>
      </c>
      <c r="B47">
        <v>10309452</v>
      </c>
      <c r="C47">
        <f t="shared" si="0"/>
        <v>2577363</v>
      </c>
    </row>
    <row r="48" spans="1:3" x14ac:dyDescent="0.2">
      <c r="A48" t="s">
        <v>916</v>
      </c>
      <c r="B48">
        <v>6791104</v>
      </c>
      <c r="C48">
        <f t="shared" si="0"/>
        <v>1697776</v>
      </c>
    </row>
    <row r="49" spans="1:3" x14ac:dyDescent="0.2">
      <c r="A49" t="s">
        <v>917</v>
      </c>
      <c r="B49">
        <v>8507244</v>
      </c>
      <c r="C49">
        <f t="shared" si="0"/>
        <v>2126811</v>
      </c>
    </row>
    <row r="50" spans="1:3" x14ac:dyDescent="0.2">
      <c r="A50" t="s">
        <v>918</v>
      </c>
      <c r="B50">
        <v>7871848</v>
      </c>
      <c r="C50">
        <f t="shared" si="0"/>
        <v>1967962</v>
      </c>
    </row>
    <row r="51" spans="1:3" x14ac:dyDescent="0.2">
      <c r="A51" t="s">
        <v>919</v>
      </c>
      <c r="B51">
        <v>5891016</v>
      </c>
      <c r="C51">
        <f t="shared" si="0"/>
        <v>1472754</v>
      </c>
    </row>
    <row r="52" spans="1:3" x14ac:dyDescent="0.2">
      <c r="A52" t="s">
        <v>920</v>
      </c>
      <c r="B52">
        <v>6105848</v>
      </c>
      <c r="C52">
        <f t="shared" si="0"/>
        <v>1526462</v>
      </c>
    </row>
    <row r="53" spans="1:3" x14ac:dyDescent="0.2">
      <c r="A53" t="s">
        <v>921</v>
      </c>
      <c r="B53">
        <v>5718428</v>
      </c>
      <c r="C53">
        <f t="shared" si="0"/>
        <v>1429607</v>
      </c>
    </row>
    <row r="54" spans="1:3" x14ac:dyDescent="0.2">
      <c r="A54" t="s">
        <v>922</v>
      </c>
      <c r="B54">
        <v>8934988</v>
      </c>
      <c r="C54">
        <f t="shared" si="0"/>
        <v>2233747</v>
      </c>
    </row>
    <row r="55" spans="1:3" x14ac:dyDescent="0.2">
      <c r="A55" t="s">
        <v>923</v>
      </c>
      <c r="B55">
        <v>7905028</v>
      </c>
      <c r="C55">
        <f t="shared" si="0"/>
        <v>1976257</v>
      </c>
    </row>
    <row r="56" spans="1:3" x14ac:dyDescent="0.2">
      <c r="A56" t="s">
        <v>924</v>
      </c>
      <c r="B56">
        <v>8797904</v>
      </c>
      <c r="C56">
        <f t="shared" si="0"/>
        <v>2199476</v>
      </c>
    </row>
    <row r="57" spans="1:3" x14ac:dyDescent="0.2">
      <c r="A57" t="s">
        <v>925</v>
      </c>
      <c r="B57">
        <v>7461828</v>
      </c>
      <c r="C57">
        <f t="shared" si="0"/>
        <v>1865457</v>
      </c>
    </row>
    <row r="58" spans="1:3" x14ac:dyDescent="0.2">
      <c r="A58" t="s">
        <v>926</v>
      </c>
      <c r="B58">
        <v>7226612</v>
      </c>
      <c r="C58">
        <f t="shared" si="0"/>
        <v>1806653</v>
      </c>
    </row>
    <row r="59" spans="1:3" x14ac:dyDescent="0.2">
      <c r="A59" t="s">
        <v>927</v>
      </c>
      <c r="B59">
        <v>6283508</v>
      </c>
      <c r="C59">
        <f t="shared" si="0"/>
        <v>1570877</v>
      </c>
    </row>
    <row r="60" spans="1:3" x14ac:dyDescent="0.2">
      <c r="A60" t="s">
        <v>928</v>
      </c>
      <c r="B60">
        <v>6476900</v>
      </c>
      <c r="C60">
        <f t="shared" si="0"/>
        <v>1619225</v>
      </c>
    </row>
    <row r="61" spans="1:3" x14ac:dyDescent="0.2">
      <c r="A61" t="s">
        <v>929</v>
      </c>
      <c r="B61">
        <v>4672140</v>
      </c>
      <c r="C61">
        <f t="shared" si="0"/>
        <v>1168035</v>
      </c>
    </row>
    <row r="62" spans="1:3" x14ac:dyDescent="0.2">
      <c r="A62" t="s">
        <v>930</v>
      </c>
      <c r="B62">
        <v>6717000</v>
      </c>
      <c r="C62">
        <f t="shared" si="0"/>
        <v>1679250</v>
      </c>
    </row>
    <row r="63" spans="1:3" x14ac:dyDescent="0.2">
      <c r="A63" t="s">
        <v>931</v>
      </c>
      <c r="B63">
        <v>4554192</v>
      </c>
      <c r="C63">
        <f t="shared" si="0"/>
        <v>1138548</v>
      </c>
    </row>
    <row r="64" spans="1:3" x14ac:dyDescent="0.2">
      <c r="A64" t="s">
        <v>932</v>
      </c>
      <c r="B64">
        <v>4329776</v>
      </c>
      <c r="C64">
        <f t="shared" si="0"/>
        <v>1082444</v>
      </c>
    </row>
    <row r="65" spans="1:3" x14ac:dyDescent="0.2">
      <c r="A65" t="s">
        <v>933</v>
      </c>
      <c r="B65">
        <v>4834192</v>
      </c>
      <c r="C65">
        <f t="shared" si="0"/>
        <v>1208548</v>
      </c>
    </row>
    <row r="66" spans="1:3" x14ac:dyDescent="0.2">
      <c r="A66" t="s">
        <v>934</v>
      </c>
      <c r="B66">
        <v>4278008</v>
      </c>
      <c r="C66">
        <f t="shared" si="0"/>
        <v>1069502</v>
      </c>
    </row>
    <row r="67" spans="1:3" x14ac:dyDescent="0.2">
      <c r="A67" t="s">
        <v>935</v>
      </c>
      <c r="B67">
        <v>6707572</v>
      </c>
      <c r="C67">
        <f t="shared" ref="C67:C97" si="1">B67/4</f>
        <v>1676893</v>
      </c>
    </row>
    <row r="68" spans="1:3" x14ac:dyDescent="0.2">
      <c r="A68" t="s">
        <v>936</v>
      </c>
      <c r="B68">
        <v>3666088</v>
      </c>
      <c r="C68">
        <f t="shared" si="1"/>
        <v>916522</v>
      </c>
    </row>
    <row r="69" spans="1:3" x14ac:dyDescent="0.2">
      <c r="A69" t="s">
        <v>937</v>
      </c>
      <c r="B69">
        <v>4444232</v>
      </c>
      <c r="C69">
        <f t="shared" si="1"/>
        <v>1111058</v>
      </c>
    </row>
    <row r="70" spans="1:3" x14ac:dyDescent="0.2">
      <c r="A70" t="s">
        <v>938</v>
      </c>
      <c r="B70">
        <v>3519400</v>
      </c>
      <c r="C70">
        <f t="shared" si="1"/>
        <v>879850</v>
      </c>
    </row>
    <row r="71" spans="1:3" x14ac:dyDescent="0.2">
      <c r="A71" t="s">
        <v>939</v>
      </c>
      <c r="B71">
        <v>4972968</v>
      </c>
      <c r="C71">
        <f t="shared" si="1"/>
        <v>1243242</v>
      </c>
    </row>
    <row r="72" spans="1:3" x14ac:dyDescent="0.2">
      <c r="A72" t="s">
        <v>940</v>
      </c>
      <c r="B72">
        <v>5658808</v>
      </c>
      <c r="C72">
        <f t="shared" si="1"/>
        <v>1414702</v>
      </c>
    </row>
    <row r="73" spans="1:3" x14ac:dyDescent="0.2">
      <c r="A73" t="s">
        <v>941</v>
      </c>
      <c r="B73">
        <v>4968068</v>
      </c>
      <c r="C73">
        <f t="shared" si="1"/>
        <v>1242017</v>
      </c>
    </row>
    <row r="74" spans="1:3" x14ac:dyDescent="0.2">
      <c r="A74" t="s">
        <v>942</v>
      </c>
      <c r="B74">
        <v>5569480</v>
      </c>
      <c r="C74">
        <f t="shared" si="1"/>
        <v>1392370</v>
      </c>
    </row>
    <row r="75" spans="1:3" x14ac:dyDescent="0.2">
      <c r="A75" t="s">
        <v>943</v>
      </c>
      <c r="B75">
        <v>5920228</v>
      </c>
      <c r="C75">
        <f t="shared" si="1"/>
        <v>1480057</v>
      </c>
    </row>
    <row r="76" spans="1:3" x14ac:dyDescent="0.2">
      <c r="A76" t="s">
        <v>944</v>
      </c>
      <c r="B76">
        <v>4808364</v>
      </c>
      <c r="C76">
        <f t="shared" si="1"/>
        <v>1202091</v>
      </c>
    </row>
    <row r="77" spans="1:3" x14ac:dyDescent="0.2">
      <c r="A77" t="s">
        <v>945</v>
      </c>
      <c r="B77">
        <v>6342804</v>
      </c>
      <c r="C77">
        <f t="shared" si="1"/>
        <v>1585701</v>
      </c>
    </row>
    <row r="78" spans="1:3" x14ac:dyDescent="0.2">
      <c r="A78" t="s">
        <v>946</v>
      </c>
      <c r="B78">
        <v>7942516</v>
      </c>
      <c r="C78">
        <f t="shared" si="1"/>
        <v>1985629</v>
      </c>
    </row>
    <row r="79" spans="1:3" x14ac:dyDescent="0.2">
      <c r="A79" t="s">
        <v>947</v>
      </c>
      <c r="B79">
        <v>8609848</v>
      </c>
      <c r="C79">
        <f t="shared" si="1"/>
        <v>2152462</v>
      </c>
    </row>
    <row r="80" spans="1:3" x14ac:dyDescent="0.2">
      <c r="A80" t="s">
        <v>948</v>
      </c>
      <c r="B80">
        <v>3910288</v>
      </c>
      <c r="C80">
        <f t="shared" si="1"/>
        <v>977572</v>
      </c>
    </row>
    <row r="81" spans="1:3" x14ac:dyDescent="0.2">
      <c r="A81" t="s">
        <v>949</v>
      </c>
      <c r="B81">
        <v>3648500</v>
      </c>
      <c r="C81">
        <f t="shared" si="1"/>
        <v>912125</v>
      </c>
    </row>
    <row r="82" spans="1:3" x14ac:dyDescent="0.2">
      <c r="A82" t="s">
        <v>950</v>
      </c>
      <c r="B82">
        <v>5822288</v>
      </c>
      <c r="C82">
        <f t="shared" si="1"/>
        <v>1455572</v>
      </c>
    </row>
    <row r="83" spans="1:3" x14ac:dyDescent="0.2">
      <c r="A83" t="s">
        <v>951</v>
      </c>
      <c r="B83">
        <v>3304788</v>
      </c>
      <c r="C83">
        <f t="shared" si="1"/>
        <v>826197</v>
      </c>
    </row>
    <row r="84" spans="1:3" x14ac:dyDescent="0.2">
      <c r="A84" t="s">
        <v>952</v>
      </c>
      <c r="B84">
        <v>4693060</v>
      </c>
      <c r="C84">
        <f t="shared" si="1"/>
        <v>1173265</v>
      </c>
    </row>
    <row r="85" spans="1:3" x14ac:dyDescent="0.2">
      <c r="A85" t="s">
        <v>953</v>
      </c>
      <c r="B85">
        <v>6400128</v>
      </c>
      <c r="C85">
        <f t="shared" si="1"/>
        <v>1600032</v>
      </c>
    </row>
    <row r="86" spans="1:3" x14ac:dyDescent="0.2">
      <c r="A86" t="s">
        <v>954</v>
      </c>
      <c r="B86">
        <v>3852148</v>
      </c>
      <c r="C86">
        <f t="shared" si="1"/>
        <v>963037</v>
      </c>
    </row>
    <row r="87" spans="1:3" x14ac:dyDescent="0.2">
      <c r="A87" t="s">
        <v>955</v>
      </c>
      <c r="B87">
        <v>7458760</v>
      </c>
      <c r="C87">
        <f t="shared" si="1"/>
        <v>1864690</v>
      </c>
    </row>
    <row r="88" spans="1:3" x14ac:dyDescent="0.2">
      <c r="A88" t="s">
        <v>956</v>
      </c>
      <c r="B88">
        <v>2590204</v>
      </c>
      <c r="C88">
        <f t="shared" si="1"/>
        <v>647551</v>
      </c>
    </row>
    <row r="89" spans="1:3" x14ac:dyDescent="0.2">
      <c r="A89" t="s">
        <v>957</v>
      </c>
      <c r="B89">
        <v>4617708</v>
      </c>
      <c r="C89">
        <f t="shared" si="1"/>
        <v>1154427</v>
      </c>
    </row>
    <row r="90" spans="1:3" x14ac:dyDescent="0.2">
      <c r="A90" t="s">
        <v>958</v>
      </c>
      <c r="B90">
        <v>8547044</v>
      </c>
      <c r="C90">
        <f t="shared" si="1"/>
        <v>2136761</v>
      </c>
    </row>
    <row r="91" spans="1:3" x14ac:dyDescent="0.2">
      <c r="A91" t="s">
        <v>959</v>
      </c>
      <c r="B91">
        <v>2761072</v>
      </c>
      <c r="C91">
        <f t="shared" si="1"/>
        <v>690268</v>
      </c>
    </row>
    <row r="92" spans="1:3" x14ac:dyDescent="0.2">
      <c r="A92" t="s">
        <v>960</v>
      </c>
      <c r="B92">
        <v>4163792</v>
      </c>
      <c r="C92">
        <f t="shared" si="1"/>
        <v>1040948</v>
      </c>
    </row>
    <row r="93" spans="1:3" x14ac:dyDescent="0.2">
      <c r="A93" t="s">
        <v>961</v>
      </c>
      <c r="B93">
        <v>8190364</v>
      </c>
      <c r="C93">
        <f t="shared" si="1"/>
        <v>2047591</v>
      </c>
    </row>
    <row r="94" spans="1:3" x14ac:dyDescent="0.2">
      <c r="A94" t="s">
        <v>962</v>
      </c>
      <c r="B94">
        <v>3248164</v>
      </c>
      <c r="C94">
        <f t="shared" si="1"/>
        <v>812041</v>
      </c>
    </row>
    <row r="95" spans="1:3" x14ac:dyDescent="0.2">
      <c r="A95" t="s">
        <v>963</v>
      </c>
      <c r="B95">
        <v>4354620</v>
      </c>
      <c r="C95">
        <f t="shared" si="1"/>
        <v>1088655</v>
      </c>
    </row>
    <row r="96" spans="1:3" x14ac:dyDescent="0.2">
      <c r="A96" t="s">
        <v>964</v>
      </c>
      <c r="B96">
        <v>3762944</v>
      </c>
      <c r="C96">
        <f t="shared" si="1"/>
        <v>940736</v>
      </c>
    </row>
    <row r="97" spans="1:3" x14ac:dyDescent="0.2">
      <c r="A97" t="s">
        <v>965</v>
      </c>
      <c r="B97">
        <v>7803448</v>
      </c>
      <c r="C97">
        <f t="shared" si="1"/>
        <v>1950862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"/>
  <sheetViews>
    <sheetView topLeftCell="A42" zoomScale="98" workbookViewId="0">
      <selection activeCell="A49" sqref="A49"/>
    </sheetView>
  </sheetViews>
  <sheetFormatPr baseColWidth="10" defaultRowHeight="16" x14ac:dyDescent="0.2"/>
  <cols>
    <col min="1" max="1" width="10.83203125" style="4"/>
    <col min="3" max="3" width="14.33203125" bestFit="1" customWidth="1"/>
  </cols>
  <sheetData>
    <row r="1" spans="1:3" x14ac:dyDescent="0.2">
      <c r="A1" s="4" t="s">
        <v>0</v>
      </c>
      <c r="B1" t="s">
        <v>181</v>
      </c>
      <c r="C1" t="s">
        <v>189</v>
      </c>
    </row>
    <row r="2" spans="1:3" x14ac:dyDescent="0.2">
      <c r="A2" s="5" t="s">
        <v>44</v>
      </c>
      <c r="B2" t="s">
        <v>25</v>
      </c>
      <c r="C2" t="s">
        <v>44</v>
      </c>
    </row>
    <row r="3" spans="1:3" x14ac:dyDescent="0.2">
      <c r="A3" s="8" t="s">
        <v>182</v>
      </c>
      <c r="B3" t="s">
        <v>25</v>
      </c>
      <c r="C3" t="s">
        <v>182</v>
      </c>
    </row>
    <row r="4" spans="1:3" x14ac:dyDescent="0.2">
      <c r="A4" s="5" t="s">
        <v>118</v>
      </c>
      <c r="B4" t="s">
        <v>25</v>
      </c>
      <c r="C4" t="s">
        <v>118</v>
      </c>
    </row>
    <row r="5" spans="1:3" x14ac:dyDescent="0.2">
      <c r="A5" s="5" t="s">
        <v>46</v>
      </c>
      <c r="B5" t="s">
        <v>25</v>
      </c>
      <c r="C5" t="s">
        <v>46</v>
      </c>
    </row>
    <row r="6" spans="1:3" x14ac:dyDescent="0.2">
      <c r="A6" s="5" t="s">
        <v>47</v>
      </c>
      <c r="B6" t="s">
        <v>25</v>
      </c>
      <c r="C6" t="s">
        <v>47</v>
      </c>
    </row>
    <row r="7" spans="1:3" x14ac:dyDescent="0.2">
      <c r="A7" s="5" t="s">
        <v>48</v>
      </c>
      <c r="B7" t="s">
        <v>25</v>
      </c>
      <c r="C7" t="s">
        <v>48</v>
      </c>
    </row>
    <row r="8" spans="1:3" x14ac:dyDescent="0.2">
      <c r="A8" s="5" t="s">
        <v>49</v>
      </c>
      <c r="B8" t="s">
        <v>25</v>
      </c>
      <c r="C8" t="s">
        <v>49</v>
      </c>
    </row>
    <row r="9" spans="1:3" x14ac:dyDescent="0.2">
      <c r="A9" s="5" t="s">
        <v>45</v>
      </c>
      <c r="B9" t="s">
        <v>25</v>
      </c>
      <c r="C9" t="s">
        <v>45</v>
      </c>
    </row>
    <row r="10" spans="1:3" x14ac:dyDescent="0.2">
      <c r="A10" s="5" t="s">
        <v>12</v>
      </c>
      <c r="B10" t="s">
        <v>25</v>
      </c>
      <c r="C10" t="s">
        <v>12</v>
      </c>
    </row>
    <row r="11" spans="1:3" x14ac:dyDescent="0.2">
      <c r="A11" s="5" t="s">
        <v>74</v>
      </c>
      <c r="B11" t="s">
        <v>25</v>
      </c>
      <c r="C11" t="s">
        <v>74</v>
      </c>
    </row>
    <row r="12" spans="1:3" x14ac:dyDescent="0.2">
      <c r="A12" s="5" t="s">
        <v>76</v>
      </c>
      <c r="B12" t="s">
        <v>25</v>
      </c>
      <c r="C12" t="s">
        <v>13</v>
      </c>
    </row>
    <row r="13" spans="1:3" x14ac:dyDescent="0.2">
      <c r="A13" s="5" t="s">
        <v>13</v>
      </c>
      <c r="B13" t="s">
        <v>25</v>
      </c>
      <c r="C13" t="s">
        <v>76</v>
      </c>
    </row>
    <row r="14" spans="1:3" x14ac:dyDescent="0.2">
      <c r="A14" s="5" t="s">
        <v>183</v>
      </c>
      <c r="B14" t="s">
        <v>25</v>
      </c>
      <c r="C14" t="s">
        <v>183</v>
      </c>
    </row>
    <row r="15" spans="1:3" x14ac:dyDescent="0.2">
      <c r="A15" s="5" t="s">
        <v>78</v>
      </c>
      <c r="B15" t="s">
        <v>25</v>
      </c>
      <c r="C15" t="s">
        <v>78</v>
      </c>
    </row>
    <row r="16" spans="1:3" x14ac:dyDescent="0.2">
      <c r="A16" s="5" t="s">
        <v>184</v>
      </c>
      <c r="B16" t="s">
        <v>25</v>
      </c>
      <c r="C16" t="s">
        <v>184</v>
      </c>
    </row>
    <row r="17" spans="1:3" x14ac:dyDescent="0.2">
      <c r="A17" s="8" t="s">
        <v>185</v>
      </c>
      <c r="B17" t="s">
        <v>25</v>
      </c>
      <c r="C17" t="s">
        <v>185</v>
      </c>
    </row>
    <row r="18" spans="1:3" x14ac:dyDescent="0.2">
      <c r="A18" s="5" t="s">
        <v>80</v>
      </c>
      <c r="B18" t="s">
        <v>25</v>
      </c>
      <c r="C18" t="s">
        <v>80</v>
      </c>
    </row>
    <row r="19" spans="1:3" x14ac:dyDescent="0.2">
      <c r="A19" s="5" t="s">
        <v>81</v>
      </c>
      <c r="B19" t="s">
        <v>25</v>
      </c>
      <c r="C19" t="s">
        <v>81</v>
      </c>
    </row>
    <row r="20" spans="1:3" x14ac:dyDescent="0.2">
      <c r="A20" s="5" t="s">
        <v>82</v>
      </c>
      <c r="B20" t="s">
        <v>25</v>
      </c>
      <c r="C20" t="s">
        <v>82</v>
      </c>
    </row>
    <row r="21" spans="1:3" x14ac:dyDescent="0.2">
      <c r="A21" s="5" t="s">
        <v>79</v>
      </c>
      <c r="B21" t="s">
        <v>25</v>
      </c>
      <c r="C21" t="s">
        <v>79</v>
      </c>
    </row>
    <row r="22" spans="1:3" x14ac:dyDescent="0.2">
      <c r="A22" s="5" t="s">
        <v>86</v>
      </c>
      <c r="B22" t="s">
        <v>25</v>
      </c>
      <c r="C22" t="s">
        <v>86</v>
      </c>
    </row>
    <row r="23" spans="1:3" x14ac:dyDescent="0.2">
      <c r="A23" s="5" t="s">
        <v>87</v>
      </c>
      <c r="B23" t="s">
        <v>25</v>
      </c>
      <c r="C23" t="s">
        <v>87</v>
      </c>
    </row>
    <row r="24" spans="1:3" x14ac:dyDescent="0.2">
      <c r="A24" s="8" t="s">
        <v>27</v>
      </c>
      <c r="B24" t="s">
        <v>25</v>
      </c>
      <c r="C24" t="s">
        <v>27</v>
      </c>
    </row>
    <row r="25" spans="1:3" x14ac:dyDescent="0.2">
      <c r="A25" s="5" t="s">
        <v>14</v>
      </c>
      <c r="B25" t="s">
        <v>25</v>
      </c>
      <c r="C25" t="s">
        <v>14</v>
      </c>
    </row>
    <row r="26" spans="1:3" x14ac:dyDescent="0.2">
      <c r="A26" s="5" t="s">
        <v>88</v>
      </c>
      <c r="B26" t="s">
        <v>25</v>
      </c>
      <c r="C26" t="s">
        <v>198</v>
      </c>
    </row>
    <row r="27" spans="1:3" x14ac:dyDescent="0.2">
      <c r="A27" s="5" t="s">
        <v>89</v>
      </c>
      <c r="B27" t="s">
        <v>25</v>
      </c>
      <c r="C27" t="s">
        <v>199</v>
      </c>
    </row>
    <row r="28" spans="1:3" x14ac:dyDescent="0.2">
      <c r="A28" s="5" t="s">
        <v>90</v>
      </c>
      <c r="B28" t="s">
        <v>25</v>
      </c>
      <c r="C28" t="s">
        <v>90</v>
      </c>
    </row>
    <row r="29" spans="1:3" x14ac:dyDescent="0.2">
      <c r="A29" s="5" t="s">
        <v>91</v>
      </c>
      <c r="B29" t="s">
        <v>25</v>
      </c>
      <c r="C29" t="s">
        <v>91</v>
      </c>
    </row>
    <row r="30" spans="1:3" x14ac:dyDescent="0.2">
      <c r="A30" s="5" t="s">
        <v>92</v>
      </c>
      <c r="B30" t="s">
        <v>25</v>
      </c>
      <c r="C30" t="s">
        <v>15</v>
      </c>
    </row>
    <row r="31" spans="1:3" x14ac:dyDescent="0.2">
      <c r="A31" s="5" t="s">
        <v>15</v>
      </c>
      <c r="B31" t="s">
        <v>25</v>
      </c>
      <c r="C31" t="s">
        <v>92</v>
      </c>
    </row>
    <row r="32" spans="1:3" x14ac:dyDescent="0.2">
      <c r="A32" s="5" t="s">
        <v>93</v>
      </c>
      <c r="B32" t="s">
        <v>25</v>
      </c>
      <c r="C32" t="s">
        <v>93</v>
      </c>
    </row>
    <row r="33" spans="1:3" x14ac:dyDescent="0.2">
      <c r="A33" s="8" t="s">
        <v>186</v>
      </c>
      <c r="B33" t="s">
        <v>25</v>
      </c>
      <c r="C33" t="s">
        <v>186</v>
      </c>
    </row>
    <row r="34" spans="1:3" x14ac:dyDescent="0.2">
      <c r="A34" s="8" t="s">
        <v>187</v>
      </c>
      <c r="B34" t="s">
        <v>25</v>
      </c>
      <c r="C34" t="s">
        <v>200</v>
      </c>
    </row>
    <row r="35" spans="1:3" x14ac:dyDescent="0.2">
      <c r="A35" s="5" t="s">
        <v>94</v>
      </c>
      <c r="B35" t="s">
        <v>25</v>
      </c>
      <c r="C35" t="s">
        <v>201</v>
      </c>
    </row>
    <row r="36" spans="1:3" x14ac:dyDescent="0.2">
      <c r="A36" s="8" t="s">
        <v>188</v>
      </c>
      <c r="B36" t="s">
        <v>25</v>
      </c>
      <c r="C36" t="s">
        <v>188</v>
      </c>
    </row>
    <row r="37" spans="1:3" x14ac:dyDescent="0.2">
      <c r="A37" s="5" t="s">
        <v>95</v>
      </c>
      <c r="B37" t="s">
        <v>25</v>
      </c>
      <c r="C37" t="s">
        <v>95</v>
      </c>
    </row>
    <row r="38" spans="1:3" x14ac:dyDescent="0.2">
      <c r="A38" s="5" t="s">
        <v>96</v>
      </c>
      <c r="B38" t="s">
        <v>25</v>
      </c>
      <c r="C38" t="s">
        <v>96</v>
      </c>
    </row>
    <row r="39" spans="1:3" x14ac:dyDescent="0.2">
      <c r="A39" s="5" t="s">
        <v>97</v>
      </c>
      <c r="B39" t="s">
        <v>25</v>
      </c>
      <c r="C39" t="s">
        <v>97</v>
      </c>
    </row>
    <row r="40" spans="1:3" x14ac:dyDescent="0.2">
      <c r="A40" s="5" t="s">
        <v>98</v>
      </c>
      <c r="B40" t="s">
        <v>25</v>
      </c>
      <c r="C40" t="s">
        <v>98</v>
      </c>
    </row>
    <row r="41" spans="1:3" x14ac:dyDescent="0.2">
      <c r="A41" s="5" t="s">
        <v>99</v>
      </c>
      <c r="B41" t="s">
        <v>25</v>
      </c>
      <c r="C41" t="s">
        <v>99</v>
      </c>
    </row>
    <row r="42" spans="1:3" x14ac:dyDescent="0.2">
      <c r="A42" s="5" t="s">
        <v>100</v>
      </c>
      <c r="B42" t="s">
        <v>25</v>
      </c>
      <c r="C42" t="s">
        <v>100</v>
      </c>
    </row>
    <row r="43" spans="1:3" x14ac:dyDescent="0.2">
      <c r="A43" s="5" t="s">
        <v>120</v>
      </c>
      <c r="B43" t="s">
        <v>25</v>
      </c>
      <c r="C43" t="s">
        <v>235</v>
      </c>
    </row>
    <row r="44" spans="1:3" x14ac:dyDescent="0.2">
      <c r="A44" s="8" t="s">
        <v>151</v>
      </c>
      <c r="B44" t="s">
        <v>25</v>
      </c>
      <c r="C44" t="s">
        <v>236</v>
      </c>
    </row>
    <row r="45" spans="1:3" x14ac:dyDescent="0.2">
      <c r="A45" s="5" t="s">
        <v>121</v>
      </c>
      <c r="B45" t="s">
        <v>25</v>
      </c>
      <c r="C45" t="s">
        <v>121</v>
      </c>
    </row>
    <row r="46" spans="1:3" x14ac:dyDescent="0.2">
      <c r="A46" s="5" t="s">
        <v>28</v>
      </c>
      <c r="B46" t="s">
        <v>25</v>
      </c>
      <c r="C46" t="s">
        <v>28</v>
      </c>
    </row>
    <row r="47" spans="1:3" x14ac:dyDescent="0.2">
      <c r="A47" s="5" t="s">
        <v>16</v>
      </c>
      <c r="B47" t="s">
        <v>25</v>
      </c>
      <c r="C47" t="s">
        <v>16</v>
      </c>
    </row>
    <row r="48" spans="1:3" x14ac:dyDescent="0.2">
      <c r="A48" s="5" t="s">
        <v>122</v>
      </c>
      <c r="B48" t="s">
        <v>25</v>
      </c>
      <c r="C48" t="s">
        <v>310</v>
      </c>
    </row>
    <row r="49" spans="1:3" x14ac:dyDescent="0.2">
      <c r="A49" s="5" t="s">
        <v>152</v>
      </c>
      <c r="B49" t="s">
        <v>25</v>
      </c>
      <c r="C49" t="s">
        <v>152</v>
      </c>
    </row>
    <row r="50" spans="1:3" x14ac:dyDescent="0.2">
      <c r="A50" s="5" t="s">
        <v>123</v>
      </c>
      <c r="B50" t="s">
        <v>25</v>
      </c>
      <c r="C50" t="s">
        <v>123</v>
      </c>
    </row>
    <row r="51" spans="1:3" x14ac:dyDescent="0.2">
      <c r="A51" s="5" t="s">
        <v>77</v>
      </c>
      <c r="B51" t="s">
        <v>25</v>
      </c>
      <c r="C51" t="s">
        <v>77</v>
      </c>
    </row>
    <row r="52" spans="1:3" x14ac:dyDescent="0.2">
      <c r="A52" s="8" t="s">
        <v>153</v>
      </c>
      <c r="B52" t="s">
        <v>25</v>
      </c>
      <c r="C52" t="s">
        <v>153</v>
      </c>
    </row>
    <row r="53" spans="1:3" x14ac:dyDescent="0.2">
      <c r="A53" s="5" t="s">
        <v>124</v>
      </c>
      <c r="B53" t="s">
        <v>25</v>
      </c>
      <c r="C53" t="s">
        <v>125</v>
      </c>
    </row>
    <row r="54" spans="1:3" x14ac:dyDescent="0.2">
      <c r="A54" s="5" t="s">
        <v>125</v>
      </c>
      <c r="B54" t="s">
        <v>25</v>
      </c>
      <c r="C54" t="s">
        <v>124</v>
      </c>
    </row>
    <row r="55" spans="1:3" x14ac:dyDescent="0.2">
      <c r="A55" s="5" t="s">
        <v>126</v>
      </c>
      <c r="B55" t="s">
        <v>25</v>
      </c>
      <c r="C55" t="s">
        <v>126</v>
      </c>
    </row>
    <row r="56" spans="1:3" x14ac:dyDescent="0.2">
      <c r="A56" s="5" t="s">
        <v>29</v>
      </c>
      <c r="B56" t="s">
        <v>25</v>
      </c>
      <c r="C56" t="s">
        <v>233</v>
      </c>
    </row>
    <row r="57" spans="1:3" x14ac:dyDescent="0.2">
      <c r="A57" s="5" t="s">
        <v>127</v>
      </c>
      <c r="B57" t="s">
        <v>25</v>
      </c>
      <c r="C57" t="s">
        <v>234</v>
      </c>
    </row>
    <row r="58" spans="1:3" x14ac:dyDescent="0.2">
      <c r="A58" s="5" t="s">
        <v>128</v>
      </c>
      <c r="B58" t="s">
        <v>25</v>
      </c>
      <c r="C58" t="s">
        <v>128</v>
      </c>
    </row>
    <row r="59" spans="1:3" x14ac:dyDescent="0.2">
      <c r="A59" s="5" t="s">
        <v>154</v>
      </c>
      <c r="B59" t="s">
        <v>25</v>
      </c>
      <c r="C59" t="s">
        <v>17</v>
      </c>
    </row>
    <row r="60" spans="1:3" x14ac:dyDescent="0.2">
      <c r="A60" s="5" t="s">
        <v>155</v>
      </c>
      <c r="B60" t="s">
        <v>25</v>
      </c>
      <c r="C60" t="s">
        <v>129</v>
      </c>
    </row>
    <row r="61" spans="1:3" x14ac:dyDescent="0.2">
      <c r="A61" s="5" t="s">
        <v>130</v>
      </c>
      <c r="B61" t="s">
        <v>25</v>
      </c>
      <c r="C61" t="s">
        <v>130</v>
      </c>
    </row>
    <row r="62" spans="1:3" x14ac:dyDescent="0.2">
      <c r="A62" s="5" t="s">
        <v>30</v>
      </c>
      <c r="B62" t="s">
        <v>25</v>
      </c>
      <c r="C62" t="s">
        <v>30</v>
      </c>
    </row>
    <row r="63" spans="1:3" x14ac:dyDescent="0.2">
      <c r="A63" s="5" t="s">
        <v>131</v>
      </c>
      <c r="B63" t="s">
        <v>25</v>
      </c>
      <c r="C63" t="s">
        <v>131</v>
      </c>
    </row>
    <row r="64" spans="1:3" x14ac:dyDescent="0.2">
      <c r="A64" s="5" t="s">
        <v>132</v>
      </c>
      <c r="B64" t="s">
        <v>25</v>
      </c>
      <c r="C64" t="s">
        <v>132</v>
      </c>
    </row>
    <row r="65" spans="1:3" x14ac:dyDescent="0.2">
      <c r="A65" s="5" t="s">
        <v>133</v>
      </c>
      <c r="B65" t="s">
        <v>25</v>
      </c>
      <c r="C65" t="s">
        <v>203</v>
      </c>
    </row>
    <row r="66" spans="1:3" x14ac:dyDescent="0.2">
      <c r="A66" s="5" t="s">
        <v>31</v>
      </c>
      <c r="B66" t="s">
        <v>25</v>
      </c>
      <c r="C66" t="s">
        <v>31</v>
      </c>
    </row>
    <row r="67" spans="1:3" x14ac:dyDescent="0.2">
      <c r="A67" s="5" t="s">
        <v>156</v>
      </c>
      <c r="B67" t="s">
        <v>25</v>
      </c>
      <c r="C67" t="s">
        <v>237</v>
      </c>
    </row>
    <row r="68" spans="1:3" x14ac:dyDescent="0.2">
      <c r="A68" s="5" t="s">
        <v>157</v>
      </c>
      <c r="B68" t="s">
        <v>25</v>
      </c>
      <c r="C68" t="s">
        <v>238</v>
      </c>
    </row>
    <row r="69" spans="1:3" x14ac:dyDescent="0.2">
      <c r="A69" s="5" t="s">
        <v>158</v>
      </c>
      <c r="B69" t="s">
        <v>25</v>
      </c>
      <c r="C69" t="s">
        <v>158</v>
      </c>
    </row>
    <row r="70" spans="1:3" x14ac:dyDescent="0.2">
      <c r="A70" s="5" t="s">
        <v>159</v>
      </c>
      <c r="B70" t="s">
        <v>25</v>
      </c>
      <c r="C70" t="s">
        <v>159</v>
      </c>
    </row>
    <row r="71" spans="1:3" x14ac:dyDescent="0.2">
      <c r="A71" s="5" t="s">
        <v>160</v>
      </c>
      <c r="B71" t="s">
        <v>25</v>
      </c>
      <c r="C71" t="s">
        <v>160</v>
      </c>
    </row>
    <row r="72" spans="1:3" x14ac:dyDescent="0.2">
      <c r="A72" s="5" t="s">
        <v>161</v>
      </c>
      <c r="B72" t="s">
        <v>25</v>
      </c>
      <c r="C72" t="s">
        <v>204</v>
      </c>
    </row>
    <row r="73" spans="1:3" x14ac:dyDescent="0.2">
      <c r="A73" s="5" t="s">
        <v>162</v>
      </c>
      <c r="B73" t="s">
        <v>25</v>
      </c>
      <c r="C73" t="s">
        <v>162</v>
      </c>
    </row>
    <row r="74" spans="1:3" x14ac:dyDescent="0.2">
      <c r="A74" s="5" t="s">
        <v>163</v>
      </c>
      <c r="B74" t="s">
        <v>25</v>
      </c>
      <c r="C74" t="s">
        <v>163</v>
      </c>
    </row>
    <row r="75" spans="1:3" x14ac:dyDescent="0.2">
      <c r="A75" s="5" t="s">
        <v>164</v>
      </c>
      <c r="B75" t="s">
        <v>25</v>
      </c>
      <c r="C75" t="s">
        <v>164</v>
      </c>
    </row>
    <row r="76" spans="1:3" x14ac:dyDescent="0.2">
      <c r="A76" s="5" t="s">
        <v>50</v>
      </c>
      <c r="B76" t="s">
        <v>25</v>
      </c>
      <c r="C76" t="s">
        <v>50</v>
      </c>
    </row>
    <row r="77" spans="1:3" x14ac:dyDescent="0.2">
      <c r="A77" s="5" t="s">
        <v>165</v>
      </c>
      <c r="B77" t="s">
        <v>25</v>
      </c>
      <c r="C77" t="s">
        <v>165</v>
      </c>
    </row>
    <row r="78" spans="1:3" x14ac:dyDescent="0.2">
      <c r="A78" s="5" t="s">
        <v>166</v>
      </c>
      <c r="B78" t="s">
        <v>25</v>
      </c>
      <c r="C78" t="s">
        <v>205</v>
      </c>
    </row>
    <row r="79" spans="1:3" x14ac:dyDescent="0.2">
      <c r="A79" s="5" t="s">
        <v>167</v>
      </c>
      <c r="B79" t="s">
        <v>25</v>
      </c>
      <c r="C79" t="s">
        <v>206</v>
      </c>
    </row>
    <row r="80" spans="1:3" x14ac:dyDescent="0.2">
      <c r="A80" s="5" t="s">
        <v>168</v>
      </c>
      <c r="B80" t="s">
        <v>25</v>
      </c>
      <c r="C80" t="s">
        <v>168</v>
      </c>
    </row>
    <row r="81" spans="1:3" x14ac:dyDescent="0.2">
      <c r="A81" s="5" t="s">
        <v>33</v>
      </c>
      <c r="B81" t="s">
        <v>25</v>
      </c>
      <c r="C81" t="s">
        <v>33</v>
      </c>
    </row>
    <row r="82" spans="1:3" x14ac:dyDescent="0.2">
      <c r="A82" s="5" t="s">
        <v>134</v>
      </c>
      <c r="B82" t="s">
        <v>25</v>
      </c>
      <c r="C82" t="s">
        <v>134</v>
      </c>
    </row>
    <row r="83" spans="1:3" x14ac:dyDescent="0.2">
      <c r="A83" s="5" t="s">
        <v>51</v>
      </c>
      <c r="B83" t="s">
        <v>25</v>
      </c>
      <c r="C83" t="s">
        <v>51</v>
      </c>
    </row>
    <row r="84" spans="1:3" x14ac:dyDescent="0.2">
      <c r="A84" s="5" t="s">
        <v>169</v>
      </c>
      <c r="B84" t="s">
        <v>25</v>
      </c>
      <c r="C84" t="s">
        <v>169</v>
      </c>
    </row>
    <row r="85" spans="1:3" x14ac:dyDescent="0.2">
      <c r="A85" s="5" t="s">
        <v>170</v>
      </c>
      <c r="B85" t="s">
        <v>25</v>
      </c>
      <c r="C85" t="s">
        <v>170</v>
      </c>
    </row>
    <row r="86" spans="1:3" x14ac:dyDescent="0.2">
      <c r="A86" s="5" t="s">
        <v>171</v>
      </c>
      <c r="B86" t="s">
        <v>25</v>
      </c>
      <c r="C86" t="s">
        <v>171</v>
      </c>
    </row>
    <row r="87" spans="1:3" x14ac:dyDescent="0.2">
      <c r="A87" s="5" t="s">
        <v>34</v>
      </c>
      <c r="B87" t="s">
        <v>25</v>
      </c>
      <c r="C87" t="s">
        <v>34</v>
      </c>
    </row>
    <row r="88" spans="1:3" x14ac:dyDescent="0.2">
      <c r="A88" s="5" t="s">
        <v>18</v>
      </c>
      <c r="B88" t="s">
        <v>25</v>
      </c>
      <c r="C88" t="s">
        <v>231</v>
      </c>
    </row>
    <row r="89" spans="1:3" x14ac:dyDescent="0.2">
      <c r="A89" s="5" t="s">
        <v>172</v>
      </c>
      <c r="B89" t="s">
        <v>25</v>
      </c>
      <c r="C89" t="s">
        <v>232</v>
      </c>
    </row>
    <row r="90" spans="1:3" x14ac:dyDescent="0.2">
      <c r="A90" s="5" t="s">
        <v>173</v>
      </c>
      <c r="B90" t="s">
        <v>25</v>
      </c>
      <c r="C90" t="s">
        <v>173</v>
      </c>
    </row>
    <row r="91" spans="1:3" x14ac:dyDescent="0.2">
      <c r="A91" s="5" t="s">
        <v>174</v>
      </c>
      <c r="B91" t="s">
        <v>25</v>
      </c>
      <c r="C91" t="s">
        <v>174</v>
      </c>
    </row>
    <row r="92" spans="1:3" x14ac:dyDescent="0.2">
      <c r="A92" s="5" t="s">
        <v>175</v>
      </c>
      <c r="B92" t="s">
        <v>25</v>
      </c>
      <c r="C92" t="s">
        <v>175</v>
      </c>
    </row>
    <row r="93" spans="1:3" x14ac:dyDescent="0.2">
      <c r="A93" s="5" t="s">
        <v>176</v>
      </c>
      <c r="B93" t="s">
        <v>25</v>
      </c>
      <c r="C93" t="s">
        <v>176</v>
      </c>
    </row>
    <row r="94" spans="1:3" x14ac:dyDescent="0.2">
      <c r="A94" s="5" t="s">
        <v>177</v>
      </c>
      <c r="B94" t="s">
        <v>25</v>
      </c>
      <c r="C94" t="s">
        <v>177</v>
      </c>
    </row>
    <row r="95" spans="1:3" x14ac:dyDescent="0.2">
      <c r="A95" s="5" t="s">
        <v>178</v>
      </c>
      <c r="B95" t="s">
        <v>25</v>
      </c>
      <c r="C95" t="s">
        <v>178</v>
      </c>
    </row>
    <row r="96" spans="1:3" x14ac:dyDescent="0.2">
      <c r="A96" s="5" t="s">
        <v>179</v>
      </c>
      <c r="B96" t="s">
        <v>25</v>
      </c>
      <c r="C96" t="s">
        <v>179</v>
      </c>
    </row>
    <row r="97" spans="1:3" x14ac:dyDescent="0.2">
      <c r="A97" s="5" t="s">
        <v>180</v>
      </c>
      <c r="B97" t="s">
        <v>25</v>
      </c>
      <c r="C97" t="s">
        <v>180</v>
      </c>
    </row>
  </sheetData>
  <autoFilter ref="C1:C203">
    <sortState ref="C2:C154">
      <sortCondition ref="C1:C202"/>
    </sortState>
  </autoFilter>
  <sortState ref="C2:C199">
    <sortCondition ref="C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5"/>
  <sheetViews>
    <sheetView workbookViewId="0">
      <selection sqref="A1:A1048576"/>
    </sheetView>
  </sheetViews>
  <sheetFormatPr baseColWidth="10" defaultRowHeight="16" x14ac:dyDescent="0.2"/>
  <sheetData>
    <row r="1" spans="1:1" x14ac:dyDescent="0.2">
      <c r="A1" t="s">
        <v>309</v>
      </c>
    </row>
    <row r="2" spans="1:1" x14ac:dyDescent="0.2">
      <c r="A2" t="s">
        <v>208</v>
      </c>
    </row>
    <row r="3" spans="1:1" x14ac:dyDescent="0.2">
      <c r="A3" t="s">
        <v>207</v>
      </c>
    </row>
    <row r="4" spans="1:1" x14ac:dyDescent="0.2">
      <c r="A4" t="s">
        <v>240</v>
      </c>
    </row>
    <row r="5" spans="1:1" x14ac:dyDescent="0.2">
      <c r="A5" t="s">
        <v>254</v>
      </c>
    </row>
    <row r="6" spans="1:1" x14ac:dyDescent="0.2">
      <c r="A6" t="s">
        <v>209</v>
      </c>
    </row>
    <row r="7" spans="1:1" x14ac:dyDescent="0.2">
      <c r="A7" t="s">
        <v>255</v>
      </c>
    </row>
    <row r="8" spans="1:1" x14ac:dyDescent="0.2">
      <c r="A8" t="s">
        <v>256</v>
      </c>
    </row>
    <row r="9" spans="1:1" x14ac:dyDescent="0.2">
      <c r="A9" t="s">
        <v>257</v>
      </c>
    </row>
    <row r="10" spans="1:1" x14ac:dyDescent="0.2">
      <c r="A10" t="s">
        <v>197</v>
      </c>
    </row>
    <row r="11" spans="1:1" x14ac:dyDescent="0.2">
      <c r="A11" t="s">
        <v>258</v>
      </c>
    </row>
    <row r="12" spans="1:1" x14ac:dyDescent="0.2">
      <c r="A12" t="s">
        <v>259</v>
      </c>
    </row>
    <row r="13" spans="1:1" x14ac:dyDescent="0.2">
      <c r="A13" t="s">
        <v>260</v>
      </c>
    </row>
    <row r="14" spans="1:1" x14ac:dyDescent="0.2">
      <c r="A14" t="s">
        <v>241</v>
      </c>
    </row>
    <row r="15" spans="1:1" x14ac:dyDescent="0.2">
      <c r="A15" t="s">
        <v>261</v>
      </c>
    </row>
    <row r="16" spans="1:1" x14ac:dyDescent="0.2">
      <c r="A16" t="s">
        <v>262</v>
      </c>
    </row>
    <row r="17" spans="1:1" x14ac:dyDescent="0.2">
      <c r="A17" t="s">
        <v>210</v>
      </c>
    </row>
    <row r="18" spans="1:1" x14ac:dyDescent="0.2">
      <c r="A18" t="s">
        <v>211</v>
      </c>
    </row>
    <row r="19" spans="1:1" x14ac:dyDescent="0.2">
      <c r="A19" t="s">
        <v>263</v>
      </c>
    </row>
    <row r="20" spans="1:1" x14ac:dyDescent="0.2">
      <c r="A20" t="s">
        <v>264</v>
      </c>
    </row>
    <row r="21" spans="1:1" x14ac:dyDescent="0.2">
      <c r="A21" t="s">
        <v>212</v>
      </c>
    </row>
    <row r="22" spans="1:1" x14ac:dyDescent="0.2">
      <c r="A22" t="s">
        <v>213</v>
      </c>
    </row>
    <row r="23" spans="1:1" x14ac:dyDescent="0.2">
      <c r="A23" t="s">
        <v>214</v>
      </c>
    </row>
    <row r="24" spans="1:1" x14ac:dyDescent="0.2">
      <c r="A24" t="s">
        <v>228</v>
      </c>
    </row>
    <row r="25" spans="1:1" x14ac:dyDescent="0.2">
      <c r="A25" t="s">
        <v>242</v>
      </c>
    </row>
    <row r="26" spans="1:1" x14ac:dyDescent="0.2">
      <c r="A26" t="s">
        <v>265</v>
      </c>
    </row>
    <row r="27" spans="1:1" x14ac:dyDescent="0.2">
      <c r="A27" t="s">
        <v>266</v>
      </c>
    </row>
    <row r="28" spans="1:1" x14ac:dyDescent="0.2">
      <c r="A28" t="s">
        <v>267</v>
      </c>
    </row>
    <row r="29" spans="1:1" x14ac:dyDescent="0.2">
      <c r="A29" t="s">
        <v>190</v>
      </c>
    </row>
    <row r="30" spans="1:1" x14ac:dyDescent="0.2">
      <c r="A30" t="s">
        <v>191</v>
      </c>
    </row>
    <row r="31" spans="1:1" x14ac:dyDescent="0.2">
      <c r="A31" t="s">
        <v>268</v>
      </c>
    </row>
    <row r="32" spans="1:1" x14ac:dyDescent="0.2">
      <c r="A32" t="s">
        <v>215</v>
      </c>
    </row>
    <row r="33" spans="1:1" x14ac:dyDescent="0.2">
      <c r="A33" t="s">
        <v>302</v>
      </c>
    </row>
    <row r="34" spans="1:1" x14ac:dyDescent="0.2">
      <c r="A34" t="s">
        <v>269</v>
      </c>
    </row>
    <row r="35" spans="1:1" x14ac:dyDescent="0.2">
      <c r="A35" t="s">
        <v>270</v>
      </c>
    </row>
    <row r="36" spans="1:1" x14ac:dyDescent="0.2">
      <c r="A36" t="s">
        <v>216</v>
      </c>
    </row>
    <row r="37" spans="1:1" x14ac:dyDescent="0.2">
      <c r="A37" t="s">
        <v>271</v>
      </c>
    </row>
    <row r="38" spans="1:1" x14ac:dyDescent="0.2">
      <c r="A38" t="s">
        <v>229</v>
      </c>
    </row>
    <row r="39" spans="1:1" x14ac:dyDescent="0.2">
      <c r="A39" t="s">
        <v>217</v>
      </c>
    </row>
    <row r="40" spans="1:1" x14ac:dyDescent="0.2">
      <c r="A40" t="s">
        <v>243</v>
      </c>
    </row>
    <row r="41" spans="1:1" x14ac:dyDescent="0.2">
      <c r="A41" t="s">
        <v>272</v>
      </c>
    </row>
    <row r="42" spans="1:1" x14ac:dyDescent="0.2">
      <c r="A42" t="s">
        <v>303</v>
      </c>
    </row>
    <row r="43" spans="1:1" x14ac:dyDescent="0.2">
      <c r="A43" t="s">
        <v>273</v>
      </c>
    </row>
    <row r="44" spans="1:1" x14ac:dyDescent="0.2">
      <c r="A44" t="s">
        <v>244</v>
      </c>
    </row>
    <row r="45" spans="1:1" x14ac:dyDescent="0.2">
      <c r="A45" t="s">
        <v>274</v>
      </c>
    </row>
    <row r="46" spans="1:1" x14ac:dyDescent="0.2">
      <c r="A46" t="s">
        <v>275</v>
      </c>
    </row>
    <row r="47" spans="1:1" x14ac:dyDescent="0.2">
      <c r="A47" t="s">
        <v>227</v>
      </c>
    </row>
    <row r="48" spans="1:1" x14ac:dyDescent="0.2">
      <c r="A48" t="s">
        <v>276</v>
      </c>
    </row>
    <row r="49" spans="1:1" x14ac:dyDescent="0.2">
      <c r="A49" t="s">
        <v>277</v>
      </c>
    </row>
    <row r="50" spans="1:1" x14ac:dyDescent="0.2">
      <c r="A50" t="s">
        <v>245</v>
      </c>
    </row>
    <row r="51" spans="1:1" x14ac:dyDescent="0.2">
      <c r="A51" t="s">
        <v>301</v>
      </c>
    </row>
    <row r="52" spans="1:1" x14ac:dyDescent="0.2">
      <c r="A52" t="s">
        <v>192</v>
      </c>
    </row>
    <row r="53" spans="1:1" x14ac:dyDescent="0.2">
      <c r="A53" t="s">
        <v>246</v>
      </c>
    </row>
    <row r="54" spans="1:1" x14ac:dyDescent="0.2">
      <c r="A54" t="s">
        <v>247</v>
      </c>
    </row>
    <row r="55" spans="1:1" x14ac:dyDescent="0.2">
      <c r="A55" t="s">
        <v>278</v>
      </c>
    </row>
    <row r="56" spans="1:1" x14ac:dyDescent="0.2">
      <c r="A56" t="s">
        <v>218</v>
      </c>
    </row>
    <row r="57" spans="1:1" x14ac:dyDescent="0.2">
      <c r="A57" t="s">
        <v>248</v>
      </c>
    </row>
    <row r="58" spans="1:1" x14ac:dyDescent="0.2">
      <c r="A58" t="s">
        <v>249</v>
      </c>
    </row>
    <row r="59" spans="1:1" x14ac:dyDescent="0.2">
      <c r="A59" t="s">
        <v>279</v>
      </c>
    </row>
    <row r="60" spans="1:1" x14ac:dyDescent="0.2">
      <c r="A60" t="s">
        <v>280</v>
      </c>
    </row>
    <row r="61" spans="1:1" x14ac:dyDescent="0.2">
      <c r="A61" t="s">
        <v>239</v>
      </c>
    </row>
    <row r="62" spans="1:1" x14ac:dyDescent="0.2">
      <c r="A62" t="s">
        <v>305</v>
      </c>
    </row>
    <row r="63" spans="1:1" x14ac:dyDescent="0.2">
      <c r="A63" t="s">
        <v>281</v>
      </c>
    </row>
    <row r="64" spans="1:1" x14ac:dyDescent="0.2">
      <c r="A64" t="s">
        <v>193</v>
      </c>
    </row>
    <row r="65" spans="1:1" x14ac:dyDescent="0.2">
      <c r="A65" t="s">
        <v>282</v>
      </c>
    </row>
    <row r="66" spans="1:1" x14ac:dyDescent="0.2">
      <c r="A66" t="s">
        <v>283</v>
      </c>
    </row>
    <row r="67" spans="1:1" x14ac:dyDescent="0.2">
      <c r="A67" t="s">
        <v>219</v>
      </c>
    </row>
    <row r="68" spans="1:1" x14ac:dyDescent="0.2">
      <c r="A68" t="s">
        <v>284</v>
      </c>
    </row>
    <row r="69" spans="1:1" x14ac:dyDescent="0.2">
      <c r="A69" t="s">
        <v>285</v>
      </c>
    </row>
    <row r="71" spans="1:1" x14ac:dyDescent="0.2">
      <c r="A71" t="s">
        <v>220</v>
      </c>
    </row>
    <row r="72" spans="1:1" x14ac:dyDescent="0.2">
      <c r="A72" t="s">
        <v>194</v>
      </c>
    </row>
    <row r="73" spans="1:1" x14ac:dyDescent="0.2">
      <c r="A73" t="s">
        <v>221</v>
      </c>
    </row>
    <row r="74" spans="1:1" x14ac:dyDescent="0.2">
      <c r="A74" t="s">
        <v>195</v>
      </c>
    </row>
    <row r="75" spans="1:1" x14ac:dyDescent="0.2">
      <c r="A75" t="s">
        <v>286</v>
      </c>
    </row>
    <row r="76" spans="1:1" x14ac:dyDescent="0.2">
      <c r="A76" t="s">
        <v>287</v>
      </c>
    </row>
    <row r="77" spans="1:1" x14ac:dyDescent="0.2">
      <c r="A77" t="s">
        <v>288</v>
      </c>
    </row>
    <row r="78" spans="1:1" x14ac:dyDescent="0.2">
      <c r="A78" t="s">
        <v>222</v>
      </c>
    </row>
    <row r="79" spans="1:1" x14ac:dyDescent="0.2">
      <c r="A79" t="s">
        <v>250</v>
      </c>
    </row>
    <row r="80" spans="1:1" x14ac:dyDescent="0.2">
      <c r="A80" t="s">
        <v>289</v>
      </c>
    </row>
    <row r="81" spans="1:1" x14ac:dyDescent="0.2">
      <c r="A81" t="s">
        <v>223</v>
      </c>
    </row>
    <row r="82" spans="1:1" x14ac:dyDescent="0.2">
      <c r="A82" t="s">
        <v>202</v>
      </c>
    </row>
    <row r="83" spans="1:1" x14ac:dyDescent="0.2">
      <c r="A83" t="s">
        <v>290</v>
      </c>
    </row>
    <row r="84" spans="1:1" x14ac:dyDescent="0.2">
      <c r="A84" t="s">
        <v>299</v>
      </c>
    </row>
    <row r="85" spans="1:1" x14ac:dyDescent="0.2">
      <c r="A85" t="s">
        <v>291</v>
      </c>
    </row>
    <row r="86" spans="1:1" x14ac:dyDescent="0.2">
      <c r="A86" t="s">
        <v>292</v>
      </c>
    </row>
    <row r="87" spans="1:1" x14ac:dyDescent="0.2">
      <c r="A87" t="s">
        <v>224</v>
      </c>
    </row>
    <row r="88" spans="1:1" x14ac:dyDescent="0.2">
      <c r="A88" t="s">
        <v>252</v>
      </c>
    </row>
    <row r="89" spans="1:1" x14ac:dyDescent="0.2">
      <c r="A89" t="s">
        <v>293</v>
      </c>
    </row>
    <row r="90" spans="1:1" x14ac:dyDescent="0.2">
      <c r="A90" t="s">
        <v>294</v>
      </c>
    </row>
    <row r="91" spans="1:1" x14ac:dyDescent="0.2">
      <c r="A91" t="s">
        <v>300</v>
      </c>
    </row>
    <row r="92" spans="1:1" x14ac:dyDescent="0.2">
      <c r="A92" t="s">
        <v>251</v>
      </c>
    </row>
    <row r="93" spans="1:1" x14ac:dyDescent="0.2">
      <c r="A93" t="s">
        <v>295</v>
      </c>
    </row>
    <row r="94" spans="1:1" x14ac:dyDescent="0.2">
      <c r="A94" t="s">
        <v>225</v>
      </c>
    </row>
    <row r="95" spans="1:1" x14ac:dyDescent="0.2">
      <c r="A95" t="s">
        <v>296</v>
      </c>
    </row>
    <row r="96" spans="1:1" x14ac:dyDescent="0.2">
      <c r="A96" t="s">
        <v>297</v>
      </c>
    </row>
    <row r="97" spans="1:1" x14ac:dyDescent="0.2">
      <c r="A97" t="s">
        <v>196</v>
      </c>
    </row>
    <row r="98" spans="1:1" x14ac:dyDescent="0.2">
      <c r="A98" t="s">
        <v>298</v>
      </c>
    </row>
    <row r="99" spans="1:1" x14ac:dyDescent="0.2">
      <c r="A99" t="s">
        <v>304</v>
      </c>
    </row>
    <row r="100" spans="1:1" x14ac:dyDescent="0.2">
      <c r="A100" t="s">
        <v>307</v>
      </c>
    </row>
    <row r="101" spans="1:1" x14ac:dyDescent="0.2">
      <c r="A101" t="s">
        <v>253</v>
      </c>
    </row>
    <row r="102" spans="1:1" x14ac:dyDescent="0.2">
      <c r="A102" t="s">
        <v>306</v>
      </c>
    </row>
    <row r="103" spans="1:1" x14ac:dyDescent="0.2">
      <c r="A103" t="s">
        <v>230</v>
      </c>
    </row>
    <row r="104" spans="1:1" x14ac:dyDescent="0.2">
      <c r="A104" t="s">
        <v>308</v>
      </c>
    </row>
    <row r="105" spans="1:1" x14ac:dyDescent="0.2">
      <c r="A105" t="s">
        <v>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sample_sheet</vt:lpstr>
      <vt:lpstr>lib_summary</vt:lpstr>
      <vt:lpstr>seq_runs</vt:lpstr>
      <vt:lpstr>Pilot</vt:lpstr>
      <vt:lpstr>coverage</vt:lpstr>
      <vt:lpstr>completeness_tracking</vt:lpstr>
      <vt:lpstr>nordborg_extras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2016-06-07T23:57:00Z</dcterms:created>
  <dcterms:modified xsi:type="dcterms:W3CDTF">2017-04-13T19:16:05Z</dcterms:modified>
</cp:coreProperties>
</file>