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80" windowHeight="9525" activeTab="1"/>
  </bookViews>
  <sheets>
    <sheet name="Table &quot;Repeats&quot;" sheetId="1" r:id="rId1"/>
    <sheet name="Table &quot;Assembly&quot;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H15"/>
  <c r="H13" s="1"/>
  <c r="I15"/>
  <c r="G25"/>
  <c r="G13" s="1"/>
  <c r="H25"/>
  <c r="I25"/>
  <c r="G33"/>
  <c r="H33"/>
  <c r="I33"/>
  <c r="G44"/>
  <c r="H44"/>
  <c r="I44"/>
  <c r="G55"/>
  <c r="H55"/>
  <c r="I55"/>
  <c r="I42" s="1"/>
  <c r="G11" l="1"/>
  <c r="I13"/>
  <c r="I11" s="1"/>
  <c r="I9" s="1"/>
  <c r="I5" s="1"/>
  <c r="G42"/>
  <c r="G9" s="1"/>
  <c r="G5" s="1"/>
  <c r="H11"/>
  <c r="H42"/>
  <c r="H9" l="1"/>
  <c r="H5" s="1"/>
</calcChain>
</file>

<file path=xl/sharedStrings.xml><?xml version="1.0" encoding="utf-8"?>
<sst xmlns="http://schemas.openxmlformats.org/spreadsheetml/2006/main" count="56" uniqueCount="54">
  <si>
    <t>Helitron</t>
  </si>
  <si>
    <t>Rolling circle transposons</t>
  </si>
  <si>
    <t>Unknown</t>
  </si>
  <si>
    <t>TcMariner</t>
  </si>
  <si>
    <t>PiggyBac</t>
  </si>
  <si>
    <t>PIF/Harbinger</t>
  </si>
  <si>
    <t>Maverick</t>
  </si>
  <si>
    <t>Kolobok</t>
  </si>
  <si>
    <t>hAT</t>
  </si>
  <si>
    <t>Harbinger</t>
  </si>
  <si>
    <t>Academ</t>
  </si>
  <si>
    <t>Cut and Paste DNA transposons</t>
  </si>
  <si>
    <t>Class II DNA transposons</t>
  </si>
  <si>
    <t>Unclassified retrotransposons</t>
  </si>
  <si>
    <t>Gypsy</t>
  </si>
  <si>
    <t>ERVL</t>
  </si>
  <si>
    <t>ERV4</t>
  </si>
  <si>
    <t>ERV1</t>
  </si>
  <si>
    <t>DIRS</t>
  </si>
  <si>
    <t>Long Terminal Repeats</t>
  </si>
  <si>
    <t>U</t>
  </si>
  <si>
    <t>tRNA</t>
  </si>
  <si>
    <t>MIR</t>
  </si>
  <si>
    <t>L2</t>
  </si>
  <si>
    <t>5S-Deu-L2</t>
  </si>
  <si>
    <t>SINEs</t>
  </si>
  <si>
    <t>Tx1</t>
  </si>
  <si>
    <t>RTE</t>
  </si>
  <si>
    <t>R2</t>
  </si>
  <si>
    <t>Penelope</t>
  </si>
  <si>
    <t>L1</t>
  </si>
  <si>
    <t>Jockey</t>
  </si>
  <si>
    <t>CR1</t>
  </si>
  <si>
    <t>LINEs</t>
  </si>
  <si>
    <t>Non LTR retrotransposons</t>
  </si>
  <si>
    <t>Class I Retrotransposons</t>
  </si>
  <si>
    <t>Transposable elements</t>
  </si>
  <si>
    <t>Low Complexity Repeats</t>
  </si>
  <si>
    <t>Total Repetitive Content</t>
  </si>
  <si>
    <t>Percent of Genome</t>
  </si>
  <si>
    <t>Bases</t>
  </si>
  <si>
    <t>Count</t>
  </si>
  <si>
    <t>Repeat Classification</t>
  </si>
  <si>
    <r>
      <t>Alligator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</si>
  <si>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Alligator</t>
    </r>
    <r>
      <rPr>
        <vertAlign val="superscript"/>
        <sz val="11"/>
        <color theme="1"/>
        <rFont val="Calibri"/>
        <family val="2"/>
        <scheme val="minor"/>
      </rPr>
      <t>1</t>
    </r>
  </si>
  <si>
    <t>Crocodile</t>
  </si>
  <si>
    <t>Gharial</t>
  </si>
  <si>
    <t>All Repeats</t>
  </si>
  <si>
    <t>hATs</t>
  </si>
  <si>
    <t>Harbingers</t>
  </si>
  <si>
    <t>CR1s</t>
  </si>
  <si>
    <r>
      <rPr>
        <b/>
        <sz val="11"/>
        <color theme="1"/>
        <rFont val="Calibri"/>
        <family val="2"/>
        <scheme val="minor"/>
      </rPr>
      <t>Table "Assembly" -</t>
    </r>
    <r>
      <rPr>
        <sz val="11"/>
        <color theme="1"/>
        <rFont val="Calibri"/>
        <family val="2"/>
        <scheme val="minor"/>
      </rPr>
      <t xml:space="preserve"> Percent of genome derived from all repeats as well as the three dominant TE super families in crocodilians.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Current  assembly.</t>
    </r>
    <r>
      <rPr>
        <vertAlign val="superscript"/>
        <sz val="11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 xml:space="preserve"> Assembly from Green et al. (2014)</t>
    </r>
  </si>
  <si>
    <t>Genome</t>
  </si>
  <si>
    <r>
      <rPr>
        <b/>
        <sz val="11"/>
        <color theme="1"/>
        <rFont val="Calibri"/>
        <family val="2"/>
        <scheme val="minor"/>
      </rPr>
      <t>Table Repeats. -</t>
    </r>
    <r>
      <rPr>
        <sz val="11"/>
        <color theme="1"/>
        <rFont val="Calibri"/>
        <family val="2"/>
        <scheme val="minor"/>
      </rPr>
      <t xml:space="preserve"> Total repetitive content in new </t>
    </r>
    <r>
      <rPr>
        <i/>
        <sz val="11"/>
        <color theme="1"/>
        <rFont val="Calibri"/>
        <family val="2"/>
        <scheme val="minor"/>
      </rPr>
      <t>Alligator mississipiensis</t>
    </r>
    <r>
      <rPr>
        <sz val="11"/>
        <color theme="1"/>
        <rFont val="Calibri"/>
        <family val="2"/>
        <scheme val="minor"/>
      </rPr>
      <t xml:space="preserve"> assembly.  Repeats were identified using RepeatMasker (Smit et al. 2013) and known </t>
    </r>
    <r>
      <rPr>
        <i/>
        <sz val="11"/>
        <color theme="1"/>
        <rFont val="Calibri"/>
        <family val="2"/>
        <scheme val="minor"/>
      </rPr>
      <t>A. mississipiensis</t>
    </r>
    <r>
      <rPr>
        <sz val="11"/>
        <color theme="1"/>
        <rFont val="Calibri"/>
        <family val="2"/>
        <scheme val="minor"/>
      </rPr>
      <t xml:space="preserve"> repeats present in RepBase (v21.02).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</si>
</sst>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0" fontId="0" fillId="0" borderId="0" xfId="2" applyNumberFormat="1" applyFont="1"/>
    <xf numFmtId="10" fontId="0" fillId="0" borderId="0" xfId="2" applyNumberFormat="1" applyFont="1" applyBorder="1"/>
    <xf numFmtId="164" fontId="0" fillId="0" borderId="0" xfId="1" applyNumberFormat="1" applyFont="1" applyBorder="1"/>
    <xf numFmtId="0" fontId="0" fillId="0" borderId="0" xfId="0" applyBorder="1"/>
    <xf numFmtId="10" fontId="2" fillId="0" borderId="0" xfId="2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0" fontId="0" fillId="0" borderId="0" xfId="0" applyNumberFormat="1"/>
    <xf numFmtId="164" fontId="2" fillId="0" borderId="0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0" fontId="2" fillId="0" borderId="0" xfId="2" applyNumberFormat="1" applyFont="1" applyBorder="1" applyAlignment="1">
      <alignment horizontal="right" wrapText="1"/>
    </xf>
    <xf numFmtId="10" fontId="2" fillId="0" borderId="2" xfId="2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left" wrapText="1"/>
    </xf>
    <xf numFmtId="0" fontId="0" fillId="0" borderId="0" xfId="0" applyFont="1"/>
    <xf numFmtId="0" fontId="0" fillId="0" borderId="2" xfId="0" applyFont="1" applyBorder="1"/>
    <xf numFmtId="0" fontId="0" fillId="0" borderId="3" xfId="0" applyFont="1" applyBorder="1" applyAlignment="1">
      <alignment horizontal="right"/>
    </xf>
    <xf numFmtId="0" fontId="0" fillId="0" borderId="0" xfId="0" applyFont="1" applyBorder="1"/>
    <xf numFmtId="0" fontId="0" fillId="0" borderId="4" xfId="0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zoomScaleNormal="100" workbookViewId="0">
      <selection activeCell="B7" sqref="B7"/>
    </sheetView>
  </sheetViews>
  <sheetFormatPr defaultRowHeight="15"/>
  <cols>
    <col min="1" max="5" width="6.5703125" customWidth="1"/>
    <col min="6" max="6" width="17.140625" customWidth="1"/>
    <col min="7" max="8" width="19.140625" style="1" customWidth="1"/>
    <col min="9" max="9" width="15.28515625" customWidth="1"/>
  </cols>
  <sheetData>
    <row r="1" spans="1:11" ht="35.25" customHeight="1" thickBot="1">
      <c r="A1" s="25" t="s">
        <v>53</v>
      </c>
      <c r="B1" s="25"/>
      <c r="C1" s="25"/>
      <c r="D1" s="25"/>
      <c r="E1" s="25"/>
      <c r="F1" s="25"/>
      <c r="G1" s="25"/>
      <c r="H1" s="25"/>
      <c r="I1" s="25"/>
    </row>
    <row r="2" spans="1:11">
      <c r="A2" s="16" t="s">
        <v>42</v>
      </c>
      <c r="B2" s="16"/>
      <c r="C2" s="16"/>
      <c r="D2" s="16"/>
      <c r="E2" s="16"/>
      <c r="F2" s="16"/>
      <c r="G2" s="12" t="s">
        <v>41</v>
      </c>
      <c r="H2" s="12" t="s">
        <v>40</v>
      </c>
      <c r="I2" s="14" t="s">
        <v>39</v>
      </c>
    </row>
    <row r="3" spans="1:11">
      <c r="A3" s="17"/>
      <c r="B3" s="17"/>
      <c r="C3" s="17"/>
      <c r="D3" s="17"/>
      <c r="E3" s="17"/>
      <c r="F3" s="17"/>
      <c r="G3" s="13"/>
      <c r="H3" s="13"/>
      <c r="I3" s="15"/>
    </row>
    <row r="4" spans="1:11" ht="8.1" customHeight="1">
      <c r="A4" s="10"/>
      <c r="B4" s="10"/>
      <c r="C4" s="10"/>
      <c r="D4" s="10"/>
      <c r="E4" s="10"/>
      <c r="F4" s="10"/>
      <c r="G4" s="9"/>
      <c r="H4" s="9"/>
      <c r="I4" s="8"/>
    </row>
    <row r="5" spans="1:11">
      <c r="A5" t="s">
        <v>38</v>
      </c>
      <c r="G5" s="1">
        <f>SUM(G9,G7)</f>
        <v>2344209</v>
      </c>
      <c r="H5" s="1">
        <f>SUM(H9,H7)</f>
        <v>764773894</v>
      </c>
      <c r="I5" s="4">
        <f>SUM(I9,I7)</f>
        <v>0.36180000000000001</v>
      </c>
    </row>
    <row r="6" spans="1:11" ht="6" customHeight="1">
      <c r="I6" s="4"/>
    </row>
    <row r="7" spans="1:11">
      <c r="A7" s="7"/>
      <c r="B7" s="7" t="s">
        <v>37</v>
      </c>
      <c r="C7" s="7"/>
      <c r="D7" s="7"/>
      <c r="E7" s="7"/>
      <c r="F7" s="7"/>
      <c r="G7" s="6">
        <v>19424</v>
      </c>
      <c r="H7" s="6">
        <v>2542329</v>
      </c>
      <c r="I7" s="5">
        <v>1.2000000000000001E-3</v>
      </c>
    </row>
    <row r="8" spans="1:11" ht="6" customHeight="1">
      <c r="I8" s="4"/>
    </row>
    <row r="9" spans="1:11">
      <c r="B9" t="s">
        <v>36</v>
      </c>
      <c r="G9" s="1">
        <f>SUM(G11,G42)</f>
        <v>2324785</v>
      </c>
      <c r="H9" s="1">
        <f>SUM(H11,H42)</f>
        <v>762231565</v>
      </c>
      <c r="I9" s="4">
        <f>SUM(I11,I42)</f>
        <v>0.36060000000000003</v>
      </c>
    </row>
    <row r="10" spans="1:11" ht="6" customHeight="1">
      <c r="I10" s="4"/>
    </row>
    <row r="11" spans="1:11">
      <c r="C11" t="s">
        <v>35</v>
      </c>
      <c r="G11" s="1">
        <f>SUM(G13,G33,G40)</f>
        <v>873102</v>
      </c>
      <c r="H11" s="1">
        <f>SUM(H13,H33,H40)</f>
        <v>378061517</v>
      </c>
      <c r="I11" s="4">
        <f>SUM(I13,I33,I40)</f>
        <v>0.17910000000000001</v>
      </c>
    </row>
    <row r="12" spans="1:11" ht="6" customHeight="1">
      <c r="I12" s="4"/>
    </row>
    <row r="13" spans="1:11">
      <c r="D13" t="s">
        <v>34</v>
      </c>
      <c r="G13" s="1">
        <f>SUM(G15,G25)</f>
        <v>680151</v>
      </c>
      <c r="H13" s="1">
        <f>SUM(H15,H25)</f>
        <v>277145402</v>
      </c>
      <c r="I13" s="4">
        <f>SUM(I15,I25)</f>
        <v>0.1313</v>
      </c>
    </row>
    <row r="14" spans="1:11" ht="6" customHeight="1">
      <c r="I14" s="4"/>
    </row>
    <row r="15" spans="1:11">
      <c r="E15" t="s">
        <v>33</v>
      </c>
      <c r="G15" s="1">
        <f>SUM(G16:G23)</f>
        <v>548805</v>
      </c>
      <c r="H15" s="1">
        <f>SUM(H16:H23)</f>
        <v>257148779</v>
      </c>
      <c r="I15" s="4">
        <f>SUM(I16:I23)</f>
        <v>0.1217</v>
      </c>
      <c r="K15" s="11"/>
    </row>
    <row r="16" spans="1:11">
      <c r="F16" t="s">
        <v>32</v>
      </c>
      <c r="G16" s="1">
        <v>372043</v>
      </c>
      <c r="H16" s="1">
        <v>191696032</v>
      </c>
      <c r="I16" s="4">
        <v>9.0700000000000003E-2</v>
      </c>
    </row>
    <row r="17" spans="5:9">
      <c r="F17" t="s">
        <v>31</v>
      </c>
      <c r="G17" s="1">
        <v>7787</v>
      </c>
      <c r="H17" s="1">
        <v>4165161</v>
      </c>
      <c r="I17" s="4">
        <v>2E-3</v>
      </c>
    </row>
    <row r="18" spans="5:9">
      <c r="F18" t="s">
        <v>30</v>
      </c>
      <c r="G18" s="1">
        <v>930</v>
      </c>
      <c r="H18" s="1">
        <v>530432</v>
      </c>
      <c r="I18" s="4">
        <v>2.9999999999999997E-4</v>
      </c>
    </row>
    <row r="19" spans="5:9">
      <c r="F19" t="s">
        <v>23</v>
      </c>
      <c r="G19" s="1">
        <v>34151</v>
      </c>
      <c r="H19" s="1">
        <v>7968442</v>
      </c>
      <c r="I19" s="4">
        <v>3.8E-3</v>
      </c>
    </row>
    <row r="20" spans="5:9">
      <c r="F20" t="s">
        <v>29</v>
      </c>
      <c r="G20" s="1">
        <v>93393</v>
      </c>
      <c r="H20" s="1">
        <v>18296356</v>
      </c>
      <c r="I20" s="4">
        <v>8.6999999999999994E-3</v>
      </c>
    </row>
    <row r="21" spans="5:9">
      <c r="F21" t="s">
        <v>28</v>
      </c>
      <c r="G21" s="1">
        <v>1589</v>
      </c>
      <c r="H21" s="1">
        <v>924570</v>
      </c>
      <c r="I21" s="4">
        <v>4.0000000000000002E-4</v>
      </c>
    </row>
    <row r="22" spans="5:9">
      <c r="F22" t="s">
        <v>27</v>
      </c>
      <c r="G22" s="1">
        <v>25958</v>
      </c>
      <c r="H22" s="1">
        <v>18782782</v>
      </c>
      <c r="I22" s="4">
        <v>8.7999999999999988E-3</v>
      </c>
    </row>
    <row r="23" spans="5:9">
      <c r="F23" t="s">
        <v>26</v>
      </c>
      <c r="G23" s="1">
        <v>12954</v>
      </c>
      <c r="H23" s="1">
        <v>14785004</v>
      </c>
      <c r="I23" s="4">
        <v>7.0000000000000001E-3</v>
      </c>
    </row>
    <row r="24" spans="5:9" ht="6" customHeight="1">
      <c r="I24" s="4"/>
    </row>
    <row r="25" spans="5:9">
      <c r="E25" t="s">
        <v>25</v>
      </c>
      <c r="G25" s="1">
        <f>SUM(G26:G31)</f>
        <v>131346</v>
      </c>
      <c r="H25" s="1">
        <f>SUM(H26:H31)</f>
        <v>19996623</v>
      </c>
      <c r="I25" s="4">
        <f>SUM(I26:I31)</f>
        <v>9.6000000000000009E-3</v>
      </c>
    </row>
    <row r="26" spans="5:9">
      <c r="F26" t="s">
        <v>24</v>
      </c>
      <c r="G26" s="1">
        <v>12863</v>
      </c>
      <c r="H26" s="1">
        <v>2223775</v>
      </c>
      <c r="I26" s="4">
        <v>1.1000000000000001E-3</v>
      </c>
    </row>
    <row r="27" spans="5:9">
      <c r="F27" t="s">
        <v>23</v>
      </c>
      <c r="G27" s="1">
        <v>2016</v>
      </c>
      <c r="H27" s="1">
        <v>395266</v>
      </c>
      <c r="I27" s="4">
        <v>2.0000000000000001E-4</v>
      </c>
    </row>
    <row r="28" spans="5:9">
      <c r="F28" t="s">
        <v>22</v>
      </c>
      <c r="G28" s="1">
        <v>47310</v>
      </c>
      <c r="H28" s="1">
        <v>5611390</v>
      </c>
      <c r="I28" s="4">
        <v>2.7000000000000001E-3</v>
      </c>
    </row>
    <row r="29" spans="5:9">
      <c r="F29" t="s">
        <v>21</v>
      </c>
      <c r="G29" s="1">
        <v>34663</v>
      </c>
      <c r="H29" s="1">
        <v>5446159</v>
      </c>
      <c r="I29" s="4">
        <v>2.5999999999999999E-3</v>
      </c>
    </row>
    <row r="30" spans="5:9">
      <c r="F30" t="s">
        <v>20</v>
      </c>
      <c r="G30" s="1">
        <v>8637</v>
      </c>
      <c r="H30" s="1">
        <v>2237141</v>
      </c>
      <c r="I30" s="4">
        <v>1.1000000000000001E-3</v>
      </c>
    </row>
    <row r="31" spans="5:9">
      <c r="F31" t="s">
        <v>2</v>
      </c>
      <c r="G31" s="1">
        <v>25857</v>
      </c>
      <c r="H31" s="1">
        <v>4082892</v>
      </c>
      <c r="I31" s="4">
        <v>1.9E-3</v>
      </c>
    </row>
    <row r="32" spans="5:9" ht="6" customHeight="1">
      <c r="I32" s="4"/>
    </row>
    <row r="33" spans="3:9">
      <c r="D33" t="s">
        <v>19</v>
      </c>
      <c r="G33" s="1">
        <f>SUM(G34:G38)</f>
        <v>174624</v>
      </c>
      <c r="H33" s="1">
        <f>SUM(H34:H38)</f>
        <v>98989011</v>
      </c>
      <c r="I33" s="4">
        <f>SUM(I34:I38)</f>
        <v>4.6899999999999997E-2</v>
      </c>
    </row>
    <row r="34" spans="3:9">
      <c r="F34" t="s">
        <v>18</v>
      </c>
      <c r="G34" s="1">
        <v>1075</v>
      </c>
      <c r="H34" s="1">
        <v>251504</v>
      </c>
      <c r="I34" s="4">
        <v>1E-4</v>
      </c>
    </row>
    <row r="35" spans="3:9">
      <c r="F35" t="s">
        <v>17</v>
      </c>
      <c r="G35" s="1">
        <v>45629</v>
      </c>
      <c r="H35" s="1">
        <v>22123831</v>
      </c>
      <c r="I35" s="4">
        <v>1.0500000000000001E-2</v>
      </c>
    </row>
    <row r="36" spans="3:9">
      <c r="F36" t="s">
        <v>16</v>
      </c>
      <c r="G36" s="1">
        <v>18791</v>
      </c>
      <c r="H36" s="1">
        <v>7739117</v>
      </c>
      <c r="I36" s="4">
        <v>3.7000000000000002E-3</v>
      </c>
    </row>
    <row r="37" spans="3:9">
      <c r="F37" t="s">
        <v>15</v>
      </c>
      <c r="G37" s="1">
        <v>7148</v>
      </c>
      <c r="H37" s="1">
        <v>4852233</v>
      </c>
      <c r="I37" s="4">
        <v>2.3E-3</v>
      </c>
    </row>
    <row r="38" spans="3:9">
      <c r="F38" t="s">
        <v>14</v>
      </c>
      <c r="G38" s="1">
        <v>101981</v>
      </c>
      <c r="H38" s="1">
        <v>64022326</v>
      </c>
      <c r="I38" s="4">
        <v>3.0300000000000001E-2</v>
      </c>
    </row>
    <row r="39" spans="3:9" ht="6" customHeight="1">
      <c r="I39" s="4"/>
    </row>
    <row r="40" spans="3:9">
      <c r="D40" t="s">
        <v>13</v>
      </c>
      <c r="G40" s="1">
        <v>18327</v>
      </c>
      <c r="H40" s="1">
        <v>1927104</v>
      </c>
      <c r="I40" s="4">
        <v>8.9999999999999998E-4</v>
      </c>
    </row>
    <row r="41" spans="3:9" ht="6" customHeight="1">
      <c r="I41" s="4"/>
    </row>
    <row r="42" spans="3:9">
      <c r="C42" t="s">
        <v>12</v>
      </c>
      <c r="G42" s="1">
        <f>SUM(G44,G55)</f>
        <v>1451683</v>
      </c>
      <c r="H42" s="1">
        <f>SUM(H44,H55)</f>
        <v>384170048</v>
      </c>
      <c r="I42" s="4">
        <f>SUM(I44,I55)</f>
        <v>0.18149999999999999</v>
      </c>
    </row>
    <row r="43" spans="3:9" ht="6" customHeight="1">
      <c r="I43" s="4"/>
    </row>
    <row r="44" spans="3:9">
      <c r="D44" t="s">
        <v>11</v>
      </c>
      <c r="G44" s="1">
        <f>SUM(G45:G53)</f>
        <v>1423887</v>
      </c>
      <c r="H44" s="1">
        <f>SUM(H45:H53)</f>
        <v>378594512</v>
      </c>
      <c r="I44" s="4">
        <f>SUM(I45:I53)</f>
        <v>0.1789</v>
      </c>
    </row>
    <row r="45" spans="3:9">
      <c r="F45" t="s">
        <v>10</v>
      </c>
      <c r="G45" s="1">
        <v>489</v>
      </c>
      <c r="H45" s="1">
        <v>393269</v>
      </c>
      <c r="I45" s="4">
        <v>2.0000000000000001E-4</v>
      </c>
    </row>
    <row r="46" spans="3:9">
      <c r="F46" t="s">
        <v>9</v>
      </c>
      <c r="G46" s="1">
        <v>426</v>
      </c>
      <c r="H46" s="1">
        <v>103599</v>
      </c>
      <c r="I46" s="4">
        <v>0</v>
      </c>
    </row>
    <row r="47" spans="3:9">
      <c r="F47" t="s">
        <v>8</v>
      </c>
      <c r="G47" s="1">
        <v>633510</v>
      </c>
      <c r="H47" s="1">
        <v>173820814</v>
      </c>
      <c r="I47" s="4">
        <v>8.2100000000000006E-2</v>
      </c>
    </row>
    <row r="48" spans="3:9">
      <c r="F48" t="s">
        <v>7</v>
      </c>
      <c r="G48" s="1">
        <v>6080</v>
      </c>
      <c r="H48" s="1">
        <v>1051141</v>
      </c>
      <c r="I48" s="4">
        <v>5.0000000000000001E-4</v>
      </c>
    </row>
    <row r="49" spans="1:9">
      <c r="F49" t="s">
        <v>6</v>
      </c>
      <c r="G49" s="1">
        <v>1623</v>
      </c>
      <c r="H49" s="1">
        <v>1780268</v>
      </c>
      <c r="I49" s="4">
        <v>8.0000000000000004E-4</v>
      </c>
    </row>
    <row r="50" spans="1:9">
      <c r="F50" t="s">
        <v>5</v>
      </c>
      <c r="G50" s="1">
        <v>604779</v>
      </c>
      <c r="H50" s="1">
        <v>157976775</v>
      </c>
      <c r="I50" s="4">
        <v>7.4700000000000003E-2</v>
      </c>
    </row>
    <row r="51" spans="1:9">
      <c r="F51" t="s">
        <v>4</v>
      </c>
      <c r="G51" s="1">
        <v>650</v>
      </c>
      <c r="H51" s="1">
        <v>687434</v>
      </c>
      <c r="I51" s="4">
        <v>2.9999999999999997E-4</v>
      </c>
    </row>
    <row r="52" spans="1:9">
      <c r="F52" t="s">
        <v>3</v>
      </c>
      <c r="G52" s="1">
        <v>84333</v>
      </c>
      <c r="H52" s="1">
        <v>22785307</v>
      </c>
      <c r="I52" s="4">
        <v>1.0800000000000001E-2</v>
      </c>
    </row>
    <row r="53" spans="1:9">
      <c r="F53" t="s">
        <v>2</v>
      </c>
      <c r="G53" s="1">
        <v>91997</v>
      </c>
      <c r="H53" s="1">
        <v>19995905</v>
      </c>
      <c r="I53" s="4">
        <v>9.4999999999999998E-3</v>
      </c>
    </row>
    <row r="54" spans="1:9" ht="6" customHeight="1">
      <c r="I54" s="4"/>
    </row>
    <row r="55" spans="1:9">
      <c r="D55" t="s">
        <v>1</v>
      </c>
      <c r="G55" s="1">
        <f>SUM(G56)</f>
        <v>27796</v>
      </c>
      <c r="H55" s="1">
        <f>SUM(H56)</f>
        <v>5575536</v>
      </c>
      <c r="I55" s="4">
        <f>SUM(I56)</f>
        <v>2.5999999999999999E-3</v>
      </c>
    </row>
    <row r="56" spans="1:9">
      <c r="F56" t="s">
        <v>0</v>
      </c>
      <c r="G56" s="1">
        <v>27796</v>
      </c>
      <c r="H56" s="1">
        <v>5575536</v>
      </c>
      <c r="I56" s="4">
        <v>2.5999999999999999E-3</v>
      </c>
    </row>
    <row r="57" spans="1:9" ht="8.1" customHeight="1" thickBot="1">
      <c r="A57" s="2"/>
      <c r="B57" s="2"/>
      <c r="C57" s="2"/>
      <c r="D57" s="2"/>
      <c r="E57" s="2"/>
      <c r="F57" s="2"/>
      <c r="G57" s="3"/>
      <c r="H57" s="3"/>
      <c r="I57" s="2"/>
    </row>
  </sheetData>
  <mergeCells count="5">
    <mergeCell ref="G2:G3"/>
    <mergeCell ref="H2:H3"/>
    <mergeCell ref="I2:I3"/>
    <mergeCell ref="A2:F3"/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D26" sqref="D26"/>
    </sheetView>
  </sheetViews>
  <sheetFormatPr defaultRowHeight="15"/>
  <cols>
    <col min="1" max="1" width="12.140625" customWidth="1"/>
    <col min="2" max="5" width="11.140625" customWidth="1"/>
  </cols>
  <sheetData>
    <row r="1" spans="1:5" ht="51" customHeight="1">
      <c r="A1" s="20" t="s">
        <v>51</v>
      </c>
      <c r="B1" s="20"/>
      <c r="C1" s="20"/>
      <c r="D1" s="20"/>
      <c r="E1" s="20"/>
    </row>
    <row r="2" spans="1:5" ht="17.25">
      <c r="A2" s="18" t="s">
        <v>52</v>
      </c>
      <c r="B2" s="23" t="s">
        <v>44</v>
      </c>
      <c r="C2" s="23" t="s">
        <v>43</v>
      </c>
      <c r="D2" s="23" t="s">
        <v>45</v>
      </c>
      <c r="E2" s="23" t="s">
        <v>46</v>
      </c>
    </row>
    <row r="3" spans="1:5">
      <c r="A3" s="24" t="s">
        <v>47</v>
      </c>
      <c r="B3" s="7">
        <v>36.200000000000003</v>
      </c>
      <c r="C3" s="7">
        <v>37.700000000000003</v>
      </c>
      <c r="D3" s="7">
        <v>37.5</v>
      </c>
      <c r="E3" s="7">
        <v>37.6</v>
      </c>
    </row>
    <row r="4" spans="1:5">
      <c r="A4" s="21" t="s">
        <v>49</v>
      </c>
      <c r="B4">
        <v>7.5</v>
      </c>
      <c r="C4">
        <v>7.4</v>
      </c>
      <c r="D4">
        <v>7.1</v>
      </c>
      <c r="E4">
        <v>7.3</v>
      </c>
    </row>
    <row r="5" spans="1:5">
      <c r="A5" s="21" t="s">
        <v>48</v>
      </c>
      <c r="B5">
        <v>8.1999999999999993</v>
      </c>
      <c r="C5">
        <v>8.1</v>
      </c>
      <c r="D5">
        <v>7.8</v>
      </c>
      <c r="E5">
        <v>8.1</v>
      </c>
    </row>
    <row r="6" spans="1:5">
      <c r="A6" s="22" t="s">
        <v>50</v>
      </c>
      <c r="B6" s="19">
        <v>12.2</v>
      </c>
      <c r="C6" s="19">
        <v>9.6</v>
      </c>
      <c r="D6" s="19">
        <v>10.5</v>
      </c>
      <c r="E6" s="19">
        <v>10.9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"Repeats"</vt:lpstr>
      <vt:lpstr>Table "Assembly"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Platt</dc:creator>
  <cp:lastModifiedBy>neal</cp:lastModifiedBy>
  <dcterms:created xsi:type="dcterms:W3CDTF">2016-03-16T21:42:43Z</dcterms:created>
  <dcterms:modified xsi:type="dcterms:W3CDTF">2016-03-18T22:14:25Z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1c90cebb-fe5c-4a7d-b58d-7a447285ce23</vt:lpwstr>
  </property>
</Properties>
</file>