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lsute\ST2013-\TA-julkaisu_workinProgress-valmiit\FINAL-versions-GenRes_SYYS15-MAALIS16_resubmissions\REVISIONS_submitted-GenRes\ELOKUU2016_uusitut_taulukot_kuvat_RNA-seq\"/>
    </mc:Choice>
  </mc:AlternateContent>
  <bookViews>
    <workbookView xWindow="0" yWindow="60" windowWidth="22035" windowHeight="11055"/>
  </bookViews>
  <sheets>
    <sheet name="Table S7. Sheet 1" sheetId="1" r:id="rId1"/>
    <sheet name="Table S7. Sheet2. RNAseq counts" sheetId="3" r:id="rId2"/>
  </sheets>
  <calcPr calcId="152511"/>
</workbook>
</file>

<file path=xl/calcChain.xml><?xml version="1.0" encoding="utf-8"?>
<calcChain xmlns="http://schemas.openxmlformats.org/spreadsheetml/2006/main">
  <c r="L3" i="1" l="1"/>
  <c r="L33" i="1"/>
  <c r="K38" i="1"/>
  <c r="J3" i="1"/>
  <c r="J4" i="1"/>
  <c r="J5" i="1"/>
  <c r="J6" i="1"/>
  <c r="J7" i="1"/>
  <c r="J9" i="1"/>
  <c r="J10" i="1"/>
  <c r="J11" i="1"/>
  <c r="J12" i="1"/>
  <c r="J13" i="1"/>
  <c r="J14" i="1"/>
  <c r="J15" i="1"/>
  <c r="J16" i="1"/>
  <c r="J17" i="1"/>
  <c r="J18" i="1"/>
  <c r="J19" i="1"/>
  <c r="J21" i="1"/>
  <c r="J22" i="1"/>
  <c r="J23" i="1"/>
  <c r="J25" i="1"/>
  <c r="J26" i="1"/>
  <c r="J27" i="1"/>
  <c r="J29" i="1"/>
  <c r="J30" i="1"/>
  <c r="J31" i="1"/>
  <c r="J32" i="1"/>
  <c r="J33" i="1"/>
  <c r="J34" i="1"/>
  <c r="J36" i="1"/>
  <c r="L13" i="1"/>
  <c r="F38" i="1"/>
  <c r="L9" i="1"/>
  <c r="L36" i="1"/>
  <c r="L4" i="1"/>
  <c r="L5" i="1"/>
  <c r="L6" i="1"/>
  <c r="L7" i="1"/>
  <c r="L10" i="1"/>
  <c r="L11" i="1"/>
  <c r="L12" i="1"/>
  <c r="L14" i="1"/>
  <c r="L15" i="1"/>
  <c r="L16" i="1"/>
  <c r="L17" i="1"/>
  <c r="L18" i="1"/>
  <c r="L19" i="1"/>
  <c r="L21" i="1"/>
  <c r="L22" i="1"/>
  <c r="L23" i="1"/>
  <c r="L25" i="1"/>
  <c r="L26" i="1"/>
  <c r="L27" i="1"/>
  <c r="L29" i="1"/>
  <c r="L30" i="1"/>
  <c r="L31" i="1"/>
  <c r="L32" i="1"/>
  <c r="L34" i="1"/>
  <c r="L38" i="1"/>
  <c r="J38" i="1"/>
</calcChain>
</file>

<file path=xl/sharedStrings.xml><?xml version="1.0" encoding="utf-8"?>
<sst xmlns="http://schemas.openxmlformats.org/spreadsheetml/2006/main" count="194" uniqueCount="88">
  <si>
    <t>Entrez</t>
  </si>
  <si>
    <t>LCN10</t>
  </si>
  <si>
    <t>LAT2</t>
  </si>
  <si>
    <t>RASGRP2</t>
  </si>
  <si>
    <t>PTPRCAP</t>
  </si>
  <si>
    <t>ZEB1-AS1</t>
  </si>
  <si>
    <t>FAM129C</t>
  </si>
  <si>
    <t>NRROS</t>
  </si>
  <si>
    <t>PPP1CA</t>
  </si>
  <si>
    <t>ATP13A2</t>
  </si>
  <si>
    <t>ATP2A3</t>
  </si>
  <si>
    <t>MICAL1</t>
  </si>
  <si>
    <t>HSH2D</t>
  </si>
  <si>
    <t>CLEC2D</t>
  </si>
  <si>
    <t>LAIR1</t>
  </si>
  <si>
    <t>CLEC14A</t>
  </si>
  <si>
    <t>FCHO1</t>
  </si>
  <si>
    <t>MYO18A</t>
  </si>
  <si>
    <t>MYO18B</t>
  </si>
  <si>
    <t>LOC374443</t>
  </si>
  <si>
    <t>FPGS</t>
  </si>
  <si>
    <t>CHST12</t>
  </si>
  <si>
    <t>ITGA4</t>
  </si>
  <si>
    <t>IL21R</t>
  </si>
  <si>
    <t>CMTM7</t>
  </si>
  <si>
    <t>CERS4</t>
  </si>
  <si>
    <t>PDE4B</t>
  </si>
  <si>
    <t>SPTBN1</t>
  </si>
  <si>
    <t>POU2AF1</t>
  </si>
  <si>
    <t>BACH2</t>
  </si>
  <si>
    <t>AP1B1</t>
  </si>
  <si>
    <t>SGK223</t>
  </si>
  <si>
    <t>ATF5</t>
  </si>
  <si>
    <t>IFI16</t>
  </si>
  <si>
    <t>PTGDR</t>
  </si>
  <si>
    <t>KIAA0226L</t>
  </si>
  <si>
    <t>Symbol</t>
  </si>
  <si>
    <t>-</t>
  </si>
  <si>
    <t>same direction in GRO-seq and microarray</t>
  </si>
  <si>
    <r>
      <rPr>
        <b/>
        <sz val="12"/>
        <color theme="1"/>
        <rFont val="Arial"/>
        <family val="2"/>
      </rPr>
      <t>Table S7.</t>
    </r>
    <r>
      <rPr>
        <sz val="12"/>
        <color theme="1"/>
        <rFont val="Arial"/>
        <family val="2"/>
      </rPr>
      <t xml:space="preserve"> Differentially expressed genes among E/R-positive patients compared to other pre-B ALL subtypes in the combined patient microarray data set.</t>
    </r>
  </si>
  <si>
    <t>microarray: q-value (E/R+ vs. other subtypes)</t>
  </si>
  <si>
    <t>6 gene symbols were not found in the RNA-seq dataset</t>
  </si>
  <si>
    <t>Same direction in GRO-seq and RNA-seq</t>
  </si>
  <si>
    <t>t12;21</t>
  </si>
  <si>
    <t>other</t>
  </si>
  <si>
    <t>IL21R_2</t>
  </si>
  <si>
    <t>ALL3</t>
  </si>
  <si>
    <t>ALL11</t>
  </si>
  <si>
    <t>ALL15</t>
  </si>
  <si>
    <t>ALL8</t>
  </si>
  <si>
    <t>ALL12</t>
  </si>
  <si>
    <t>ALL16</t>
  </si>
  <si>
    <t>ALL1</t>
  </si>
  <si>
    <t>ALL9</t>
  </si>
  <si>
    <t>ALL13</t>
  </si>
  <si>
    <t>ALL-1</t>
  </si>
  <si>
    <t>ALL7</t>
  </si>
  <si>
    <t>ALL0</t>
  </si>
  <si>
    <t>ALL5</t>
  </si>
  <si>
    <t>ALL2</t>
  </si>
  <si>
    <t>ALL6</t>
  </si>
  <si>
    <t>ALL14</t>
  </si>
  <si>
    <t>ALL4</t>
  </si>
  <si>
    <t>X413_T_RNASeq</t>
  </si>
  <si>
    <t>X732_T_RNASeq_LLA7</t>
  </si>
  <si>
    <t>X854_T_RNASeq</t>
  </si>
  <si>
    <t>X691_T_RNASeq</t>
  </si>
  <si>
    <t>X814_T_RNASeq</t>
  </si>
  <si>
    <t>X856_T_RNASeq</t>
  </si>
  <si>
    <t>X373_T_RNASeq</t>
  </si>
  <si>
    <t>X696_T_RNASeq</t>
  </si>
  <si>
    <t>X817_T_RNASeq</t>
  </si>
  <si>
    <t>X315_T_RNASeq</t>
  </si>
  <si>
    <t>X670_T_RNASeq</t>
  </si>
  <si>
    <t>X327_T_RNASeq</t>
  </si>
  <si>
    <t>X442_T_RNASeq</t>
  </si>
  <si>
    <t>X39_T_RNASeq</t>
  </si>
  <si>
    <t>X659_T_RNASeq</t>
  </si>
  <si>
    <t>X819_T_RNASeq</t>
  </si>
  <si>
    <t>X41_T_RNASeq</t>
  </si>
  <si>
    <t>Gene_name /File</t>
  </si>
  <si>
    <t>Table S7. RNA-seq normalized count data (GSE79373).</t>
  </si>
  <si>
    <t>adj. p-value &lt; 0.05</t>
  </si>
  <si>
    <r>
      <t>RNA_seq: log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FC</t>
    </r>
  </si>
  <si>
    <t>RNA_seq: adj. p-value</t>
  </si>
  <si>
    <r>
      <t>RNA-seq (GSE79373): log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FC (E/R+ vs. other subtypes)</t>
    </r>
  </si>
  <si>
    <r>
      <t>microarray: log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FC (E/R+ vs. other subtypes)</t>
    </r>
  </si>
  <si>
    <r>
      <t>GRO-seq: log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FC (Nalm6-E/R vs. Nalm6-LUC)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</si>
</sst>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 tint="0.249977111117893"/>
      <name val="Arial"/>
      <family val="2"/>
    </font>
    <font>
      <b/>
      <sz val="12"/>
      <color theme="1" tint="0.24997711111789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b/>
      <vertAlign val="subscript"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/>
    <xf numFmtId="0" fontId="6" fillId="0" borderId="0" xfId="0" applyFont="1" applyFill="1"/>
    <xf numFmtId="11" fontId="0" fillId="0" borderId="0" xfId="0" applyNumberFormat="1" applyFill="1"/>
    <xf numFmtId="17" fontId="0" fillId="0" borderId="0" xfId="0" applyNumberFormat="1" applyFill="1"/>
    <xf numFmtId="0" fontId="3" fillId="4" borderId="0" xfId="0" applyFont="1" applyFill="1" applyAlignment="1">
      <alignment horizontal="center" vertical="center" wrapText="1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49" fontId="0" fillId="0" borderId="0" xfId="0" applyNumberFormat="1"/>
    <xf numFmtId="0" fontId="9" fillId="0" borderId="0" xfId="0" applyFont="1"/>
    <xf numFmtId="49" fontId="4" fillId="0" borderId="0" xfId="0" applyNumberFormat="1" applyFont="1"/>
    <xf numFmtId="49" fontId="5" fillId="0" borderId="0" xfId="0" applyNumberFormat="1" applyFont="1"/>
    <xf numFmtId="49" fontId="10" fillId="0" borderId="0" xfId="0" applyNumberFormat="1" applyFont="1"/>
    <xf numFmtId="0" fontId="5" fillId="0" borderId="0" xfId="0" applyFont="1"/>
    <xf numFmtId="0" fontId="10" fillId="0" borderId="0" xfId="0" applyFont="1"/>
    <xf numFmtId="49" fontId="5" fillId="0" borderId="0" xfId="0" applyNumberFormat="1" applyFont="1" applyAlignment="1">
      <alignment vertical="center"/>
    </xf>
    <xf numFmtId="164" fontId="4" fillId="0" borderId="0" xfId="0" quotePrefix="1" applyNumberFormat="1" applyFont="1" applyAlignment="1">
      <alignment horizontal="center" vertic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1" fontId="4" fillId="0" borderId="0" xfId="0" quotePrefix="1" applyNumberFormat="1" applyFont="1" applyAlignment="1">
      <alignment horizontal="center" vertical="center"/>
    </xf>
    <xf numFmtId="11" fontId="4" fillId="0" borderId="0" xfId="0" applyNumberFormat="1" applyFont="1"/>
    <xf numFmtId="0" fontId="2" fillId="4" borderId="0" xfId="0" applyFont="1" applyFill="1" applyAlignment="1">
      <alignment horizontal="center" vertical="center" wrapText="1"/>
    </xf>
    <xf numFmtId="0" fontId="11" fillId="4" borderId="0" xfId="0" applyFont="1" applyFill="1"/>
    <xf numFmtId="0" fontId="1" fillId="0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zoomScale="80" zoomScaleNormal="80" workbookViewId="0">
      <selection activeCell="M353" sqref="M353"/>
    </sheetView>
  </sheetViews>
  <sheetFormatPr defaultRowHeight="15" x14ac:dyDescent="0.25"/>
  <cols>
    <col min="1" max="1" width="11.140625" style="3" customWidth="1"/>
    <col min="2" max="2" width="14" style="3" customWidth="1"/>
    <col min="3" max="3" width="19.140625" style="3" customWidth="1"/>
    <col min="4" max="4" width="17.5703125" style="3" customWidth="1"/>
    <col min="5" max="5" width="15.5703125" style="3" customWidth="1"/>
    <col min="6" max="6" width="14.85546875" style="2" customWidth="1"/>
    <col min="7" max="7" width="20.140625" style="3" customWidth="1"/>
    <col min="8" max="8" width="17.85546875" style="2" customWidth="1"/>
    <col min="9" max="9" width="11.7109375" customWidth="1"/>
    <col min="10" max="10" width="13" customWidth="1"/>
    <col min="11" max="11" width="13.85546875" customWidth="1"/>
    <col min="13" max="13" width="12.42578125" customWidth="1"/>
    <col min="14" max="14" width="12" style="10" customWidth="1"/>
    <col min="15" max="15" width="11.85546875" style="28" customWidth="1"/>
    <col min="16" max="16" width="11.140625" style="28" customWidth="1"/>
    <col min="17" max="17" width="9.140625" style="28"/>
    <col min="18" max="19" width="9.140625" style="10"/>
    <col min="20" max="20" width="13" style="10" customWidth="1"/>
  </cols>
  <sheetData>
    <row r="1" spans="1:20" ht="37.5" customHeight="1" x14ac:dyDescent="0.25">
      <c r="A1" s="40" t="s">
        <v>39</v>
      </c>
      <c r="B1" s="40"/>
      <c r="C1" s="40"/>
      <c r="D1" s="40"/>
      <c r="E1" s="40"/>
      <c r="F1" s="41"/>
      <c r="G1" s="41"/>
    </row>
    <row r="2" spans="1:20" s="1" customFormat="1" ht="87.75" customHeight="1" x14ac:dyDescent="0.25">
      <c r="A2" s="4" t="s">
        <v>0</v>
      </c>
      <c r="B2" s="4" t="s">
        <v>36</v>
      </c>
      <c r="C2" s="5" t="s">
        <v>87</v>
      </c>
      <c r="D2" s="6" t="s">
        <v>86</v>
      </c>
      <c r="E2" s="6" t="s">
        <v>40</v>
      </c>
      <c r="F2" s="7" t="s">
        <v>38</v>
      </c>
      <c r="G2" s="14" t="s">
        <v>85</v>
      </c>
      <c r="H2" s="14" t="s">
        <v>83</v>
      </c>
      <c r="I2" s="14" t="s">
        <v>84</v>
      </c>
      <c r="J2" s="36" t="s">
        <v>82</v>
      </c>
      <c r="K2" s="36" t="s">
        <v>42</v>
      </c>
      <c r="L2" s="37"/>
      <c r="M2" s="38"/>
      <c r="N2" s="11"/>
      <c r="O2" s="29"/>
      <c r="P2" s="29"/>
      <c r="Q2" s="29"/>
      <c r="R2" s="11"/>
      <c r="S2" s="11"/>
      <c r="T2" s="11"/>
    </row>
    <row r="3" spans="1:20" x14ac:dyDescent="0.25">
      <c r="A3" s="3">
        <v>162</v>
      </c>
      <c r="B3" s="3" t="s">
        <v>30</v>
      </c>
      <c r="C3" s="16">
        <v>0.55117650799999995</v>
      </c>
      <c r="D3" s="16">
        <v>0.67977892733533996</v>
      </c>
      <c r="E3" s="8">
        <v>9.4644686216774301E-23</v>
      </c>
      <c r="F3" s="2">
        <v>1</v>
      </c>
      <c r="G3" s="17" t="s">
        <v>30</v>
      </c>
      <c r="H3" s="16">
        <v>1.4695463892745499</v>
      </c>
      <c r="I3" s="35">
        <v>4.7501323716431898E-12</v>
      </c>
      <c r="J3" s="2">
        <f>IF(I3&lt;0.05,1,0)</f>
        <v>1</v>
      </c>
      <c r="K3" s="2">
        <v>1</v>
      </c>
      <c r="L3" s="2">
        <f>IF(K3+J3=2,1,0)</f>
        <v>1</v>
      </c>
      <c r="M3" s="33"/>
      <c r="O3" s="30"/>
      <c r="P3" s="30"/>
      <c r="Q3" s="31"/>
      <c r="S3" s="12"/>
    </row>
    <row r="4" spans="1:20" x14ac:dyDescent="0.25">
      <c r="A4" s="3">
        <v>22809</v>
      </c>
      <c r="B4" s="3" t="s">
        <v>32</v>
      </c>
      <c r="C4" s="16">
        <v>0.59865972499999998</v>
      </c>
      <c r="D4" s="16">
        <v>0.51731670293464005</v>
      </c>
      <c r="E4" s="8">
        <v>4.1559130961337202E-14</v>
      </c>
      <c r="F4" s="2">
        <v>1</v>
      </c>
      <c r="G4" s="17" t="s">
        <v>32</v>
      </c>
      <c r="H4" s="16">
        <v>0.721268319211256</v>
      </c>
      <c r="I4" s="35">
        <v>6.8084176355689197E-2</v>
      </c>
      <c r="J4" s="2">
        <f t="shared" ref="J4:J36" si="0">IF(I4&lt;0.1,1,0)</f>
        <v>1</v>
      </c>
      <c r="K4" s="2">
        <v>1</v>
      </c>
      <c r="L4" s="2">
        <f t="shared" ref="L4:L34" si="1">IF(K4+J4=2,1,0)</f>
        <v>1</v>
      </c>
      <c r="M4" s="33"/>
      <c r="O4" s="30"/>
      <c r="P4" s="30"/>
      <c r="Q4" s="31"/>
      <c r="S4" s="12"/>
    </row>
    <row r="5" spans="1:20" x14ac:dyDescent="0.25">
      <c r="A5" s="3">
        <v>23400</v>
      </c>
      <c r="B5" s="3" t="s">
        <v>9</v>
      </c>
      <c r="C5" s="16">
        <v>-0.93411651600000001</v>
      </c>
      <c r="D5" s="16">
        <v>-1.12118855204587</v>
      </c>
      <c r="E5" s="8">
        <v>2.50091751068099E-48</v>
      </c>
      <c r="F5" s="2">
        <v>1</v>
      </c>
      <c r="G5" s="17" t="s">
        <v>9</v>
      </c>
      <c r="H5" s="16">
        <v>-0.97175060868091601</v>
      </c>
      <c r="I5" s="35">
        <v>3.5233198382950198E-3</v>
      </c>
      <c r="J5" s="2">
        <f t="shared" si="0"/>
        <v>1</v>
      </c>
      <c r="K5" s="2">
        <v>1</v>
      </c>
      <c r="L5" s="2">
        <f t="shared" si="1"/>
        <v>1</v>
      </c>
      <c r="M5" s="33"/>
      <c r="O5" s="30"/>
      <c r="P5" s="30"/>
      <c r="Q5" s="31"/>
      <c r="S5" s="12"/>
    </row>
    <row r="6" spans="1:20" x14ac:dyDescent="0.25">
      <c r="A6" s="3">
        <v>23400</v>
      </c>
      <c r="B6" s="3" t="s">
        <v>10</v>
      </c>
      <c r="C6" s="16">
        <v>-0.93411651600000001</v>
      </c>
      <c r="D6" s="16">
        <v>-1.12118855204587</v>
      </c>
      <c r="E6" s="8">
        <v>2.50091751068099E-48</v>
      </c>
      <c r="F6" s="2">
        <v>1</v>
      </c>
      <c r="G6" s="17" t="s">
        <v>10</v>
      </c>
      <c r="H6" s="16">
        <v>0.49245019576898003</v>
      </c>
      <c r="I6" s="35">
        <v>0.11799506927850301</v>
      </c>
      <c r="J6" s="2">
        <f t="shared" si="0"/>
        <v>0</v>
      </c>
      <c r="K6" s="2">
        <v>0</v>
      </c>
      <c r="L6" s="2">
        <f t="shared" si="1"/>
        <v>0</v>
      </c>
      <c r="M6" s="33"/>
      <c r="O6" s="30"/>
      <c r="P6" s="30"/>
      <c r="Q6" s="31"/>
      <c r="S6" s="12"/>
    </row>
    <row r="7" spans="1:20" x14ac:dyDescent="0.25">
      <c r="A7" s="3">
        <v>60468</v>
      </c>
      <c r="B7" s="3" t="s">
        <v>29</v>
      </c>
      <c r="C7" s="16">
        <v>0.53086179099999997</v>
      </c>
      <c r="D7" s="16">
        <v>1.0509206416393699</v>
      </c>
      <c r="E7" s="8">
        <v>5.5958304375008499E-11</v>
      </c>
      <c r="F7" s="2">
        <v>1</v>
      </c>
      <c r="G7" s="17" t="s">
        <v>29</v>
      </c>
      <c r="H7" s="16">
        <v>0.40200067490947899</v>
      </c>
      <c r="I7" s="35">
        <v>0.307775886392259</v>
      </c>
      <c r="J7" s="2">
        <f t="shared" si="0"/>
        <v>0</v>
      </c>
      <c r="K7" s="2">
        <v>1</v>
      </c>
      <c r="L7" s="2">
        <f t="shared" si="1"/>
        <v>0</v>
      </c>
      <c r="M7" s="33"/>
      <c r="O7" s="30"/>
      <c r="P7" s="30"/>
      <c r="Q7" s="31"/>
    </row>
    <row r="8" spans="1:20" x14ac:dyDescent="0.25">
      <c r="A8" s="3">
        <v>79603</v>
      </c>
      <c r="B8" s="3" t="s">
        <v>25</v>
      </c>
      <c r="C8" s="16">
        <v>0.50508114000000004</v>
      </c>
      <c r="D8" s="16">
        <v>0.54864736582701001</v>
      </c>
      <c r="E8" s="8">
        <v>6.6719185347292701E-28</v>
      </c>
      <c r="F8" s="2">
        <v>1</v>
      </c>
      <c r="G8" s="27" t="s">
        <v>37</v>
      </c>
      <c r="H8" s="27" t="s">
        <v>37</v>
      </c>
      <c r="I8" s="34" t="s">
        <v>37</v>
      </c>
      <c r="J8" s="34" t="s">
        <v>37</v>
      </c>
      <c r="K8" s="34" t="s">
        <v>37</v>
      </c>
      <c r="L8" s="34" t="s">
        <v>37</v>
      </c>
      <c r="M8" s="34"/>
      <c r="O8" s="32"/>
      <c r="P8" s="32"/>
      <c r="Q8" s="32"/>
    </row>
    <row r="9" spans="1:20" x14ac:dyDescent="0.25">
      <c r="A9" s="3">
        <v>55501</v>
      </c>
      <c r="B9" s="3" t="s">
        <v>21</v>
      </c>
      <c r="C9" s="16">
        <v>-0.57443300100000005</v>
      </c>
      <c r="D9" s="16">
        <v>-1.1188386936121999</v>
      </c>
      <c r="E9" s="8">
        <v>4.1084837738328403E-41</v>
      </c>
      <c r="F9" s="2">
        <v>1</v>
      </c>
      <c r="G9" s="17" t="s">
        <v>21</v>
      </c>
      <c r="H9" s="16">
        <v>-1.1413636197555601</v>
      </c>
      <c r="I9" s="35">
        <v>1.01731495491498E-5</v>
      </c>
      <c r="J9" s="2">
        <f t="shared" si="0"/>
        <v>1</v>
      </c>
      <c r="K9" s="2">
        <v>1</v>
      </c>
      <c r="L9" s="2">
        <f>IF(K9+J9=2,1,0)</f>
        <v>1</v>
      </c>
      <c r="M9" s="33"/>
      <c r="O9" s="30"/>
      <c r="P9" s="30"/>
      <c r="Q9" s="31"/>
      <c r="S9" s="12"/>
    </row>
    <row r="10" spans="1:20" x14ac:dyDescent="0.25">
      <c r="A10" s="3">
        <v>161198</v>
      </c>
      <c r="B10" s="3" t="s">
        <v>15</v>
      </c>
      <c r="C10" s="16">
        <v>-0.63730888799999996</v>
      </c>
      <c r="D10" s="16">
        <v>-1.5600829238573799</v>
      </c>
      <c r="E10" s="8">
        <v>6.5681173196971897E-21</v>
      </c>
      <c r="F10" s="2">
        <v>1</v>
      </c>
      <c r="G10" s="17" t="s">
        <v>15</v>
      </c>
      <c r="H10" s="16">
        <v>-0.84290801506302604</v>
      </c>
      <c r="I10" s="35">
        <v>0.15879283894858701</v>
      </c>
      <c r="J10" s="2">
        <f t="shared" si="0"/>
        <v>0</v>
      </c>
      <c r="K10" s="2">
        <v>1</v>
      </c>
      <c r="L10" s="2">
        <f t="shared" si="1"/>
        <v>0</v>
      </c>
      <c r="M10" s="33"/>
      <c r="O10" s="30"/>
      <c r="P10" s="30"/>
      <c r="Q10" s="31"/>
      <c r="S10" s="12"/>
    </row>
    <row r="11" spans="1:20" x14ac:dyDescent="0.25">
      <c r="A11" s="3">
        <v>29121</v>
      </c>
      <c r="B11" s="3" t="s">
        <v>13</v>
      </c>
      <c r="C11" s="16">
        <v>-0.65934674800000004</v>
      </c>
      <c r="D11" s="16">
        <v>-1.66859544082211</v>
      </c>
      <c r="E11" s="8">
        <v>8.57200929387178E-35</v>
      </c>
      <c r="F11" s="2">
        <v>1</v>
      </c>
      <c r="G11" s="17" t="s">
        <v>13</v>
      </c>
      <c r="H11" s="16">
        <v>-0.71204747745313002</v>
      </c>
      <c r="I11" s="35">
        <v>2.7509051271398799E-2</v>
      </c>
      <c r="J11" s="2">
        <f t="shared" si="0"/>
        <v>1</v>
      </c>
      <c r="K11" s="2">
        <v>1</v>
      </c>
      <c r="L11" s="2">
        <f t="shared" si="1"/>
        <v>1</v>
      </c>
      <c r="M11" s="33"/>
      <c r="O11" s="30"/>
      <c r="P11" s="30"/>
      <c r="Q11" s="31"/>
      <c r="S11" s="12"/>
    </row>
    <row r="12" spans="1:20" x14ac:dyDescent="0.25">
      <c r="A12" s="3">
        <v>112616</v>
      </c>
      <c r="B12" s="3" t="s">
        <v>24</v>
      </c>
      <c r="C12" s="16">
        <v>-0.52418894500000002</v>
      </c>
      <c r="D12" s="16">
        <v>1.0956413147678401</v>
      </c>
      <c r="E12" s="8">
        <v>8.2020244861061603E-20</v>
      </c>
      <c r="F12" s="2">
        <v>0</v>
      </c>
      <c r="G12" s="17" t="s">
        <v>24</v>
      </c>
      <c r="H12" s="16">
        <v>1.14046761484905</v>
      </c>
      <c r="I12" s="35">
        <v>8.3786477924239694E-5</v>
      </c>
      <c r="J12" s="2">
        <f t="shared" si="0"/>
        <v>1</v>
      </c>
      <c r="K12" s="2">
        <v>0</v>
      </c>
      <c r="L12" s="2">
        <f t="shared" si="1"/>
        <v>0</v>
      </c>
      <c r="M12" s="33"/>
      <c r="O12" s="30"/>
      <c r="P12" s="30"/>
      <c r="Q12" s="31"/>
      <c r="S12" s="12"/>
    </row>
    <row r="13" spans="1:20" x14ac:dyDescent="0.25">
      <c r="A13" s="3">
        <v>199786</v>
      </c>
      <c r="B13" s="3" t="s">
        <v>6</v>
      </c>
      <c r="C13" s="16">
        <v>-1.065259459</v>
      </c>
      <c r="D13" s="16">
        <v>-0.53653500911704899</v>
      </c>
      <c r="E13" s="8">
        <v>3.3051931730830898E-8</v>
      </c>
      <c r="F13" s="2">
        <v>1</v>
      </c>
      <c r="G13" s="17" t="s">
        <v>6</v>
      </c>
      <c r="H13" s="16">
        <v>-0.58512184937107203</v>
      </c>
      <c r="I13" s="35">
        <v>3.6521532172006099E-2</v>
      </c>
      <c r="J13" s="2">
        <f t="shared" si="0"/>
        <v>1</v>
      </c>
      <c r="K13" s="2">
        <v>1</v>
      </c>
      <c r="L13" s="2">
        <f>IF(K13+J13=2,1,0)</f>
        <v>1</v>
      </c>
      <c r="M13" s="33"/>
      <c r="O13" s="30"/>
      <c r="P13" s="30"/>
      <c r="Q13" s="31"/>
      <c r="S13" s="12"/>
    </row>
    <row r="14" spans="1:20" x14ac:dyDescent="0.25">
      <c r="A14" s="3">
        <v>23149</v>
      </c>
      <c r="B14" s="3" t="s">
        <v>16</v>
      </c>
      <c r="C14" s="16">
        <v>-0.629818459</v>
      </c>
      <c r="D14" s="16">
        <v>-0.71381712929878005</v>
      </c>
      <c r="E14" s="8">
        <v>2.8567207250090799E-31</v>
      </c>
      <c r="F14" s="2">
        <v>1</v>
      </c>
      <c r="G14" s="17" t="s">
        <v>16</v>
      </c>
      <c r="H14" s="16">
        <v>-0.49517715198573697</v>
      </c>
      <c r="I14" s="35">
        <v>0.11799506927850301</v>
      </c>
      <c r="J14" s="2">
        <f t="shared" si="0"/>
        <v>0</v>
      </c>
      <c r="K14" s="2">
        <v>1</v>
      </c>
      <c r="L14" s="2">
        <f t="shared" si="1"/>
        <v>0</v>
      </c>
      <c r="M14" s="33"/>
      <c r="O14" s="30"/>
      <c r="P14" s="30"/>
      <c r="Q14" s="31"/>
      <c r="S14" s="12"/>
    </row>
    <row r="15" spans="1:20" x14ac:dyDescent="0.25">
      <c r="A15" s="3">
        <v>2356</v>
      </c>
      <c r="B15" s="3" t="s">
        <v>20</v>
      </c>
      <c r="C15" s="16">
        <v>-0.57684124299999995</v>
      </c>
      <c r="D15" s="16">
        <v>-0.50231575523862104</v>
      </c>
      <c r="E15" s="8">
        <v>1.06354255029573E-17</v>
      </c>
      <c r="F15" s="2">
        <v>1</v>
      </c>
      <c r="G15" s="17" t="s">
        <v>20</v>
      </c>
      <c r="H15" s="16">
        <v>-0.22694150945269401</v>
      </c>
      <c r="I15" s="35">
        <v>0.28111908187100898</v>
      </c>
      <c r="J15" s="2">
        <f t="shared" si="0"/>
        <v>0</v>
      </c>
      <c r="K15" s="2">
        <v>1</v>
      </c>
      <c r="L15" s="2">
        <f t="shared" si="1"/>
        <v>0</v>
      </c>
      <c r="M15" s="33"/>
      <c r="O15" s="30"/>
      <c r="P15" s="30"/>
      <c r="Q15" s="31"/>
    </row>
    <row r="16" spans="1:20" x14ac:dyDescent="0.25">
      <c r="A16" s="3">
        <v>84941</v>
      </c>
      <c r="B16" s="3" t="s">
        <v>12</v>
      </c>
      <c r="C16" s="16">
        <v>-0.67765297000000002</v>
      </c>
      <c r="D16" s="16">
        <v>-1.5181284147669201</v>
      </c>
      <c r="E16" s="8">
        <v>2.7494554248927299E-36</v>
      </c>
      <c r="F16" s="2">
        <v>1</v>
      </c>
      <c r="G16" s="17" t="s">
        <v>12</v>
      </c>
      <c r="H16" s="16">
        <v>-0.71360873439371098</v>
      </c>
      <c r="I16" s="35">
        <v>7.8347184032621399E-3</v>
      </c>
      <c r="J16" s="2">
        <f t="shared" si="0"/>
        <v>1</v>
      </c>
      <c r="K16" s="2">
        <v>1</v>
      </c>
      <c r="L16" s="2">
        <f t="shared" si="1"/>
        <v>1</v>
      </c>
      <c r="M16" s="33"/>
      <c r="O16" s="30"/>
      <c r="P16" s="30"/>
      <c r="Q16" s="31"/>
      <c r="R16" s="13"/>
      <c r="S16" s="12"/>
    </row>
    <row r="17" spans="1:19" x14ac:dyDescent="0.25">
      <c r="A17" s="3">
        <v>3428</v>
      </c>
      <c r="B17" s="3" t="s">
        <v>33</v>
      </c>
      <c r="C17" s="16">
        <v>0.63058554099999997</v>
      </c>
      <c r="D17" s="16">
        <v>0.67869077644759901</v>
      </c>
      <c r="E17" s="8">
        <v>3.4433306443952598E-17</v>
      </c>
      <c r="F17" s="2">
        <v>1</v>
      </c>
      <c r="G17" s="17" t="s">
        <v>33</v>
      </c>
      <c r="H17" s="16">
        <v>0.34304637827117201</v>
      </c>
      <c r="I17" s="35">
        <v>0.179401794761711</v>
      </c>
      <c r="J17" s="2">
        <f t="shared" si="0"/>
        <v>0</v>
      </c>
      <c r="K17" s="2">
        <v>1</v>
      </c>
      <c r="L17" s="2">
        <f t="shared" si="1"/>
        <v>0</v>
      </c>
      <c r="M17" s="33"/>
      <c r="O17" s="30"/>
      <c r="P17" s="30"/>
      <c r="Q17" s="31"/>
      <c r="S17" s="12"/>
    </row>
    <row r="18" spans="1:19" x14ac:dyDescent="0.25">
      <c r="A18" s="3">
        <v>50615</v>
      </c>
      <c r="B18" s="3" t="s">
        <v>23</v>
      </c>
      <c r="C18" s="16">
        <v>-0.55304487599999996</v>
      </c>
      <c r="D18" s="16">
        <v>-0.63345592970147002</v>
      </c>
      <c r="E18" s="8">
        <v>2.2540146611313499E-10</v>
      </c>
      <c r="F18" s="2">
        <v>1</v>
      </c>
      <c r="G18" s="17" t="s">
        <v>23</v>
      </c>
      <c r="H18" s="16">
        <v>-1.1250059101696901</v>
      </c>
      <c r="I18" s="35">
        <v>9.45903290086297E-4</v>
      </c>
      <c r="J18" s="2">
        <f t="shared" si="0"/>
        <v>1</v>
      </c>
      <c r="K18" s="2">
        <v>1</v>
      </c>
      <c r="L18" s="2">
        <f t="shared" si="1"/>
        <v>1</v>
      </c>
      <c r="M18" s="33"/>
      <c r="O18" s="30"/>
      <c r="P18" s="30"/>
      <c r="Q18" s="31"/>
      <c r="S18" s="12"/>
    </row>
    <row r="19" spans="1:19" x14ac:dyDescent="0.25">
      <c r="A19" s="3">
        <v>3676</v>
      </c>
      <c r="B19" s="3" t="s">
        <v>22</v>
      </c>
      <c r="C19" s="16">
        <v>-0.56648319899999999</v>
      </c>
      <c r="D19" s="16">
        <v>-0.95840430990282899</v>
      </c>
      <c r="E19" s="8">
        <v>8.3543769117941795E-25</v>
      </c>
      <c r="F19" s="2">
        <v>1</v>
      </c>
      <c r="G19" s="17" t="s">
        <v>22</v>
      </c>
      <c r="H19" s="16">
        <v>8.32634472929768E-2</v>
      </c>
      <c r="I19" s="35">
        <v>0.70260218336031199</v>
      </c>
      <c r="J19" s="2">
        <f t="shared" si="0"/>
        <v>0</v>
      </c>
      <c r="K19" s="2">
        <v>0</v>
      </c>
      <c r="L19" s="2">
        <f t="shared" si="1"/>
        <v>0</v>
      </c>
      <c r="M19" s="33"/>
      <c r="O19" s="30"/>
      <c r="P19" s="30"/>
      <c r="Q19" s="31"/>
      <c r="S19" s="12"/>
    </row>
    <row r="20" spans="1:19" x14ac:dyDescent="0.25">
      <c r="A20" s="3">
        <v>80183</v>
      </c>
      <c r="B20" s="3" t="s">
        <v>35</v>
      </c>
      <c r="C20" s="16">
        <v>1.054722886</v>
      </c>
      <c r="D20" s="16">
        <v>3.55045116434921</v>
      </c>
      <c r="E20" s="8">
        <v>2.58611510268669E-58</v>
      </c>
      <c r="F20" s="2">
        <v>1</v>
      </c>
      <c r="G20" s="27" t="s">
        <v>37</v>
      </c>
      <c r="H20" s="27" t="s">
        <v>37</v>
      </c>
      <c r="I20" s="34" t="s">
        <v>37</v>
      </c>
      <c r="J20" s="34" t="s">
        <v>37</v>
      </c>
      <c r="K20" s="34" t="s">
        <v>37</v>
      </c>
      <c r="L20" s="34" t="s">
        <v>37</v>
      </c>
      <c r="M20" s="34"/>
      <c r="O20" s="32"/>
      <c r="P20" s="32"/>
      <c r="Q20" s="32"/>
    </row>
    <row r="21" spans="1:19" x14ac:dyDescent="0.25">
      <c r="A21" s="3">
        <v>3903</v>
      </c>
      <c r="B21" s="3" t="s">
        <v>14</v>
      </c>
      <c r="C21" s="16">
        <v>-0.64894509600000005</v>
      </c>
      <c r="D21" s="16">
        <v>0.73533992545575999</v>
      </c>
      <c r="E21" s="8">
        <v>8.79050662309519E-13</v>
      </c>
      <c r="F21" s="2">
        <v>0</v>
      </c>
      <c r="G21" s="17" t="s">
        <v>14</v>
      </c>
      <c r="H21" s="16">
        <v>0.72838725072977994</v>
      </c>
      <c r="I21" s="35">
        <v>2.6655561898383099E-3</v>
      </c>
      <c r="J21" s="2">
        <f t="shared" si="0"/>
        <v>1</v>
      </c>
      <c r="K21" s="2">
        <v>0</v>
      </c>
      <c r="L21" s="2">
        <f t="shared" si="1"/>
        <v>0</v>
      </c>
      <c r="M21" s="33"/>
      <c r="O21" s="30"/>
      <c r="P21" s="30"/>
      <c r="Q21" s="31"/>
      <c r="S21" s="12"/>
    </row>
    <row r="22" spans="1:19" x14ac:dyDescent="0.25">
      <c r="A22" s="3">
        <v>7462</v>
      </c>
      <c r="B22" s="3" t="s">
        <v>2</v>
      </c>
      <c r="C22" s="16">
        <v>-1.6910243359999999</v>
      </c>
      <c r="D22" s="16">
        <v>-0.64849411985371896</v>
      </c>
      <c r="E22" s="8">
        <v>7.7871958899859704E-30</v>
      </c>
      <c r="F22" s="2">
        <v>1</v>
      </c>
      <c r="G22" s="17" t="s">
        <v>2</v>
      </c>
      <c r="H22" s="16">
        <v>-0.86173718416178802</v>
      </c>
      <c r="I22" s="35">
        <v>3.0039791270866601E-4</v>
      </c>
      <c r="J22" s="2">
        <f t="shared" si="0"/>
        <v>1</v>
      </c>
      <c r="K22" s="2">
        <v>1</v>
      </c>
      <c r="L22" s="2">
        <f t="shared" si="1"/>
        <v>1</v>
      </c>
      <c r="M22" s="33"/>
      <c r="O22" s="30"/>
      <c r="P22" s="30"/>
      <c r="Q22" s="31"/>
      <c r="S22" s="12"/>
    </row>
    <row r="23" spans="1:19" x14ac:dyDescent="0.25">
      <c r="A23" s="3">
        <v>414332</v>
      </c>
      <c r="B23" s="3" t="s">
        <v>1</v>
      </c>
      <c r="C23" s="16">
        <v>-1.6920408739999999</v>
      </c>
      <c r="D23" s="16">
        <v>-0.81714789879877003</v>
      </c>
      <c r="E23" s="8">
        <v>6.4880680078098201E-15</v>
      </c>
      <c r="F23" s="2">
        <v>1</v>
      </c>
      <c r="G23" s="17" t="s">
        <v>1</v>
      </c>
      <c r="H23" s="16">
        <v>-2.65037384623882</v>
      </c>
      <c r="I23" s="35">
        <v>8.9944808472866902E-10</v>
      </c>
      <c r="J23" s="2">
        <f t="shared" si="0"/>
        <v>1</v>
      </c>
      <c r="K23" s="2">
        <v>1</v>
      </c>
      <c r="L23" s="2">
        <f t="shared" si="1"/>
        <v>1</v>
      </c>
      <c r="M23" s="33"/>
      <c r="O23" s="30"/>
      <c r="P23" s="30"/>
      <c r="Q23" s="31"/>
      <c r="S23" s="12"/>
    </row>
    <row r="24" spans="1:19" x14ac:dyDescent="0.25">
      <c r="A24" s="3">
        <v>374443</v>
      </c>
      <c r="B24" s="3" t="s">
        <v>19</v>
      </c>
      <c r="C24" s="16">
        <v>-0.604281917</v>
      </c>
      <c r="D24" s="16">
        <v>-1.0819414275682</v>
      </c>
      <c r="E24" s="8">
        <v>1.1683063995566399E-31</v>
      </c>
      <c r="F24" s="2">
        <v>1</v>
      </c>
      <c r="G24" s="27" t="s">
        <v>37</v>
      </c>
      <c r="H24" s="27" t="s">
        <v>37</v>
      </c>
      <c r="I24" s="34" t="s">
        <v>37</v>
      </c>
      <c r="J24" s="34" t="s">
        <v>37</v>
      </c>
      <c r="K24" s="2"/>
      <c r="L24" s="34" t="s">
        <v>37</v>
      </c>
      <c r="M24" s="34"/>
      <c r="O24" s="32"/>
      <c r="P24" s="32"/>
      <c r="Q24" s="32"/>
    </row>
    <row r="25" spans="1:19" x14ac:dyDescent="0.25">
      <c r="A25" s="3">
        <v>64780</v>
      </c>
      <c r="B25" s="3" t="s">
        <v>11</v>
      </c>
      <c r="C25" s="16">
        <v>-0.80938070399999995</v>
      </c>
      <c r="D25" s="16">
        <v>-0.91404655978562999</v>
      </c>
      <c r="E25" s="8">
        <v>3.1544970825677899E-31</v>
      </c>
      <c r="F25" s="2">
        <v>1</v>
      </c>
      <c r="G25" s="17" t="s">
        <v>11</v>
      </c>
      <c r="H25" s="16">
        <v>-0.59755242537465603</v>
      </c>
      <c r="I25" s="35">
        <v>6.4353412846278801E-3</v>
      </c>
      <c r="J25" s="2">
        <f t="shared" si="0"/>
        <v>1</v>
      </c>
      <c r="K25" s="2">
        <v>1</v>
      </c>
      <c r="L25" s="2">
        <f t="shared" si="1"/>
        <v>1</v>
      </c>
      <c r="M25" s="33"/>
      <c r="O25" s="30"/>
      <c r="P25" s="30"/>
      <c r="Q25" s="31"/>
      <c r="S25" s="12"/>
    </row>
    <row r="26" spans="1:19" x14ac:dyDescent="0.25">
      <c r="A26" s="3">
        <v>84700</v>
      </c>
      <c r="B26" s="3" t="s">
        <v>17</v>
      </c>
      <c r="C26" s="16">
        <v>-0.61758860500000001</v>
      </c>
      <c r="D26" s="16">
        <v>0.79713820840075</v>
      </c>
      <c r="E26" s="8">
        <v>1.4283066455321201E-21</v>
      </c>
      <c r="F26" s="2">
        <v>0</v>
      </c>
      <c r="G26" s="17" t="s">
        <v>17</v>
      </c>
      <c r="H26" s="16">
        <v>0.15240993712387499</v>
      </c>
      <c r="I26" s="35">
        <v>0.51965552426975703</v>
      </c>
      <c r="J26" s="2">
        <f t="shared" si="0"/>
        <v>0</v>
      </c>
      <c r="K26" s="2">
        <v>0</v>
      </c>
      <c r="L26" s="2">
        <f t="shared" si="1"/>
        <v>0</v>
      </c>
      <c r="M26" s="33"/>
      <c r="O26" s="30"/>
      <c r="P26" s="30"/>
      <c r="Q26" s="31"/>
      <c r="S26" s="12"/>
    </row>
    <row r="27" spans="1:19" x14ac:dyDescent="0.25">
      <c r="A27" s="3">
        <v>84700</v>
      </c>
      <c r="B27" s="3" t="s">
        <v>18</v>
      </c>
      <c r="C27" s="16">
        <v>-0.61758860500000001</v>
      </c>
      <c r="D27" s="16">
        <v>0.79713820840075</v>
      </c>
      <c r="E27" s="8">
        <v>1.4283066455321201E-21</v>
      </c>
      <c r="F27" s="2">
        <v>0</v>
      </c>
      <c r="G27" s="17" t="s">
        <v>18</v>
      </c>
      <c r="H27" s="16">
        <v>0.75825234268991104</v>
      </c>
      <c r="I27" s="35">
        <v>0.266752589002552</v>
      </c>
      <c r="J27" s="2">
        <f t="shared" si="0"/>
        <v>0</v>
      </c>
      <c r="K27" s="2">
        <v>0</v>
      </c>
      <c r="L27" s="2">
        <f t="shared" si="1"/>
        <v>0</v>
      </c>
      <c r="M27" s="33"/>
      <c r="O27" s="30"/>
      <c r="P27" s="30"/>
      <c r="Q27" s="31"/>
      <c r="S27" s="12"/>
    </row>
    <row r="28" spans="1:19" x14ac:dyDescent="0.25">
      <c r="A28" s="3">
        <v>375387</v>
      </c>
      <c r="B28" s="3" t="s">
        <v>7</v>
      </c>
      <c r="C28" s="16">
        <v>-1.047870912</v>
      </c>
      <c r="D28" s="16">
        <v>-0.99213901176715003</v>
      </c>
      <c r="E28" s="8">
        <v>7.6691952618756403E-18</v>
      </c>
      <c r="F28" s="2">
        <v>1</v>
      </c>
      <c r="G28" s="27" t="s">
        <v>37</v>
      </c>
      <c r="H28" s="27" t="s">
        <v>37</v>
      </c>
      <c r="I28" s="34" t="s">
        <v>37</v>
      </c>
      <c r="J28" s="34" t="s">
        <v>37</v>
      </c>
      <c r="K28" s="34" t="s">
        <v>37</v>
      </c>
      <c r="L28" s="34" t="s">
        <v>37</v>
      </c>
      <c r="M28" s="34"/>
      <c r="O28" s="32"/>
      <c r="P28" s="32"/>
      <c r="Q28" s="32"/>
    </row>
    <row r="29" spans="1:19" x14ac:dyDescent="0.25">
      <c r="A29" s="3">
        <v>5142</v>
      </c>
      <c r="B29" s="3" t="s">
        <v>26</v>
      </c>
      <c r="C29" s="16">
        <v>0.51126020000000005</v>
      </c>
      <c r="D29" s="16">
        <v>0.63685361673255003</v>
      </c>
      <c r="E29" s="8">
        <v>5.7547697911978599E-6</v>
      </c>
      <c r="F29" s="2">
        <v>1</v>
      </c>
      <c r="G29" s="17" t="s">
        <v>26</v>
      </c>
      <c r="H29" s="16">
        <v>0.227460643814512</v>
      </c>
      <c r="I29" s="35">
        <v>0.51965552426975703</v>
      </c>
      <c r="J29" s="2">
        <f t="shared" si="0"/>
        <v>0</v>
      </c>
      <c r="K29" s="2">
        <v>1</v>
      </c>
      <c r="L29" s="2">
        <f t="shared" si="1"/>
        <v>0</v>
      </c>
      <c r="M29" s="33"/>
      <c r="O29" s="30"/>
      <c r="P29" s="30"/>
      <c r="Q29" s="31"/>
    </row>
    <row r="30" spans="1:19" x14ac:dyDescent="0.25">
      <c r="A30" s="3">
        <v>5450</v>
      </c>
      <c r="B30" s="3" t="s">
        <v>28</v>
      </c>
      <c r="C30" s="16">
        <v>0.52492396600000002</v>
      </c>
      <c r="D30" s="16">
        <v>1.4227384441677999</v>
      </c>
      <c r="E30" s="8">
        <v>9.0784237072207805E-26</v>
      </c>
      <c r="F30" s="2">
        <v>1</v>
      </c>
      <c r="G30" s="17" t="s">
        <v>28</v>
      </c>
      <c r="H30" s="16">
        <v>1.3291919448532099</v>
      </c>
      <c r="I30" s="35">
        <v>1.01050664838242E-9</v>
      </c>
      <c r="J30" s="2">
        <f t="shared" si="0"/>
        <v>1</v>
      </c>
      <c r="K30" s="2">
        <v>1</v>
      </c>
      <c r="L30" s="2">
        <f t="shared" si="1"/>
        <v>1</v>
      </c>
      <c r="M30" s="33"/>
      <c r="O30" s="30"/>
      <c r="P30" s="30"/>
      <c r="Q30" s="31"/>
      <c r="S30" s="12"/>
    </row>
    <row r="31" spans="1:19" x14ac:dyDescent="0.25">
      <c r="A31" s="3">
        <v>5499</v>
      </c>
      <c r="B31" s="3" t="s">
        <v>8</v>
      </c>
      <c r="C31" s="16">
        <v>-0.99478355900000004</v>
      </c>
      <c r="D31" s="16">
        <v>-0.57113487427509002</v>
      </c>
      <c r="E31" s="8">
        <v>1.2806779610792799E-22</v>
      </c>
      <c r="F31" s="2">
        <v>1</v>
      </c>
      <c r="G31" s="17" t="s">
        <v>8</v>
      </c>
      <c r="H31" s="16">
        <v>-2.38575236584617E-2</v>
      </c>
      <c r="I31" s="35">
        <v>0.93664127609659797</v>
      </c>
      <c r="J31" s="2">
        <f t="shared" si="0"/>
        <v>0</v>
      </c>
      <c r="K31" s="2">
        <v>1</v>
      </c>
      <c r="L31" s="2">
        <f t="shared" si="1"/>
        <v>0</v>
      </c>
      <c r="M31" s="33"/>
      <c r="O31" s="30"/>
      <c r="P31" s="30"/>
      <c r="Q31" s="31"/>
      <c r="S31" s="12"/>
    </row>
    <row r="32" spans="1:19" x14ac:dyDescent="0.25">
      <c r="A32" s="3">
        <v>5729</v>
      </c>
      <c r="B32" s="3" t="s">
        <v>34</v>
      </c>
      <c r="C32" s="16">
        <v>0.65631288200000004</v>
      </c>
      <c r="D32" s="16">
        <v>1.43479965144675</v>
      </c>
      <c r="E32" s="8">
        <v>4.1154943786282399E-25</v>
      </c>
      <c r="F32" s="2">
        <v>1</v>
      </c>
      <c r="G32" s="17" t="s">
        <v>34</v>
      </c>
      <c r="H32" s="16">
        <v>2.0319971382482902</v>
      </c>
      <c r="I32" s="35">
        <v>3.8216925915025501E-7</v>
      </c>
      <c r="J32" s="2">
        <f t="shared" si="0"/>
        <v>1</v>
      </c>
      <c r="K32" s="2">
        <v>1</v>
      </c>
      <c r="L32" s="2">
        <f t="shared" si="1"/>
        <v>1</v>
      </c>
      <c r="M32" s="33"/>
      <c r="O32" s="30"/>
      <c r="P32" s="30"/>
      <c r="Q32" s="31"/>
      <c r="S32" s="12"/>
    </row>
    <row r="33" spans="1:19" x14ac:dyDescent="0.25">
      <c r="A33" s="3">
        <v>5790</v>
      </c>
      <c r="B33" s="3" t="s">
        <v>4</v>
      </c>
      <c r="C33" s="16">
        <v>-1.3768549139999999</v>
      </c>
      <c r="D33" s="16">
        <v>-0.55447485722672996</v>
      </c>
      <c r="E33" s="8">
        <v>1.2291339227985899E-12</v>
      </c>
      <c r="F33" s="2">
        <v>1</v>
      </c>
      <c r="G33" s="17" t="s">
        <v>4</v>
      </c>
      <c r="H33" s="16">
        <v>-0.12917560190973901</v>
      </c>
      <c r="I33" s="35">
        <v>0.70260218336031199</v>
      </c>
      <c r="J33" s="2">
        <f t="shared" si="0"/>
        <v>0</v>
      </c>
      <c r="K33" s="2">
        <v>1</v>
      </c>
      <c r="L33" s="2">
        <f>IF(K33+J33=2,1,0)</f>
        <v>0</v>
      </c>
      <c r="M33" s="33"/>
      <c r="O33" s="30"/>
      <c r="P33" s="30"/>
      <c r="Q33" s="31"/>
      <c r="S33" s="12"/>
    </row>
    <row r="34" spans="1:19" x14ac:dyDescent="0.25">
      <c r="A34" s="3">
        <v>10235</v>
      </c>
      <c r="B34" s="3" t="s">
        <v>3</v>
      </c>
      <c r="C34" s="16">
        <v>-1.649079188</v>
      </c>
      <c r="D34" s="16">
        <v>-0.59500129748347996</v>
      </c>
      <c r="E34" s="8">
        <v>2.6594406764646999E-18</v>
      </c>
      <c r="F34" s="2">
        <v>1</v>
      </c>
      <c r="G34" s="17" t="s">
        <v>3</v>
      </c>
      <c r="H34" s="16">
        <v>-0.47050990339072302</v>
      </c>
      <c r="I34" s="35">
        <v>5.7786648377739801E-2</v>
      </c>
      <c r="J34" s="2">
        <f t="shared" si="0"/>
        <v>1</v>
      </c>
      <c r="K34" s="2">
        <v>1</v>
      </c>
      <c r="L34" s="2">
        <f t="shared" si="1"/>
        <v>1</v>
      </c>
      <c r="M34" s="33"/>
      <c r="O34" s="30"/>
      <c r="P34" s="30"/>
      <c r="Q34" s="31"/>
      <c r="S34" s="12"/>
    </row>
    <row r="35" spans="1:19" x14ac:dyDescent="0.25">
      <c r="A35" s="3">
        <v>157285</v>
      </c>
      <c r="B35" s="3" t="s">
        <v>31</v>
      </c>
      <c r="C35" s="16">
        <v>0.57009615999999996</v>
      </c>
      <c r="D35" s="16">
        <v>0.55131367224158001</v>
      </c>
      <c r="E35" s="8">
        <v>1.61166069379565E-5</v>
      </c>
      <c r="F35" s="2">
        <v>1</v>
      </c>
      <c r="G35" s="27" t="s">
        <v>37</v>
      </c>
      <c r="H35" s="27" t="s">
        <v>37</v>
      </c>
      <c r="I35" s="34" t="s">
        <v>37</v>
      </c>
      <c r="J35" s="34" t="s">
        <v>37</v>
      </c>
      <c r="K35" s="34" t="s">
        <v>37</v>
      </c>
      <c r="L35" s="34" t="s">
        <v>37</v>
      </c>
      <c r="M35" s="34"/>
      <c r="O35" s="32"/>
      <c r="P35" s="32"/>
      <c r="Q35" s="32"/>
    </row>
    <row r="36" spans="1:19" x14ac:dyDescent="0.25">
      <c r="A36" s="3">
        <v>6711</v>
      </c>
      <c r="B36" s="3" t="s">
        <v>27</v>
      </c>
      <c r="C36" s="16">
        <v>0.52168071199999999</v>
      </c>
      <c r="D36" s="16">
        <v>0.70921990862703099</v>
      </c>
      <c r="E36" s="8">
        <v>8.0177906132102295E-17</v>
      </c>
      <c r="F36" s="2">
        <v>1</v>
      </c>
      <c r="G36" s="17" t="s">
        <v>27</v>
      </c>
      <c r="H36" s="16">
        <v>1.1272399415208501</v>
      </c>
      <c r="I36" s="35">
        <v>1.01731495491498E-5</v>
      </c>
      <c r="J36" s="2">
        <f t="shared" si="0"/>
        <v>1</v>
      </c>
      <c r="K36" s="2">
        <v>1</v>
      </c>
      <c r="L36" s="2">
        <f>IF(K36+J36=2,1,0)</f>
        <v>1</v>
      </c>
      <c r="M36" s="33"/>
      <c r="O36" s="30"/>
      <c r="P36" s="30"/>
      <c r="Q36" s="31"/>
      <c r="S36" s="12"/>
    </row>
    <row r="37" spans="1:19" x14ac:dyDescent="0.25">
      <c r="A37" s="3">
        <v>220930</v>
      </c>
      <c r="B37" s="3" t="s">
        <v>5</v>
      </c>
      <c r="C37" s="16">
        <v>-1.0660467469999999</v>
      </c>
      <c r="D37" s="16">
        <v>0.67893575016489005</v>
      </c>
      <c r="E37" s="8">
        <v>3.4137848345701399E-13</v>
      </c>
      <c r="F37" s="2">
        <v>0</v>
      </c>
      <c r="G37" s="27" t="s">
        <v>37</v>
      </c>
      <c r="H37" s="27" t="s">
        <v>37</v>
      </c>
      <c r="I37" s="34" t="s">
        <v>37</v>
      </c>
      <c r="J37" s="34" t="s">
        <v>37</v>
      </c>
      <c r="K37" s="34" t="s">
        <v>37</v>
      </c>
      <c r="L37" s="34" t="s">
        <v>37</v>
      </c>
      <c r="M37" s="34"/>
      <c r="O37" s="30"/>
      <c r="P37" s="30"/>
    </row>
    <row r="38" spans="1:19" x14ac:dyDescent="0.25">
      <c r="D38" s="2"/>
      <c r="E38" s="2"/>
      <c r="F38" s="9">
        <f>SUM(F3:F37)</f>
        <v>30</v>
      </c>
      <c r="G38" s="18"/>
      <c r="H38" s="9"/>
      <c r="I38" s="35"/>
      <c r="J38" s="2">
        <f>SUM(J3:J36)</f>
        <v>17</v>
      </c>
      <c r="K38" s="2">
        <f>SUM(K3:K36)</f>
        <v>23</v>
      </c>
      <c r="L38" s="2">
        <f>SUM(L3:L36)</f>
        <v>15</v>
      </c>
      <c r="M38" s="33"/>
      <c r="O38" s="30"/>
      <c r="P38" s="30"/>
    </row>
    <row r="39" spans="1:19" x14ac:dyDescent="0.25">
      <c r="G39" s="15"/>
      <c r="I39" s="3"/>
      <c r="J39" s="3"/>
      <c r="K39" s="3"/>
      <c r="L39" s="3"/>
    </row>
    <row r="40" spans="1:19" x14ac:dyDescent="0.25">
      <c r="G40" s="20" t="s">
        <v>41</v>
      </c>
    </row>
  </sheetData>
  <sortState ref="A3:I37">
    <sortCondition ref="B3:B37"/>
  </sortState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zoomScale="80" zoomScaleNormal="80" workbookViewId="0">
      <selection activeCell="J16" sqref="J16"/>
    </sheetView>
  </sheetViews>
  <sheetFormatPr defaultRowHeight="15" x14ac:dyDescent="0.25"/>
  <cols>
    <col min="1" max="1" width="18.85546875" style="21" customWidth="1"/>
    <col min="2" max="2" width="10.140625" style="3" customWidth="1"/>
    <col min="3" max="12" width="9.140625" style="21"/>
    <col min="13" max="13" width="10.28515625" style="21" customWidth="1"/>
    <col min="14" max="16" width="9.140625" style="21"/>
    <col min="17" max="17" width="9.140625" style="19"/>
    <col min="18" max="18" width="9.140625" style="21"/>
    <col min="20" max="16384" width="9.140625" style="19"/>
  </cols>
  <sheetData>
    <row r="1" spans="1:18" ht="23.25" customHeight="1" x14ac:dyDescent="0.25">
      <c r="A1" s="26" t="s">
        <v>81</v>
      </c>
      <c r="B1" s="21"/>
    </row>
    <row r="2" spans="1:18" x14ac:dyDescent="0.25">
      <c r="A2"/>
      <c r="B2" s="39" t="s">
        <v>43</v>
      </c>
      <c r="C2" s="39" t="s">
        <v>43</v>
      </c>
      <c r="D2" s="39" t="s">
        <v>43</v>
      </c>
      <c r="E2" s="39" t="s">
        <v>43</v>
      </c>
      <c r="F2" s="39" t="s">
        <v>43</v>
      </c>
      <c r="G2" s="39" t="s">
        <v>43</v>
      </c>
      <c r="H2" s="39" t="s">
        <v>43</v>
      </c>
      <c r="I2" s="39" t="s">
        <v>43</v>
      </c>
      <c r="J2" s="39" t="s">
        <v>43</v>
      </c>
      <c r="K2" t="s">
        <v>44</v>
      </c>
      <c r="L2" t="s">
        <v>44</v>
      </c>
      <c r="M2" t="s">
        <v>44</v>
      </c>
      <c r="N2" t="s">
        <v>44</v>
      </c>
      <c r="O2" t="s">
        <v>44</v>
      </c>
      <c r="P2" t="s">
        <v>44</v>
      </c>
      <c r="Q2" t="s">
        <v>44</v>
      </c>
      <c r="R2" t="s">
        <v>44</v>
      </c>
    </row>
    <row r="3" spans="1:18" x14ac:dyDescent="0.25">
      <c r="A3"/>
      <c r="B3" s="10" t="s">
        <v>46</v>
      </c>
      <c r="C3" s="10" t="s">
        <v>47</v>
      </c>
      <c r="D3" s="10" t="s">
        <v>48</v>
      </c>
      <c r="E3" s="10" t="s">
        <v>49</v>
      </c>
      <c r="F3" s="10" t="s">
        <v>50</v>
      </c>
      <c r="G3" s="10" t="s">
        <v>51</v>
      </c>
      <c r="H3" s="10" t="s">
        <v>52</v>
      </c>
      <c r="I3" s="10" t="s">
        <v>53</v>
      </c>
      <c r="J3" s="10" t="s">
        <v>54</v>
      </c>
      <c r="K3" t="s">
        <v>55</v>
      </c>
      <c r="L3" t="s">
        <v>56</v>
      </c>
      <c r="M3" t="s">
        <v>57</v>
      </c>
      <c r="N3" t="s">
        <v>58</v>
      </c>
      <c r="O3" t="s">
        <v>59</v>
      </c>
      <c r="P3" t="s">
        <v>60</v>
      </c>
      <c r="Q3" t="s">
        <v>61</v>
      </c>
      <c r="R3" t="s">
        <v>62</v>
      </c>
    </row>
    <row r="4" spans="1:18" x14ac:dyDescent="0.25">
      <c r="A4" t="s">
        <v>80</v>
      </c>
      <c r="B4" t="s">
        <v>63</v>
      </c>
      <c r="C4" t="s">
        <v>64</v>
      </c>
      <c r="D4" t="s">
        <v>65</v>
      </c>
      <c r="E4" t="s">
        <v>66</v>
      </c>
      <c r="F4" t="s">
        <v>67</v>
      </c>
      <c r="G4" t="s">
        <v>68</v>
      </c>
      <c r="H4" t="s">
        <v>69</v>
      </c>
      <c r="I4" t="s">
        <v>70</v>
      </c>
      <c r="J4" t="s">
        <v>71</v>
      </c>
      <c r="K4" t="s">
        <v>72</v>
      </c>
      <c r="L4" t="s">
        <v>73</v>
      </c>
      <c r="M4" t="s">
        <v>74</v>
      </c>
      <c r="N4" t="s">
        <v>75</v>
      </c>
      <c r="O4" t="s">
        <v>76</v>
      </c>
      <c r="P4" t="s">
        <v>77</v>
      </c>
      <c r="Q4" t="s">
        <v>78</v>
      </c>
      <c r="R4" t="s">
        <v>79</v>
      </c>
    </row>
    <row r="5" spans="1:18" x14ac:dyDescent="0.25">
      <c r="A5" t="s">
        <v>30</v>
      </c>
      <c r="B5">
        <v>4142.9285933364199</v>
      </c>
      <c r="C5">
        <v>2871.3523720633798</v>
      </c>
      <c r="D5">
        <v>2138.6207106800698</v>
      </c>
      <c r="E5">
        <v>2390.93702917878</v>
      </c>
      <c r="F5">
        <v>3816.4879503175598</v>
      </c>
      <c r="G5">
        <v>2669.1593718425602</v>
      </c>
      <c r="H5">
        <v>2607.9711552867798</v>
      </c>
      <c r="I5">
        <v>2564.1076908519899</v>
      </c>
      <c r="J5">
        <v>2844.5830264034298</v>
      </c>
      <c r="K5">
        <v>1359.3717249910201</v>
      </c>
      <c r="L5">
        <v>937.02320948189197</v>
      </c>
      <c r="M5">
        <v>1608.26214032032</v>
      </c>
      <c r="N5">
        <v>1124.5543133507199</v>
      </c>
      <c r="O5">
        <v>1141.3767365871099</v>
      </c>
      <c r="P5">
        <v>661.45970759236297</v>
      </c>
      <c r="Q5">
        <v>680.64945484949499</v>
      </c>
      <c r="R5">
        <v>765.78473887521898</v>
      </c>
    </row>
    <row r="6" spans="1:18" x14ac:dyDescent="0.25">
      <c r="A6" t="s">
        <v>32</v>
      </c>
      <c r="B6">
        <v>94.428815200489396</v>
      </c>
      <c r="C6">
        <v>59.766856282984499</v>
      </c>
      <c r="D6">
        <v>86.793088577531194</v>
      </c>
      <c r="E6">
        <v>142.92328745850801</v>
      </c>
      <c r="F6">
        <v>228.236332417265</v>
      </c>
      <c r="G6">
        <v>115.882461874496</v>
      </c>
      <c r="H6">
        <v>179.57072948242299</v>
      </c>
      <c r="I6">
        <v>109.01012364065799</v>
      </c>
      <c r="J6">
        <v>167.84806677535701</v>
      </c>
      <c r="K6">
        <v>218.08890547281399</v>
      </c>
      <c r="L6">
        <v>60.255919342265202</v>
      </c>
      <c r="M6">
        <v>68.798330109324397</v>
      </c>
      <c r="N6">
        <v>35.656600179412997</v>
      </c>
      <c r="O6">
        <v>65.015130565088796</v>
      </c>
      <c r="P6">
        <v>21.569338291055299</v>
      </c>
      <c r="Q6">
        <v>61.819285693259403</v>
      </c>
      <c r="R6">
        <v>83.118984112790699</v>
      </c>
    </row>
    <row r="7" spans="1:18" x14ac:dyDescent="0.25">
      <c r="A7" t="s">
        <v>9</v>
      </c>
      <c r="B7">
        <v>144.35669450189801</v>
      </c>
      <c r="C7">
        <v>115.718806845779</v>
      </c>
      <c r="D7">
        <v>139.45406366951599</v>
      </c>
      <c r="E7">
        <v>106.58685844363301</v>
      </c>
      <c r="F7">
        <v>474.51196258572202</v>
      </c>
      <c r="G7">
        <v>177.68644154089401</v>
      </c>
      <c r="H7">
        <v>149.362569382576</v>
      </c>
      <c r="I7">
        <v>117.304372178534</v>
      </c>
      <c r="J7">
        <v>102.696514540186</v>
      </c>
      <c r="K7">
        <v>368.39342140678099</v>
      </c>
      <c r="L7">
        <v>333.59074186587401</v>
      </c>
      <c r="M7">
        <v>440.30931269967601</v>
      </c>
      <c r="N7">
        <v>361.36592874135903</v>
      </c>
      <c r="O7">
        <v>491.22543093622699</v>
      </c>
      <c r="P7">
        <v>225.579329627287</v>
      </c>
      <c r="Q7">
        <v>263.847260587726</v>
      </c>
      <c r="R7">
        <v>299.773385324819</v>
      </c>
    </row>
    <row r="8" spans="1:18" x14ac:dyDescent="0.25">
      <c r="A8" t="s">
        <v>10</v>
      </c>
      <c r="B8">
        <v>1486.9824922375899</v>
      </c>
      <c r="C8">
        <v>3708.08836002517</v>
      </c>
      <c r="D8">
        <v>2508.2227395664099</v>
      </c>
      <c r="E8">
        <v>1969.43445260623</v>
      </c>
      <c r="F8">
        <v>3860.4097187552502</v>
      </c>
      <c r="G8">
        <v>3315.2040967928801</v>
      </c>
      <c r="H8">
        <v>3975.7295153631799</v>
      </c>
      <c r="I8">
        <v>2043.9398182623299</v>
      </c>
      <c r="J8">
        <v>2069.3899811646002</v>
      </c>
      <c r="K8">
        <v>1349.05670919163</v>
      </c>
      <c r="L8">
        <v>1994.55825764831</v>
      </c>
      <c r="M8">
        <v>3643.0739273184599</v>
      </c>
      <c r="N8">
        <v>1492.09157673851</v>
      </c>
      <c r="O8">
        <v>3604.7277946643699</v>
      </c>
      <c r="P8">
        <v>1511.6511252314599</v>
      </c>
      <c r="Q8">
        <v>1560.1403234752499</v>
      </c>
      <c r="R8">
        <v>731.71958145194401</v>
      </c>
    </row>
    <row r="9" spans="1:18" x14ac:dyDescent="0.25">
      <c r="A9" t="s">
        <v>29</v>
      </c>
      <c r="B9">
        <v>3509.0616039446199</v>
      </c>
      <c r="C9">
        <v>7212.71508164017</v>
      </c>
      <c r="D9">
        <v>10057.271039326701</v>
      </c>
      <c r="E9">
        <v>4215.0257657254997</v>
      </c>
      <c r="F9">
        <v>2519.22714681874</v>
      </c>
      <c r="G9">
        <v>5630.9219599182197</v>
      </c>
      <c r="H9">
        <v>3297.7241442332902</v>
      </c>
      <c r="I9">
        <v>6715.9715303831199</v>
      </c>
      <c r="J9">
        <v>4261.3532216191097</v>
      </c>
      <c r="K9">
        <v>1213.4879301139399</v>
      </c>
      <c r="L9">
        <v>2696.67070911471</v>
      </c>
      <c r="M9">
        <v>1831.6543651458901</v>
      </c>
      <c r="N9">
        <v>1925.4564096883</v>
      </c>
      <c r="O9">
        <v>2005.3555827631801</v>
      </c>
      <c r="P9">
        <v>2177.6044449677902</v>
      </c>
      <c r="Q9">
        <v>9662.2906226340801</v>
      </c>
      <c r="R9">
        <v>8708.4168436859909</v>
      </c>
    </row>
    <row r="10" spans="1:18" x14ac:dyDescent="0.25">
      <c r="A10" t="s">
        <v>21</v>
      </c>
      <c r="B10">
        <v>34.732437774892702</v>
      </c>
      <c r="C10">
        <v>34.3341514817145</v>
      </c>
      <c r="D10">
        <v>57.536991304206097</v>
      </c>
      <c r="E10">
        <v>55.715857822808303</v>
      </c>
      <c r="F10">
        <v>49.411989492397502</v>
      </c>
      <c r="G10">
        <v>63.7353540309729</v>
      </c>
      <c r="H10">
        <v>35.242853449821403</v>
      </c>
      <c r="I10">
        <v>21.3280676688243</v>
      </c>
      <c r="J10">
        <v>57.421707054727598</v>
      </c>
      <c r="K10">
        <v>142.93664750583099</v>
      </c>
      <c r="L10">
        <v>110.03254836413601</v>
      </c>
      <c r="M10">
        <v>110.077328174919</v>
      </c>
      <c r="N10">
        <v>125.48380447755</v>
      </c>
      <c r="O10">
        <v>131.475041809402</v>
      </c>
      <c r="P10">
        <v>80.885018591457495</v>
      </c>
      <c r="Q10">
        <v>64.368534587826801</v>
      </c>
      <c r="R10">
        <v>66.767708549618703</v>
      </c>
    </row>
    <row r="11" spans="1:18" x14ac:dyDescent="0.25">
      <c r="A11" t="s">
        <v>15</v>
      </c>
      <c r="B11">
        <v>122.64892089259</v>
      </c>
      <c r="C11">
        <v>86.471196324318001</v>
      </c>
      <c r="D11">
        <v>347.172354310125</v>
      </c>
      <c r="E11">
        <v>359.73064724726299</v>
      </c>
      <c r="F11">
        <v>31.3726917412048</v>
      </c>
      <c r="G11">
        <v>149.68151325455699</v>
      </c>
      <c r="H11">
        <v>312.15098769841802</v>
      </c>
      <c r="I11">
        <v>10.6640338344122</v>
      </c>
      <c r="J11">
        <v>305.88101642614498</v>
      </c>
      <c r="K11">
        <v>1268.01015648214</v>
      </c>
      <c r="L11">
        <v>534.44380634009099</v>
      </c>
      <c r="M11">
        <v>9.7127054271987294</v>
      </c>
      <c r="N11">
        <v>220.79663957251901</v>
      </c>
      <c r="O11">
        <v>98.245086187245306</v>
      </c>
      <c r="P11">
        <v>162.66875961170899</v>
      </c>
      <c r="Q11">
        <v>198.20410155261499</v>
      </c>
      <c r="R11">
        <v>588.64592027418996</v>
      </c>
    </row>
    <row r="12" spans="1:18" x14ac:dyDescent="0.25">
      <c r="A12" t="s">
        <v>13</v>
      </c>
      <c r="B12">
        <v>1514.11720924923</v>
      </c>
      <c r="C12">
        <v>1294.5246743846401</v>
      </c>
      <c r="D12">
        <v>1147.81421635679</v>
      </c>
      <c r="E12">
        <v>1507.9618041173101</v>
      </c>
      <c r="F12">
        <v>901.96488755963799</v>
      </c>
      <c r="G12">
        <v>1155.9275571981</v>
      </c>
      <c r="H12">
        <v>1006.9386699949</v>
      </c>
      <c r="I12">
        <v>2040.3851403175299</v>
      </c>
      <c r="J12">
        <v>1191.5004213856</v>
      </c>
      <c r="K12">
        <v>737.52362965637496</v>
      </c>
      <c r="L12">
        <v>1915.09030605199</v>
      </c>
      <c r="M12">
        <v>1087.82300784626</v>
      </c>
      <c r="N12">
        <v>2696.1875366433101</v>
      </c>
      <c r="O12">
        <v>1256.9591909250501</v>
      </c>
      <c r="P12">
        <v>2284.55241399428</v>
      </c>
      <c r="Q12">
        <v>4932.7966109879198</v>
      </c>
      <c r="R12">
        <v>2316.4307047826901</v>
      </c>
    </row>
    <row r="13" spans="1:18" x14ac:dyDescent="0.25">
      <c r="A13" t="s">
        <v>24</v>
      </c>
      <c r="B13">
        <v>768.45518576949996</v>
      </c>
      <c r="C13">
        <v>2618.2969592907498</v>
      </c>
      <c r="D13">
        <v>1229.7312887221001</v>
      </c>
      <c r="E13">
        <v>912.04436827336303</v>
      </c>
      <c r="F13">
        <v>895.69034921139701</v>
      </c>
      <c r="G13">
        <v>2136.1000472198798</v>
      </c>
      <c r="H13">
        <v>1621.1712586917799</v>
      </c>
      <c r="I13">
        <v>1688.4720237819199</v>
      </c>
      <c r="J13">
        <v>1033.5907269851</v>
      </c>
      <c r="K13">
        <v>315.34476872420402</v>
      </c>
      <c r="L13">
        <v>394.71993540150498</v>
      </c>
      <c r="M13">
        <v>484.82587924100301</v>
      </c>
      <c r="N13">
        <v>669.93266106320198</v>
      </c>
      <c r="O13">
        <v>642.927402254767</v>
      </c>
      <c r="P13">
        <v>642.58653658769003</v>
      </c>
      <c r="Q13">
        <v>981.46082440844896</v>
      </c>
      <c r="R13">
        <v>838.00287261256199</v>
      </c>
    </row>
    <row r="14" spans="1:18" x14ac:dyDescent="0.25">
      <c r="A14" t="s">
        <v>6</v>
      </c>
      <c r="B14">
        <v>945.37354068536001</v>
      </c>
      <c r="C14">
        <v>1664.5705292431201</v>
      </c>
      <c r="D14">
        <v>1693.9280321255201</v>
      </c>
      <c r="E14">
        <v>707.34915148956702</v>
      </c>
      <c r="F14">
        <v>898.04330109198702</v>
      </c>
      <c r="G14">
        <v>1486.19257354041</v>
      </c>
      <c r="H14">
        <v>1572.5025563086999</v>
      </c>
      <c r="I14">
        <v>2734.7322322025798</v>
      </c>
      <c r="J14">
        <v>2229.5082027595199</v>
      </c>
      <c r="K14">
        <v>2513.9167076798699</v>
      </c>
      <c r="L14">
        <v>2145.6346931006601</v>
      </c>
      <c r="M14">
        <v>2592.4829569431299</v>
      </c>
      <c r="N14">
        <v>1339.1796182768001</v>
      </c>
      <c r="O14">
        <v>3194.4100817647</v>
      </c>
      <c r="P14">
        <v>1697.6866679918101</v>
      </c>
      <c r="Q14">
        <v>2196.81523489346</v>
      </c>
      <c r="R14">
        <v>3033.1616169683898</v>
      </c>
    </row>
    <row r="15" spans="1:18" x14ac:dyDescent="0.25">
      <c r="A15" t="s">
        <v>16</v>
      </c>
      <c r="B15">
        <v>116.136588809797</v>
      </c>
      <c r="C15">
        <v>73.754843923682998</v>
      </c>
      <c r="D15">
        <v>90.693901547307902</v>
      </c>
      <c r="E15">
        <v>53.293429221816702</v>
      </c>
      <c r="F15">
        <v>165.490948934855</v>
      </c>
      <c r="G15">
        <v>146.78445170769501</v>
      </c>
      <c r="H15">
        <v>151.04080049923499</v>
      </c>
      <c r="I15">
        <v>61.614417709936902</v>
      </c>
      <c r="J15">
        <v>71.777133818409396</v>
      </c>
      <c r="K15">
        <v>112.728386950475</v>
      </c>
      <c r="L15">
        <v>109.15927417077</v>
      </c>
      <c r="M15">
        <v>225.011009063437</v>
      </c>
      <c r="N15">
        <v>110.39831978626</v>
      </c>
      <c r="O15">
        <v>222.49622460052601</v>
      </c>
      <c r="P15">
        <v>124.922417602362</v>
      </c>
      <c r="Q15">
        <v>110.892326913682</v>
      </c>
      <c r="R15">
        <v>192.12748786726999</v>
      </c>
    </row>
    <row r="16" spans="1:18" x14ac:dyDescent="0.25">
      <c r="A16" t="s">
        <v>20</v>
      </c>
      <c r="B16">
        <v>2152.3257533628798</v>
      </c>
      <c r="C16">
        <v>1143.2000808170901</v>
      </c>
      <c r="D16">
        <v>1485.2345382424701</v>
      </c>
      <c r="E16">
        <v>1218.48158629881</v>
      </c>
      <c r="F16">
        <v>1134.9071237380799</v>
      </c>
      <c r="G16">
        <v>1257.3247113382799</v>
      </c>
      <c r="H16">
        <v>1485.2345382424701</v>
      </c>
      <c r="I16">
        <v>1336.5589072463199</v>
      </c>
      <c r="J16">
        <v>1485.2345382424701</v>
      </c>
      <c r="K16">
        <v>2239.83200215323</v>
      </c>
      <c r="L16">
        <v>2084.5054995650298</v>
      </c>
      <c r="M16">
        <v>1485.2345382424701</v>
      </c>
      <c r="N16">
        <v>1485.2345382424701</v>
      </c>
      <c r="O16">
        <v>1485.2345382424701</v>
      </c>
      <c r="P16">
        <v>1445.14566550071</v>
      </c>
      <c r="Q16">
        <v>1194.3231071048299</v>
      </c>
      <c r="R16">
        <v>1838.1558945599099</v>
      </c>
    </row>
    <row r="17" spans="1:18" x14ac:dyDescent="0.25">
      <c r="A17" t="s">
        <v>12</v>
      </c>
      <c r="B17">
        <v>380.97142684335398</v>
      </c>
      <c r="C17">
        <v>658.70705435289301</v>
      </c>
      <c r="D17">
        <v>339.37072837057099</v>
      </c>
      <c r="E17">
        <v>390.01100475965802</v>
      </c>
      <c r="F17">
        <v>287.06012943202398</v>
      </c>
      <c r="G17">
        <v>512.77989379464498</v>
      </c>
      <c r="H17">
        <v>624.30197539683604</v>
      </c>
      <c r="I17">
        <v>502.39448286563902</v>
      </c>
      <c r="J17">
        <v>395.32636779985501</v>
      </c>
      <c r="K17">
        <v>876.77634294813902</v>
      </c>
      <c r="L17">
        <v>709.97191920669002</v>
      </c>
      <c r="M17">
        <v>1184.1406699993099</v>
      </c>
      <c r="N17">
        <v>1156.0966904325101</v>
      </c>
      <c r="O17">
        <v>544.68231606752204</v>
      </c>
      <c r="P17">
        <v>833.11569149201205</v>
      </c>
      <c r="Q17">
        <v>436.558873194667</v>
      </c>
      <c r="R17">
        <v>406.05667648543601</v>
      </c>
    </row>
    <row r="18" spans="1:18" x14ac:dyDescent="0.25">
      <c r="A18" t="s">
        <v>33</v>
      </c>
      <c r="B18">
        <v>3391.8396264543599</v>
      </c>
      <c r="C18">
        <v>6272.9766392332504</v>
      </c>
      <c r="D18">
        <v>4253.8365435414698</v>
      </c>
      <c r="E18">
        <v>6991.1289424619499</v>
      </c>
      <c r="F18">
        <v>3119.2298763692902</v>
      </c>
      <c r="G18">
        <v>3942.90076527973</v>
      </c>
      <c r="H18">
        <v>4464.0947703107104</v>
      </c>
      <c r="I18">
        <v>5053.5671448630901</v>
      </c>
      <c r="J18">
        <v>2574.0384450878801</v>
      </c>
      <c r="K18">
        <v>3182.1823741117701</v>
      </c>
      <c r="L18">
        <v>5026.5662570156301</v>
      </c>
      <c r="M18">
        <v>2865.2481010236302</v>
      </c>
      <c r="N18">
        <v>4293.1918023712497</v>
      </c>
      <c r="O18">
        <v>3349.00161444169</v>
      </c>
      <c r="P18">
        <v>3765.6469766467399</v>
      </c>
      <c r="Q18">
        <v>3686.8512137681</v>
      </c>
      <c r="R18">
        <v>1625.5893122386799</v>
      </c>
    </row>
    <row r="19" spans="1:18" x14ac:dyDescent="0.25">
      <c r="A19" t="s">
        <v>23</v>
      </c>
      <c r="B19">
        <v>64.037932147458307</v>
      </c>
      <c r="C19">
        <v>38.149057201905002</v>
      </c>
      <c r="D19">
        <v>40.958536182655202</v>
      </c>
      <c r="E19">
        <v>50.871000620825001</v>
      </c>
      <c r="F19">
        <v>112.157372974807</v>
      </c>
      <c r="G19">
        <v>85.946159223584601</v>
      </c>
      <c r="H19">
        <v>33.5646223331632</v>
      </c>
      <c r="I19">
        <v>54.505061820328798</v>
      </c>
      <c r="J19">
        <v>113.739150512249</v>
      </c>
      <c r="K19">
        <v>235.035002857526</v>
      </c>
      <c r="L19">
        <v>96.060161270277803</v>
      </c>
      <c r="M19">
        <v>212.870127279439</v>
      </c>
      <c r="N19">
        <v>78.855942704471104</v>
      </c>
      <c r="O19">
        <v>199.379733732939</v>
      </c>
      <c r="P19">
        <v>219.28827262572901</v>
      </c>
      <c r="Q19">
        <v>116.628136926458</v>
      </c>
      <c r="R19">
        <v>64.042495955756706</v>
      </c>
    </row>
    <row r="20" spans="1:18" x14ac:dyDescent="0.25">
      <c r="A20" t="s">
        <v>45</v>
      </c>
      <c r="B20">
        <v>5.4269434023269802</v>
      </c>
      <c r="C20">
        <v>12.716352400634999</v>
      </c>
      <c r="D20">
        <v>10.7272356668859</v>
      </c>
      <c r="E20">
        <v>12.1121430049583</v>
      </c>
      <c r="F20">
        <v>11.7647594029518</v>
      </c>
      <c r="G20">
        <v>18.348056463461901</v>
      </c>
      <c r="H20">
        <v>5.0346933499744804</v>
      </c>
      <c r="I20">
        <v>11.8489264826802</v>
      </c>
      <c r="J20">
        <v>8.8341087776503908</v>
      </c>
      <c r="K20">
        <v>8.8414421137627404</v>
      </c>
      <c r="L20">
        <v>10.479290320393901</v>
      </c>
      <c r="M20">
        <v>16.187842378664602</v>
      </c>
      <c r="N20">
        <v>6.1713346464368701</v>
      </c>
      <c r="O20">
        <v>10.113464754569399</v>
      </c>
      <c r="P20">
        <v>8.0885018591457492</v>
      </c>
      <c r="Q20">
        <v>5.0984977891348002</v>
      </c>
      <c r="R20">
        <v>12.263456672379</v>
      </c>
    </row>
    <row r="21" spans="1:18" x14ac:dyDescent="0.25">
      <c r="A21" t="s">
        <v>22</v>
      </c>
      <c r="B21">
        <v>7233.0301666214</v>
      </c>
      <c r="C21">
        <v>9689.8605292838693</v>
      </c>
      <c r="D21">
        <v>11221.6637108051</v>
      </c>
      <c r="E21">
        <v>11006.304348605599</v>
      </c>
      <c r="F21">
        <v>5203.9452425723402</v>
      </c>
      <c r="G21">
        <v>5534.3532416894795</v>
      </c>
      <c r="H21">
        <v>8644.5684819061898</v>
      </c>
      <c r="I21">
        <v>11899.8768665557</v>
      </c>
      <c r="J21">
        <v>6777.9699596522596</v>
      </c>
      <c r="K21">
        <v>4828.1641809572702</v>
      </c>
      <c r="L21">
        <v>7971.2468370463203</v>
      </c>
      <c r="M21">
        <v>6573.8827899756798</v>
      </c>
      <c r="N21">
        <v>9473.6843861301895</v>
      </c>
      <c r="O21">
        <v>6604.0924847338001</v>
      </c>
      <c r="P21">
        <v>9269.4231305810299</v>
      </c>
      <c r="Q21">
        <v>11374.1112553361</v>
      </c>
      <c r="R21">
        <v>7971.2468370463203</v>
      </c>
    </row>
    <row r="22" spans="1:18" x14ac:dyDescent="0.25">
      <c r="A22" t="s">
        <v>14</v>
      </c>
      <c r="B22">
        <v>4719.2699826635398</v>
      </c>
      <c r="C22">
        <v>3467.7492996531601</v>
      </c>
      <c r="D22">
        <v>3460.99630743436</v>
      </c>
      <c r="E22">
        <v>4056.3566923605499</v>
      </c>
      <c r="F22">
        <v>1650.9879028809</v>
      </c>
      <c r="G22">
        <v>3922.62133445169</v>
      </c>
      <c r="H22">
        <v>5518.0239115720296</v>
      </c>
      <c r="I22">
        <v>3689.75570670661</v>
      </c>
      <c r="J22">
        <v>4637.9071082664595</v>
      </c>
      <c r="K22">
        <v>1785.23452013726</v>
      </c>
      <c r="L22">
        <v>2480.9719833532699</v>
      </c>
      <c r="M22">
        <v>2336.7150473602301</v>
      </c>
      <c r="N22">
        <v>3237.8935778305399</v>
      </c>
      <c r="O22">
        <v>3077.38284674754</v>
      </c>
      <c r="P22">
        <v>2171.31338796624</v>
      </c>
      <c r="Q22">
        <v>1962.9216488169</v>
      </c>
      <c r="R22">
        <v>1684.1813830067099</v>
      </c>
    </row>
    <row r="23" spans="1:18" x14ac:dyDescent="0.25">
      <c r="A23" t="s">
        <v>2</v>
      </c>
      <c r="B23">
        <v>3606.7465851865099</v>
      </c>
      <c r="C23">
        <v>1478.9117841938501</v>
      </c>
      <c r="D23">
        <v>2271.2483516524699</v>
      </c>
      <c r="E23">
        <v>3286.0243972451999</v>
      </c>
      <c r="F23">
        <v>1920.0087345617301</v>
      </c>
      <c r="G23">
        <v>1798.1095334192601</v>
      </c>
      <c r="H23">
        <v>2414.97457687109</v>
      </c>
      <c r="I23">
        <v>1555.76404717591</v>
      </c>
      <c r="J23">
        <v>3253.1605573697602</v>
      </c>
      <c r="K23">
        <v>3664.77775615466</v>
      </c>
      <c r="L23">
        <v>3937.59333788802</v>
      </c>
      <c r="M23">
        <v>4798.0764810361698</v>
      </c>
      <c r="N23">
        <v>5096.8367141072504</v>
      </c>
      <c r="O23">
        <v>3347.55683376246</v>
      </c>
      <c r="P23">
        <v>5599.0407313864498</v>
      </c>
      <c r="Q23">
        <v>3580.42007241991</v>
      </c>
      <c r="R23">
        <v>5664.3543763421403</v>
      </c>
    </row>
    <row r="24" spans="1:18" x14ac:dyDescent="0.25">
      <c r="A24" t="s">
        <v>1</v>
      </c>
      <c r="B24">
        <v>211.65079269075201</v>
      </c>
      <c r="C24">
        <v>237.79578989187499</v>
      </c>
      <c r="D24">
        <v>76.065852910645305</v>
      </c>
      <c r="E24">
        <v>66.616786527270804</v>
      </c>
      <c r="F24">
        <v>327.06031140205999</v>
      </c>
      <c r="G24">
        <v>169.96094408259401</v>
      </c>
      <c r="H24">
        <v>78.876862482933603</v>
      </c>
      <c r="I24">
        <v>45.0259206341847</v>
      </c>
      <c r="J24">
        <v>87.236824179297599</v>
      </c>
      <c r="K24">
        <v>590.16626109366302</v>
      </c>
      <c r="L24">
        <v>629.63069341700304</v>
      </c>
      <c r="M24">
        <v>1486.04393036141</v>
      </c>
      <c r="N24">
        <v>999.75621272277203</v>
      </c>
      <c r="O24">
        <v>1222.2844546236699</v>
      </c>
      <c r="P24">
        <v>2256.6920187016599</v>
      </c>
      <c r="Q24">
        <v>1653.8252203505999</v>
      </c>
      <c r="R24">
        <v>84.481590409721605</v>
      </c>
    </row>
    <row r="25" spans="1:18" x14ac:dyDescent="0.25">
      <c r="A25" t="s">
        <v>11</v>
      </c>
      <c r="B25">
        <v>3928.0216346042698</v>
      </c>
      <c r="C25">
        <v>3690.2854666642802</v>
      </c>
      <c r="D25">
        <v>3141.12964391267</v>
      </c>
      <c r="E25">
        <v>3917.0670478035299</v>
      </c>
      <c r="F25">
        <v>3831.3899788946401</v>
      </c>
      <c r="G25">
        <v>2814.01244918568</v>
      </c>
      <c r="H25">
        <v>2866.4187472521398</v>
      </c>
      <c r="I25">
        <v>2381.6342230187101</v>
      </c>
      <c r="J25">
        <v>3393.4020342149602</v>
      </c>
      <c r="K25">
        <v>3069.4539871613001</v>
      </c>
      <c r="L25">
        <v>4977.6629021871204</v>
      </c>
      <c r="M25">
        <v>5983.8359352733496</v>
      </c>
      <c r="N25">
        <v>3924.96883513385</v>
      </c>
      <c r="O25">
        <v>9180.1364357905404</v>
      </c>
      <c r="P25">
        <v>5601.7368986728297</v>
      </c>
      <c r="Q25">
        <v>4159.0995714867104</v>
      </c>
      <c r="R25">
        <v>3978.8103870384998</v>
      </c>
    </row>
    <row r="26" spans="1:18" x14ac:dyDescent="0.25">
      <c r="A26" t="s">
        <v>17</v>
      </c>
      <c r="B26">
        <v>8569.1436322742993</v>
      </c>
      <c r="C26">
        <v>11133.1665267559</v>
      </c>
      <c r="D26">
        <v>9996.8084382951893</v>
      </c>
      <c r="E26">
        <v>7274.5530887779796</v>
      </c>
      <c r="F26">
        <v>7341.2098674419203</v>
      </c>
      <c r="G26">
        <v>11555.4128232518</v>
      </c>
      <c r="H26">
        <v>11519.3783847416</v>
      </c>
      <c r="I26">
        <v>8569.1436322742993</v>
      </c>
      <c r="J26">
        <v>8764.5401710263995</v>
      </c>
      <c r="K26">
        <v>7668.4774600035498</v>
      </c>
      <c r="L26">
        <v>9802.50282053517</v>
      </c>
      <c r="M26">
        <v>13155.0501090218</v>
      </c>
      <c r="N26">
        <v>7653.8263692809196</v>
      </c>
      <c r="O26">
        <v>14560.499685221401</v>
      </c>
      <c r="P26">
        <v>6234.4374885437801</v>
      </c>
      <c r="Q26">
        <v>4226.6546671927499</v>
      </c>
      <c r="R26">
        <v>5348.2297154541502</v>
      </c>
    </row>
    <row r="27" spans="1:18" x14ac:dyDescent="0.25">
      <c r="A27" t="s">
        <v>18</v>
      </c>
      <c r="B27">
        <v>2658.1168784597498</v>
      </c>
      <c r="C27">
        <v>6079.6880827435898</v>
      </c>
      <c r="D27">
        <v>4923.8011711006202</v>
      </c>
      <c r="E27">
        <v>767.90986651435799</v>
      </c>
      <c r="F27">
        <v>1672.94878709975</v>
      </c>
      <c r="G27">
        <v>3486.1307280577598</v>
      </c>
      <c r="H27">
        <v>221.52650739887699</v>
      </c>
      <c r="I27">
        <v>5456.4306452742203</v>
      </c>
      <c r="J27">
        <v>3764.4346028762702</v>
      </c>
      <c r="K27">
        <v>3320.6983005607199</v>
      </c>
      <c r="L27">
        <v>55.016274182068202</v>
      </c>
      <c r="M27">
        <v>2300.2924020082301</v>
      </c>
      <c r="N27">
        <v>3399.03398248751</v>
      </c>
      <c r="O27">
        <v>3133.7292932372802</v>
      </c>
      <c r="P27">
        <v>88.973520450603203</v>
      </c>
      <c r="Q27">
        <v>121.08932249195099</v>
      </c>
      <c r="R27">
        <v>243.906527150648</v>
      </c>
    </row>
    <row r="28" spans="1:18" x14ac:dyDescent="0.25">
      <c r="A28" t="s">
        <v>28</v>
      </c>
      <c r="B28">
        <v>667.51403848621806</v>
      </c>
      <c r="C28">
        <v>1696.36141024471</v>
      </c>
      <c r="D28">
        <v>1643.2174635184299</v>
      </c>
      <c r="E28">
        <v>1291.15444432856</v>
      </c>
      <c r="F28">
        <v>1374.1238982647701</v>
      </c>
      <c r="G28">
        <v>1463.0160811655101</v>
      </c>
      <c r="H28">
        <v>1592.6413297086001</v>
      </c>
      <c r="I28">
        <v>1155.27033206132</v>
      </c>
      <c r="J28">
        <v>708.93722940644398</v>
      </c>
      <c r="K28">
        <v>408.91669776152702</v>
      </c>
      <c r="L28">
        <v>627.88414503027002</v>
      </c>
      <c r="M28">
        <v>575.477796561525</v>
      </c>
      <c r="N28">
        <v>592.44812605793902</v>
      </c>
      <c r="O28">
        <v>473.88806278553602</v>
      </c>
      <c r="P28">
        <v>354.09663694482498</v>
      </c>
      <c r="Q28">
        <v>537.25420453007905</v>
      </c>
      <c r="R28">
        <v>451.02268428415903</v>
      </c>
    </row>
    <row r="29" spans="1:18" x14ac:dyDescent="0.25">
      <c r="A29" t="s">
        <v>8</v>
      </c>
      <c r="B29">
        <v>2636.4091048504501</v>
      </c>
      <c r="C29">
        <v>704.48592299517895</v>
      </c>
      <c r="D29">
        <v>813.31950419843804</v>
      </c>
      <c r="E29">
        <v>1491.0048039103699</v>
      </c>
      <c r="F29">
        <v>1165.49549818576</v>
      </c>
      <c r="G29">
        <v>798.623299751736</v>
      </c>
      <c r="H29">
        <v>731.70876686295799</v>
      </c>
      <c r="I29">
        <v>939.61987007653795</v>
      </c>
      <c r="J29">
        <v>1530.5093457279299</v>
      </c>
      <c r="K29">
        <v>1133.1781642472599</v>
      </c>
      <c r="L29">
        <v>787.69332241627797</v>
      </c>
      <c r="M29">
        <v>866.04956725855402</v>
      </c>
      <c r="N29">
        <v>1119.7543864034899</v>
      </c>
      <c r="O29">
        <v>674.71257719769903</v>
      </c>
      <c r="P29">
        <v>1129.6940929940199</v>
      </c>
      <c r="Q29">
        <v>1087.89196575664</v>
      </c>
      <c r="R29">
        <v>2887.3627431967798</v>
      </c>
    </row>
    <row r="30" spans="1:18" x14ac:dyDescent="0.25">
      <c r="A30" t="s">
        <v>34</v>
      </c>
      <c r="B30">
        <v>293.05494372565698</v>
      </c>
      <c r="C30">
        <v>775.69749643873502</v>
      </c>
      <c r="D30">
        <v>259.40406249014899</v>
      </c>
      <c r="E30">
        <v>528.08943501618296</v>
      </c>
      <c r="F30">
        <v>311.373965531458</v>
      </c>
      <c r="G30">
        <v>335.09345225375102</v>
      </c>
      <c r="H30">
        <v>511.860490580739</v>
      </c>
      <c r="I30">
        <v>792.69318169130304</v>
      </c>
      <c r="J30">
        <v>115.947677706661</v>
      </c>
      <c r="K30">
        <v>243.876444971289</v>
      </c>
      <c r="L30">
        <v>114.398919330967</v>
      </c>
      <c r="M30">
        <v>85.795564606922099</v>
      </c>
      <c r="N30">
        <v>64.456161862785095</v>
      </c>
      <c r="O30">
        <v>37.564297659829101</v>
      </c>
      <c r="P30">
        <v>56.6195130140202</v>
      </c>
      <c r="Q30">
        <v>103.88189245362101</v>
      </c>
      <c r="R30">
        <v>35.427763720205903</v>
      </c>
    </row>
    <row r="31" spans="1:18" x14ac:dyDescent="0.25">
      <c r="A31" t="s">
        <v>4</v>
      </c>
      <c r="B31">
        <v>1541.25192626086</v>
      </c>
      <c r="C31">
        <v>450.15887498247901</v>
      </c>
      <c r="D31">
        <v>417.38698776610499</v>
      </c>
      <c r="E31">
        <v>661.323008070725</v>
      </c>
      <c r="F31">
        <v>605.49295060525196</v>
      </c>
      <c r="G31">
        <v>532.09363744039501</v>
      </c>
      <c r="H31">
        <v>337.32445444829</v>
      </c>
      <c r="I31">
        <v>524.90744318273198</v>
      </c>
      <c r="J31">
        <v>1604.4950067407499</v>
      </c>
      <c r="K31">
        <v>1147.1771142607199</v>
      </c>
      <c r="L31">
        <v>689.88661275926802</v>
      </c>
      <c r="M31">
        <v>628.08828429218499</v>
      </c>
      <c r="N31">
        <v>890.04359678611695</v>
      </c>
      <c r="O31">
        <v>582.24661372735102</v>
      </c>
      <c r="P31">
        <v>855.583752211861</v>
      </c>
      <c r="Q31">
        <v>771.78510283028004</v>
      </c>
      <c r="R31">
        <v>936.11052599159302</v>
      </c>
    </row>
    <row r="32" spans="1:18" x14ac:dyDescent="0.25">
      <c r="A32" t="s">
        <v>3</v>
      </c>
      <c r="B32">
        <v>2328.1587195982702</v>
      </c>
      <c r="C32">
        <v>1623.87820156109</v>
      </c>
      <c r="D32">
        <v>1349.6812875427299</v>
      </c>
      <c r="E32">
        <v>1102.2050134512101</v>
      </c>
      <c r="F32">
        <v>1820.40043828341</v>
      </c>
      <c r="G32">
        <v>1051.63334151105</v>
      </c>
      <c r="H32">
        <v>1349.29781779316</v>
      </c>
      <c r="I32">
        <v>920.66158770424897</v>
      </c>
      <c r="J32">
        <v>1478.60895665923</v>
      </c>
      <c r="K32">
        <v>1623.87820156109</v>
      </c>
      <c r="L32">
        <v>1581.4995641861201</v>
      </c>
      <c r="M32">
        <v>2449.22055189195</v>
      </c>
      <c r="N32">
        <v>1948.08463672524</v>
      </c>
      <c r="O32">
        <v>3322.9955622156499</v>
      </c>
      <c r="P32">
        <v>2246.80607198493</v>
      </c>
      <c r="Q32">
        <v>1910.66204647827</v>
      </c>
      <c r="R32">
        <v>1199.0935412992801</v>
      </c>
    </row>
    <row r="33" spans="1:18" x14ac:dyDescent="0.25">
      <c r="A33" t="s">
        <v>27</v>
      </c>
      <c r="B33">
        <v>28544.636907559401</v>
      </c>
      <c r="C33">
        <v>25018.151713009302</v>
      </c>
      <c r="D33">
        <v>24197.7180547672</v>
      </c>
      <c r="E33">
        <v>41021.405929192901</v>
      </c>
      <c r="F33">
        <v>21655.784791660099</v>
      </c>
      <c r="G33">
        <v>21536.755539375099</v>
      </c>
      <c r="H33">
        <v>22357.394936119999</v>
      </c>
      <c r="I33">
        <v>21514.095814602399</v>
      </c>
      <c r="J33">
        <v>16374.020619375</v>
      </c>
      <c r="K33">
        <v>9337.2996589762697</v>
      </c>
      <c r="L33">
        <v>9391.1906754597003</v>
      </c>
      <c r="M33">
        <v>8527.7553650804894</v>
      </c>
      <c r="N33">
        <v>10952.061885876599</v>
      </c>
      <c r="O33">
        <v>7213.7899313664102</v>
      </c>
      <c r="P33">
        <v>7037.8953398855901</v>
      </c>
      <c r="Q33">
        <v>12115.305371431599</v>
      </c>
      <c r="R33">
        <v>22702.3835131673</v>
      </c>
    </row>
    <row r="34" spans="1:18" customFormat="1" x14ac:dyDescent="0.25"/>
    <row r="35" spans="1:18" x14ac:dyDescent="0.25">
      <c r="A35" s="3"/>
      <c r="B35" s="24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R35" s="22"/>
    </row>
    <row r="61" spans="1:1" x14ac:dyDescent="0.25">
      <c r="A61" s="23"/>
    </row>
    <row r="62" spans="1:1" x14ac:dyDescent="0.25">
      <c r="A62" s="23"/>
    </row>
    <row r="63" spans="1:1" x14ac:dyDescent="0.25">
      <c r="A63" s="23"/>
    </row>
    <row r="64" spans="1:1" x14ac:dyDescent="0.25">
      <c r="A64" s="23"/>
    </row>
    <row r="65" spans="1:2" x14ac:dyDescent="0.25">
      <c r="A65" s="23"/>
      <c r="B65" s="25"/>
    </row>
    <row r="66" spans="1:2" x14ac:dyDescent="0.25">
      <c r="A66" s="23"/>
      <c r="B66" s="23"/>
    </row>
  </sheetData>
  <sortState ref="A3:R32">
    <sortCondition ref="A2:A3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S7. Sheet 1</vt:lpstr>
      <vt:lpstr>Table S7. Sheet2. RNAseq counts</vt:lpstr>
    </vt:vector>
  </TitlesOfParts>
  <Company>TST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Liuksiala</dc:creator>
  <cp:lastModifiedBy>Susanna Teppo</cp:lastModifiedBy>
  <dcterms:created xsi:type="dcterms:W3CDTF">2015-03-06T14:13:38Z</dcterms:created>
  <dcterms:modified xsi:type="dcterms:W3CDTF">2016-09-10T15:23:07Z</dcterms:modified>
</cp:coreProperties>
</file>