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lsute\ST2013-\TA-julkaisu_workinProgress-valmiit\FINAL-versions-GenRes_SYYS15-MAALIS16_resubmissions\REVISIONS_submitted-GenRes\ELOKUU2016_uusitut_taulukot_kuvat_RNA-seq\"/>
    </mc:Choice>
  </mc:AlternateContent>
  <bookViews>
    <workbookView xWindow="0" yWindow="0" windowWidth="20430" windowHeight="7650" tabRatio="465"/>
  </bookViews>
  <sheets>
    <sheet name="Table S4. Sheet 1" sheetId="1" r:id="rId1"/>
    <sheet name="Sheet 2. RNA-seq count valu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V5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38" i="1"/>
  <c r="X30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1" i="1"/>
  <c r="X4" i="1"/>
  <c r="M3" i="1"/>
  <c r="X68" i="1"/>
  <c r="X33" i="1"/>
  <c r="V68" i="1"/>
  <c r="V22" i="1"/>
  <c r="V4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38" i="1"/>
  <c r="V20" i="1"/>
  <c r="V8" i="1"/>
  <c r="V6" i="1"/>
  <c r="V31" i="1"/>
  <c r="V30" i="1"/>
  <c r="V7" i="1"/>
  <c r="V9" i="1"/>
  <c r="V10" i="1"/>
  <c r="V11" i="1"/>
  <c r="V12" i="1"/>
  <c r="V13" i="1"/>
  <c r="V14" i="1"/>
  <c r="V15" i="1"/>
  <c r="V16" i="1"/>
  <c r="V17" i="1"/>
  <c r="V18" i="1"/>
  <c r="V19" i="1"/>
  <c r="V21" i="1"/>
  <c r="V23" i="1"/>
  <c r="V24" i="1"/>
  <c r="V25" i="1"/>
  <c r="V26" i="1"/>
  <c r="V27" i="1"/>
  <c r="V28" i="1"/>
  <c r="V29" i="1"/>
  <c r="H72" i="1"/>
  <c r="H73" i="1"/>
  <c r="H74" i="1"/>
  <c r="H75" i="1"/>
  <c r="H76" i="1"/>
  <c r="H77" i="1"/>
  <c r="H71" i="1"/>
</calcChain>
</file>

<file path=xl/sharedStrings.xml><?xml version="1.0" encoding="utf-8"?>
<sst xmlns="http://schemas.openxmlformats.org/spreadsheetml/2006/main" count="690" uniqueCount="257">
  <si>
    <t>Chr</t>
  </si>
  <si>
    <t>Start</t>
  </si>
  <si>
    <t>End</t>
  </si>
  <si>
    <t>Strand</t>
  </si>
  <si>
    <t>Name</t>
  </si>
  <si>
    <t>Type</t>
  </si>
  <si>
    <t>Genes nearby</t>
  </si>
  <si>
    <t>-</t>
  </si>
  <si>
    <t>antisense</t>
  </si>
  <si>
    <t>down</t>
  </si>
  <si>
    <t>KAZN</t>
  </si>
  <si>
    <t>no test</t>
  </si>
  <si>
    <t>up</t>
  </si>
  <si>
    <t>lnc</t>
  </si>
  <si>
    <t>CSRNP3</t>
  </si>
  <si>
    <t>+</t>
  </si>
  <si>
    <t>GP6, RDH13</t>
  </si>
  <si>
    <t>antisense (pat)</t>
  </si>
  <si>
    <t>SEPT11</t>
  </si>
  <si>
    <t>may be enhancer</t>
  </si>
  <si>
    <t>NLRP6. ATHL1, SIRT3, IFITM, PSMD13</t>
  </si>
  <si>
    <t>ZFY as, RPS4Y1</t>
  </si>
  <si>
    <t>antisense/SE</t>
  </si>
  <si>
    <t>LOC100294145 region</t>
  </si>
  <si>
    <t>lnc - strong</t>
  </si>
  <si>
    <t>LOC100294145</t>
  </si>
  <si>
    <t>LOC101927697, novel transcript variant</t>
  </si>
  <si>
    <t>novel intergenic</t>
  </si>
  <si>
    <t>at SE region</t>
  </si>
  <si>
    <t>TMEM18</t>
  </si>
  <si>
    <t>may be superenhancer</t>
  </si>
  <si>
    <t>lnc, may be enhancer</t>
  </si>
  <si>
    <t>lnc, at eRNA region</t>
  </si>
  <si>
    <t>PAG1</t>
  </si>
  <si>
    <t>APOLD1, PBX3</t>
  </si>
  <si>
    <t>SFMBT2</t>
  </si>
  <si>
    <t>MEF2A, LRRC28</t>
  </si>
  <si>
    <t>novel intragenic</t>
  </si>
  <si>
    <t>ADPRHL1</t>
  </si>
  <si>
    <t>C10orf99</t>
  </si>
  <si>
    <t>ucsc annotated intergenic, AK125594</t>
  </si>
  <si>
    <t>MACROD2 as</t>
  </si>
  <si>
    <t>total</t>
  </si>
  <si>
    <t>Comment</t>
  </si>
  <si>
    <t>eRNA</t>
  </si>
  <si>
    <t>FAM178B, FAHD2B, ANKRD36</t>
  </si>
  <si>
    <t>(lnc)</t>
  </si>
  <si>
    <t>ACTR1B, COX5B, ANKRD36</t>
  </si>
  <si>
    <t>ANXA4, AAK1</t>
  </si>
  <si>
    <t>enhancer</t>
  </si>
  <si>
    <t>PTPN18</t>
  </si>
  <si>
    <t>LRRC2 as</t>
  </si>
  <si>
    <t>from eRNA region</t>
  </si>
  <si>
    <t>TRIM2, CD38, FHDC1</t>
  </si>
  <si>
    <t>C5orf45, TBC1D9B</t>
  </si>
  <si>
    <t>ALL SE</t>
  </si>
  <si>
    <t>N4BP3</t>
  </si>
  <si>
    <t>MAD1L1, CHST12</t>
  </si>
  <si>
    <t>PTPRCAP, CARNS1, RPS6KB2, TBC1D10C</t>
  </si>
  <si>
    <t>FAR2</t>
  </si>
  <si>
    <t>TUBA1A</t>
  </si>
  <si>
    <t>BCL7A</t>
  </si>
  <si>
    <t>WDR72 as</t>
  </si>
  <si>
    <t>MAP2K6</t>
  </si>
  <si>
    <t>LOC101928435, PSMG1, BRWD1, ETS2</t>
  </si>
  <si>
    <t>ADORA2A</t>
  </si>
  <si>
    <t>may be enhancer area</t>
  </si>
  <si>
    <t>GPR56, CCDC102A</t>
  </si>
  <si>
    <t>eRNA – SE</t>
  </si>
  <si>
    <t>MDS2, ID3, E2F2, RPL11</t>
  </si>
  <si>
    <t>(or antisense to long TSS of MDS2)</t>
  </si>
  <si>
    <t>eRNA - SE / ucsc annotated intergenic BC031255</t>
  </si>
  <si>
    <t>GBE1</t>
  </si>
  <si>
    <t>eRNA-SE</t>
  </si>
  <si>
    <t>LOC374443 as, CLEC2D</t>
  </si>
  <si>
    <t>antisense  - lnc</t>
  </si>
  <si>
    <t>eRNA - SE</t>
  </si>
  <si>
    <t>lnc, at SE region</t>
  </si>
  <si>
    <t>BANP</t>
  </si>
  <si>
    <t>SE</t>
  </si>
  <si>
    <t>SEPT9</t>
  </si>
  <si>
    <t>FGF6</t>
  </si>
  <si>
    <t>LPCAT3</t>
  </si>
  <si>
    <t>ZNF486</t>
  </si>
  <si>
    <t>HERC3</t>
  </si>
  <si>
    <t>KAZALD1</t>
  </si>
  <si>
    <t>ARFGAP3</t>
  </si>
  <si>
    <t>IGLL1</t>
  </si>
  <si>
    <t>FAM19A5</t>
  </si>
  <si>
    <t>LAIR1</t>
  </si>
  <si>
    <t>KIAA0226L</t>
  </si>
  <si>
    <t>LINC01307</t>
  </si>
  <si>
    <t>PTPRC</t>
  </si>
  <si>
    <t>ID2, LOC101929567</t>
  </si>
  <si>
    <t>LOC374443</t>
  </si>
  <si>
    <t>LOC284648</t>
  </si>
  <si>
    <t>SOCS2-AS1</t>
  </si>
  <si>
    <t>LOC728175</t>
  </si>
  <si>
    <t>FLJ42627</t>
  </si>
  <si>
    <t>KCNQ1OT1</t>
  </si>
  <si>
    <t>PRKY</t>
  </si>
  <si>
    <t>RNA-seq</t>
  </si>
  <si>
    <t>Annotated non-coding transcripts: RNA-seq</t>
  </si>
  <si>
    <t>Comparison of GRO-seq and RNA-seq</t>
  </si>
  <si>
    <t>Novel lncRNA: GRO-seq</t>
  </si>
  <si>
    <t>Enhancer-like: GRO-seq</t>
  </si>
  <si>
    <t>CD34+ SE</t>
  </si>
  <si>
    <t>CD19/CD20+  K27ac</t>
  </si>
  <si>
    <t>CD19/CD20+  SE</t>
  </si>
  <si>
    <t>CD34+ K27ac</t>
  </si>
  <si>
    <t>RUNX1-peak, SEM cells</t>
  </si>
  <si>
    <t xml:space="preserve">RUNX1-peak in SEM cells (GSE42075) </t>
  </si>
  <si>
    <r>
      <t xml:space="preserve">Table S4. ETV6-RUNX1-regulated </t>
    </r>
    <r>
      <rPr>
        <b/>
        <i/>
        <sz val="12"/>
        <color rgb="FF000000"/>
        <rFont val="Arial"/>
        <family val="2"/>
      </rPr>
      <t>denovo</t>
    </r>
    <r>
      <rPr>
        <b/>
        <sz val="12"/>
        <color rgb="FF000000"/>
        <rFont val="Arial"/>
        <family val="2"/>
      </rPr>
      <t xml:space="preserve"> transcripts.</t>
    </r>
  </si>
  <si>
    <t>GRO-seq, E/R regulation</t>
  </si>
  <si>
    <t>E/R1</t>
  </si>
  <si>
    <t>E/R2</t>
  </si>
  <si>
    <t>E/R3</t>
  </si>
  <si>
    <t>E/R4</t>
  </si>
  <si>
    <t>E/R5</t>
  </si>
  <si>
    <t>E/R6</t>
  </si>
  <si>
    <t>E/R7</t>
  </si>
  <si>
    <t>E/R8</t>
  </si>
  <si>
    <t>E/R9</t>
  </si>
  <si>
    <t>E/R10</t>
  </si>
  <si>
    <t>E/R11</t>
  </si>
  <si>
    <t>E/R12</t>
  </si>
  <si>
    <t>E/R13</t>
  </si>
  <si>
    <t>E/R14</t>
  </si>
  <si>
    <t>E/R15</t>
  </si>
  <si>
    <t>E/R16</t>
  </si>
  <si>
    <t>E/R17</t>
  </si>
  <si>
    <t>E/R18</t>
  </si>
  <si>
    <t>E/R19</t>
  </si>
  <si>
    <t>E/R20</t>
  </si>
  <si>
    <t>E/R21</t>
  </si>
  <si>
    <t>E/R22</t>
  </si>
  <si>
    <t>E/R23</t>
  </si>
  <si>
    <t>E/R24</t>
  </si>
  <si>
    <t>E/R25</t>
  </si>
  <si>
    <t>E/R26</t>
  </si>
  <si>
    <t>E/R27</t>
  </si>
  <si>
    <t>E/R28</t>
  </si>
  <si>
    <t>E/R29</t>
  </si>
  <si>
    <t>E/R30</t>
  </si>
  <si>
    <t>E/R31</t>
  </si>
  <si>
    <t>E/R32</t>
  </si>
  <si>
    <t>E/R33</t>
  </si>
  <si>
    <t>E/R34</t>
  </si>
  <si>
    <t>E/R35</t>
  </si>
  <si>
    <t>E/R36</t>
  </si>
  <si>
    <t>E/R37</t>
  </si>
  <si>
    <t>E/R38</t>
  </si>
  <si>
    <t>E/R39</t>
  </si>
  <si>
    <t>E/R40</t>
  </si>
  <si>
    <t>E/R41</t>
  </si>
  <si>
    <t>E/R42</t>
  </si>
  <si>
    <t>E/R43</t>
  </si>
  <si>
    <t>E/R44</t>
  </si>
  <si>
    <t>E/R45</t>
  </si>
  <si>
    <t>E/R46</t>
  </si>
  <si>
    <t>E/R47</t>
  </si>
  <si>
    <t>E/R48</t>
  </si>
  <si>
    <t>E/R49</t>
  </si>
  <si>
    <t>E/R50</t>
  </si>
  <si>
    <t>E/R51</t>
  </si>
  <si>
    <t>E/R52</t>
  </si>
  <si>
    <t>E/R53</t>
  </si>
  <si>
    <t>E/R54</t>
  </si>
  <si>
    <t>E/R55</t>
  </si>
  <si>
    <t>E/R56</t>
  </si>
  <si>
    <t>E/R57</t>
  </si>
  <si>
    <t>HOST2 lncRNA, ucsc annotated BC051760</t>
  </si>
  <si>
    <r>
      <t xml:space="preserve">Table S4. ETV6-RUNX1-regulated </t>
    </r>
    <r>
      <rPr>
        <b/>
        <i/>
        <sz val="12"/>
        <color rgb="FF000000"/>
        <rFont val="Arial"/>
        <family val="2"/>
      </rPr>
      <t>denovo</t>
    </r>
    <r>
      <rPr>
        <b/>
        <sz val="12"/>
        <color rgb="FF000000"/>
        <rFont val="Arial"/>
        <family val="2"/>
      </rPr>
      <t xml:space="preserve"> transcripts: RNA-seq data</t>
    </r>
  </si>
  <si>
    <t>pat = promoter antisense transcript</t>
  </si>
  <si>
    <t>t12;21</t>
  </si>
  <si>
    <t>other</t>
  </si>
  <si>
    <t>RNAseq-ALL3</t>
  </si>
  <si>
    <t>RNAseq-ALL11</t>
  </si>
  <si>
    <t>RNAseq-ALL15</t>
  </si>
  <si>
    <t>RNAseq-ALL8</t>
  </si>
  <si>
    <t>RNAseq-ALL12</t>
  </si>
  <si>
    <t>RNAseq-ALL16</t>
  </si>
  <si>
    <t>RNAseq-ALL1</t>
  </si>
  <si>
    <t>RNAseq-ALL9</t>
  </si>
  <si>
    <t>RNAseq-ALL13</t>
  </si>
  <si>
    <t>RNAseq-ALL-1</t>
  </si>
  <si>
    <t>RNAseq-ALL7</t>
  </si>
  <si>
    <t>RNAseq-ALL0</t>
  </si>
  <si>
    <t>RNAseq-ALL5</t>
  </si>
  <si>
    <t>RNAseq-ALL2</t>
  </si>
  <si>
    <t>RNAseq-ALL6</t>
  </si>
  <si>
    <t>RNAseq-ALL14</t>
  </si>
  <si>
    <t>RNAseq-ALL4</t>
  </si>
  <si>
    <t>X413_T_RNASeq</t>
  </si>
  <si>
    <t>X732_T_RNASeq</t>
  </si>
  <si>
    <t>X854_T_RNASeq</t>
  </si>
  <si>
    <t>X691_T_RNASeq</t>
  </si>
  <si>
    <t>X814_T_RNASeq</t>
  </si>
  <si>
    <t>X373_T_RNASeq</t>
  </si>
  <si>
    <t>X696_T_RNASeq</t>
  </si>
  <si>
    <t>X817_T_RNASeq</t>
  </si>
  <si>
    <t>X315_T_RNASeq</t>
  </si>
  <si>
    <t>X670_T_RNASeq</t>
  </si>
  <si>
    <t>X327_T_RNASeq</t>
  </si>
  <si>
    <t>X442_T_RNASeq</t>
  </si>
  <si>
    <t>X39_T_RNASeq</t>
  </si>
  <si>
    <t>X659_T_RNASeq</t>
  </si>
  <si>
    <t>X819_T_RNASeq</t>
  </si>
  <si>
    <t>X41_T_RNASeq</t>
  </si>
  <si>
    <t>subtype</t>
  </si>
  <si>
    <t>sample</t>
  </si>
  <si>
    <t>baseMean</t>
  </si>
  <si>
    <t>lfcSE</t>
  </si>
  <si>
    <t>stat</t>
  </si>
  <si>
    <t>pvalue</t>
  </si>
  <si>
    <t>padj</t>
  </si>
  <si>
    <t>name</t>
  </si>
  <si>
    <t>padj &lt; 0.1</t>
  </si>
  <si>
    <t>both down</t>
  </si>
  <si>
    <t>both up</t>
  </si>
  <si>
    <t>different</t>
  </si>
  <si>
    <t>RNA-seq analysis (see sheet 2 for count values)</t>
  </si>
  <si>
    <t>Normalized count values, RNA-seq (GSE79373)</t>
  </si>
  <si>
    <t>file name</t>
  </si>
  <si>
    <t>X856_T_RNASeq</t>
  </si>
  <si>
    <t>VDAC1, TCF7, C5orf15</t>
  </si>
  <si>
    <t>Base mean = the mean of the counts divided by the size factors for the counts for both conditions</t>
  </si>
  <si>
    <t>padj &lt; 0.05</t>
  </si>
  <si>
    <r>
      <t>log</t>
    </r>
    <r>
      <rPr>
        <b/>
        <vertAlign val="sub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FoldChange</t>
    </r>
  </si>
  <si>
    <r>
      <t>log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FC &gt;0,5 OR log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FC &lt; -0,5</t>
    </r>
  </si>
  <si>
    <r>
      <t>CD34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 xml:space="preserve"> K27ac</t>
    </r>
  </si>
  <si>
    <r>
      <t>CD19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/20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 xml:space="preserve"> K27ac</t>
    </r>
  </si>
  <si>
    <r>
      <t>CD34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 xml:space="preserve"> SE</t>
    </r>
  </si>
  <si>
    <r>
      <t>CD19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>/20</t>
    </r>
    <r>
      <rPr>
        <b/>
        <vertAlign val="superscript"/>
        <sz val="11"/>
        <color rgb="FF000000"/>
        <rFont val="Arial"/>
        <family val="2"/>
      </rPr>
      <t>+</t>
    </r>
    <r>
      <rPr>
        <b/>
        <sz val="11"/>
        <color rgb="FF000000"/>
        <rFont val="Arial"/>
        <family val="2"/>
      </rPr>
      <t xml:space="preserve"> SE</t>
    </r>
  </si>
  <si>
    <r>
      <t>log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FC &gt;0.5 OR log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FC &lt; -0.5</t>
    </r>
  </si>
  <si>
    <t>Chr1</t>
  </si>
  <si>
    <t>Chr2</t>
  </si>
  <si>
    <t>Chr12</t>
  </si>
  <si>
    <t>Chr19</t>
  </si>
  <si>
    <t>Chr4</t>
  </si>
  <si>
    <t>Chr10</t>
  </si>
  <si>
    <t>Chr11</t>
  </si>
  <si>
    <t>Chr22</t>
  </si>
  <si>
    <t>ChrY</t>
  </si>
  <si>
    <t>Chr6</t>
  </si>
  <si>
    <t>Chr5</t>
  </si>
  <si>
    <t>Chr8</t>
  </si>
  <si>
    <t>Chr9</t>
  </si>
  <si>
    <t>Chr14</t>
  </si>
  <si>
    <t>Chr15</t>
  </si>
  <si>
    <t>Chr13</t>
  </si>
  <si>
    <t>Chr20</t>
  </si>
  <si>
    <t>Chr3</t>
  </si>
  <si>
    <t>Chr7</t>
  </si>
  <si>
    <t>Chr17</t>
  </si>
  <si>
    <t>Chr21</t>
  </si>
  <si>
    <t>Chr16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</si>
</sst>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rgb="FF000000"/>
      <name val="Calibri"/>
      <family val="2"/>
      <charset val="1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vertAlign val="subscript"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0" fillId="0" borderId="0" xfId="0" applyFill="1"/>
    <xf numFmtId="0" fontId="0" fillId="4" borderId="0" xfId="0" applyFill="1"/>
    <xf numFmtId="0" fontId="2" fillId="4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4" borderId="0" xfId="0" applyFont="1" applyFill="1" applyAlignment="1">
      <alignment vertical="center"/>
    </xf>
    <xf numFmtId="0" fontId="6" fillId="4" borderId="0" xfId="0" applyFont="1" applyFill="1" applyAlignment="1"/>
    <xf numFmtId="0" fontId="1" fillId="0" borderId="0" xfId="0" applyFont="1" applyAlignment="1">
      <alignment vertical="center" wrapText="1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/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49" fontId="16" fillId="0" borderId="0" xfId="0" applyNumberFormat="1" applyFont="1" applyAlignment="1"/>
    <xf numFmtId="49" fontId="15" fillId="0" borderId="0" xfId="0" applyNumberFormat="1" applyFont="1" applyAlignment="1"/>
    <xf numFmtId="49" fontId="9" fillId="0" borderId="0" xfId="0" applyNumberFormat="1" applyFont="1" applyAlignment="1"/>
    <xf numFmtId="0" fontId="2" fillId="0" borderId="0" xfId="0" applyFont="1" applyFill="1" applyAlignment="1">
      <alignment wrapText="1"/>
    </xf>
    <xf numFmtId="0" fontId="4" fillId="0" borderId="0" xfId="0" applyFont="1" applyFill="1"/>
    <xf numFmtId="49" fontId="18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/>
    <xf numFmtId="49" fontId="9" fillId="0" borderId="0" xfId="0" applyNumberFormat="1" applyFont="1" applyFill="1" applyBorder="1" applyAlignment="1"/>
    <xf numFmtId="0" fontId="0" fillId="0" borderId="0" xfId="0" applyFill="1" applyBorder="1" applyAlignment="1"/>
    <xf numFmtId="49" fontId="16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/>
    <xf numFmtId="49" fontId="1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2" fontId="0" fillId="0" borderId="0" xfId="0" applyNumberFormat="1"/>
    <xf numFmtId="0" fontId="0" fillId="5" borderId="0" xfId="0" applyFill="1" applyAlignment="1">
      <alignment horizontal="center"/>
    </xf>
    <xf numFmtId="0" fontId="0" fillId="5" borderId="0" xfId="0" applyFill="1"/>
    <xf numFmtId="2" fontId="20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/>
    </xf>
    <xf numFmtId="11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3" fillId="0" borderId="0" xfId="0" applyFont="1" applyAlignment="1"/>
    <xf numFmtId="0" fontId="5" fillId="3" borderId="0" xfId="0" applyFont="1" applyFill="1" applyAlignment="1">
      <alignment vertical="center"/>
    </xf>
    <xf numFmtId="0" fontId="10" fillId="3" borderId="0" xfId="0" applyFont="1" applyFill="1" applyAlignment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zoomScale="80" zoomScaleNormal="80" workbookViewId="0">
      <selection activeCell="W3" sqref="W3"/>
    </sheetView>
  </sheetViews>
  <sheetFormatPr defaultRowHeight="15" x14ac:dyDescent="0.25"/>
  <cols>
    <col min="1" max="1" width="15.5703125" customWidth="1"/>
    <col min="2" max="2" width="13.42578125" customWidth="1"/>
    <col min="3" max="3" width="14" customWidth="1"/>
    <col min="4" max="4" width="10.28515625" customWidth="1"/>
    <col min="5" max="5" width="11.140625" customWidth="1"/>
    <col min="6" max="6" width="20.7109375" customWidth="1"/>
    <col min="7" max="7" width="12.85546875" customWidth="1"/>
    <col min="8" max="8" width="12.5703125" customWidth="1"/>
    <col min="9" max="10" width="12.140625" customWidth="1"/>
    <col min="11" max="11" width="13.5703125" customWidth="1"/>
    <col min="12" max="12" width="12.28515625" customWidth="1"/>
    <col min="13" max="13" width="24.140625" customWidth="1"/>
    <col min="14" max="14" width="34.140625" customWidth="1"/>
    <col min="15" max="15" width="11.7109375" style="1" customWidth="1"/>
    <col min="16" max="16" width="12.5703125" customWidth="1"/>
    <col min="17" max="17" width="9.28515625" customWidth="1"/>
    <col min="18" max="18" width="9.42578125" customWidth="1"/>
    <col min="19" max="19" width="10.5703125" customWidth="1"/>
    <col min="21" max="21" width="12.140625" customWidth="1"/>
    <col min="22" max="22" width="12" customWidth="1"/>
    <col min="23" max="23" width="17.42578125" style="3" customWidth="1"/>
    <col min="24" max="24" width="17.28515625" customWidth="1"/>
    <col min="25" max="25" width="13.42578125" customWidth="1"/>
  </cols>
  <sheetData>
    <row r="1" spans="1:28" ht="25.5" customHeight="1" x14ac:dyDescent="0.25">
      <c r="A1" s="65" t="s">
        <v>112</v>
      </c>
      <c r="B1" s="65"/>
      <c r="C1" s="65"/>
      <c r="D1" s="65"/>
      <c r="E1" s="65"/>
      <c r="F1" s="66"/>
      <c r="G1" s="66"/>
      <c r="H1" s="11"/>
      <c r="I1" s="11"/>
      <c r="J1" s="11"/>
      <c r="K1" s="11"/>
      <c r="L1" s="11"/>
      <c r="M1" s="11"/>
      <c r="N1" s="11"/>
      <c r="O1" s="13"/>
      <c r="P1" s="12"/>
      <c r="Q1" s="11"/>
      <c r="R1" s="3"/>
      <c r="S1" s="3"/>
      <c r="T1" s="3"/>
      <c r="U1" s="3"/>
      <c r="V1" s="3"/>
      <c r="X1" s="3"/>
      <c r="Y1" s="3"/>
      <c r="Z1" s="3"/>
      <c r="AA1" s="3"/>
    </row>
    <row r="2" spans="1:28" ht="32.25" customHeight="1" x14ac:dyDescent="0.25">
      <c r="A2" s="29" t="s">
        <v>104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1" t="s">
        <v>221</v>
      </c>
      <c r="P2" s="22"/>
      <c r="Q2" s="17"/>
      <c r="R2" s="18"/>
      <c r="S2" s="18"/>
      <c r="T2" s="18"/>
      <c r="U2" s="18"/>
      <c r="V2" s="18"/>
      <c r="W2" s="24"/>
      <c r="X2" s="18"/>
      <c r="Y2" s="18"/>
      <c r="Z2" s="19"/>
      <c r="AA2" s="19"/>
      <c r="AB2" s="16"/>
    </row>
    <row r="3" spans="1:28" s="27" customFormat="1" ht="72.75" customHeight="1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6" t="s">
        <v>111</v>
      </c>
      <c r="H3" s="26" t="s">
        <v>230</v>
      </c>
      <c r="I3" s="26" t="s">
        <v>231</v>
      </c>
      <c r="J3" s="26" t="s">
        <v>232</v>
      </c>
      <c r="K3" s="26" t="s">
        <v>233</v>
      </c>
      <c r="L3" s="26" t="s">
        <v>113</v>
      </c>
      <c r="M3" s="23">
        <f>IF(H3&lt;-0.5,1,0)</f>
        <v>0</v>
      </c>
      <c r="N3" s="23" t="s">
        <v>6</v>
      </c>
      <c r="O3" s="26" t="s">
        <v>216</v>
      </c>
      <c r="P3" s="59" t="s">
        <v>211</v>
      </c>
      <c r="Q3" s="59" t="s">
        <v>228</v>
      </c>
      <c r="R3" s="59" t="s">
        <v>212</v>
      </c>
      <c r="S3" s="59" t="s">
        <v>213</v>
      </c>
      <c r="T3" s="59" t="s">
        <v>214</v>
      </c>
      <c r="U3" s="59" t="s">
        <v>215</v>
      </c>
      <c r="V3" s="56" t="s">
        <v>227</v>
      </c>
      <c r="W3" s="64" t="s">
        <v>103</v>
      </c>
      <c r="X3" s="57" t="s">
        <v>234</v>
      </c>
      <c r="Y3" s="64" t="s">
        <v>103</v>
      </c>
    </row>
    <row r="4" spans="1:28" x14ac:dyDescent="0.25">
      <c r="A4" s="3" t="s">
        <v>235</v>
      </c>
      <c r="B4" s="3">
        <v>15032883</v>
      </c>
      <c r="C4" s="3">
        <v>15062431</v>
      </c>
      <c r="D4" s="3" t="s">
        <v>7</v>
      </c>
      <c r="E4" s="3" t="s">
        <v>114</v>
      </c>
      <c r="F4" s="3" t="s">
        <v>8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 t="s">
        <v>9</v>
      </c>
      <c r="M4" s="3"/>
      <c r="N4" s="3" t="s">
        <v>10</v>
      </c>
      <c r="O4" s="3" t="s">
        <v>114</v>
      </c>
      <c r="P4" s="61">
        <v>32.226788470850401</v>
      </c>
      <c r="Q4" s="61">
        <v>8.7607347013782894E-2</v>
      </c>
      <c r="R4" s="61">
        <v>0.57521958955199404</v>
      </c>
      <c r="S4" s="61">
        <v>0.15230243998125201</v>
      </c>
      <c r="T4" s="61">
        <v>0.878948400545285</v>
      </c>
      <c r="U4" s="62">
        <v>0.92790572513617797</v>
      </c>
      <c r="V4" s="25">
        <f>IF(U4&lt;0.05,1,0)</f>
        <v>0</v>
      </c>
      <c r="W4" s="25"/>
      <c r="X4" s="25">
        <f>IF(OR(Q4&lt;-0.5,Q4&gt;0.5),1,0)</f>
        <v>0</v>
      </c>
      <c r="Y4" s="25"/>
      <c r="Z4" s="25"/>
    </row>
    <row r="5" spans="1:28" x14ac:dyDescent="0.25">
      <c r="A5" s="3" t="s">
        <v>236</v>
      </c>
      <c r="B5" s="3">
        <v>166439867</v>
      </c>
      <c r="C5" s="3">
        <v>166445208</v>
      </c>
      <c r="D5" s="3" t="s">
        <v>7</v>
      </c>
      <c r="E5" s="3" t="s">
        <v>115</v>
      </c>
      <c r="F5" s="3" t="s">
        <v>8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 t="s">
        <v>12</v>
      </c>
      <c r="M5" s="3" t="s">
        <v>13</v>
      </c>
      <c r="N5" s="3" t="s">
        <v>14</v>
      </c>
      <c r="O5" s="3" t="s">
        <v>115</v>
      </c>
      <c r="P5" s="61">
        <v>1.7347593071176699</v>
      </c>
      <c r="Q5" s="61">
        <v>-0.138135809716908</v>
      </c>
      <c r="R5" s="61">
        <v>0.66449115120810198</v>
      </c>
      <c r="S5" s="61">
        <v>-0.207882090627942</v>
      </c>
      <c r="T5" s="61">
        <v>0.83532103330677099</v>
      </c>
      <c r="U5" s="62">
        <v>0.90602522004090202</v>
      </c>
      <c r="V5" s="25">
        <f>IF(U5&lt;0.05,1,0)</f>
        <v>0</v>
      </c>
      <c r="W5" s="25"/>
      <c r="X5" s="25">
        <f t="shared" ref="X5:X31" si="0">IF(OR(Q5&lt;-0.5,Q5&gt;0.5),1,0)</f>
        <v>0</v>
      </c>
      <c r="Y5" s="25"/>
    </row>
    <row r="6" spans="1:28" x14ac:dyDescent="0.25">
      <c r="A6" s="3" t="s">
        <v>237</v>
      </c>
      <c r="B6" s="3">
        <v>4550500</v>
      </c>
      <c r="C6" s="3">
        <v>4572189</v>
      </c>
      <c r="D6" s="3" t="s">
        <v>15</v>
      </c>
      <c r="E6" s="3" t="s">
        <v>116</v>
      </c>
      <c r="F6" s="3" t="s">
        <v>8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 t="s">
        <v>9</v>
      </c>
      <c r="M6" s="3"/>
      <c r="N6" s="3" t="s">
        <v>81</v>
      </c>
      <c r="O6" s="3" t="s">
        <v>116</v>
      </c>
      <c r="P6" s="61">
        <v>1160.78273449218</v>
      </c>
      <c r="Q6" s="61">
        <v>-2.4770492128447801</v>
      </c>
      <c r="R6" s="61">
        <v>0.33471105597253598</v>
      </c>
      <c r="S6" s="61">
        <v>-7.4005598818582996</v>
      </c>
      <c r="T6" s="61">
        <v>1.3561149841928001E-13</v>
      </c>
      <c r="U6" s="62">
        <v>6.9331378566856704E-12</v>
      </c>
      <c r="V6" s="25">
        <f>IF(U6&lt;0.05,1,0)</f>
        <v>1</v>
      </c>
      <c r="W6" s="25" t="s">
        <v>218</v>
      </c>
      <c r="X6" s="25">
        <f t="shared" si="0"/>
        <v>1</v>
      </c>
      <c r="Y6" s="25" t="s">
        <v>218</v>
      </c>
    </row>
    <row r="7" spans="1:28" x14ac:dyDescent="0.25">
      <c r="A7" s="3" t="s">
        <v>237</v>
      </c>
      <c r="B7" s="3">
        <v>7100107</v>
      </c>
      <c r="C7" s="3">
        <v>7144241</v>
      </c>
      <c r="D7" s="3" t="s">
        <v>15</v>
      </c>
      <c r="E7" s="3" t="s">
        <v>117</v>
      </c>
      <c r="F7" s="3" t="s">
        <v>8</v>
      </c>
      <c r="G7" s="25">
        <v>1</v>
      </c>
      <c r="H7" s="25">
        <v>0</v>
      </c>
      <c r="I7" s="25">
        <v>0</v>
      </c>
      <c r="J7" s="25">
        <v>0</v>
      </c>
      <c r="K7" s="25">
        <v>0</v>
      </c>
      <c r="L7" s="25" t="s">
        <v>12</v>
      </c>
      <c r="M7" s="3"/>
      <c r="N7" s="3" t="s">
        <v>82</v>
      </c>
      <c r="O7" s="3" t="s">
        <v>117</v>
      </c>
      <c r="P7" s="61">
        <v>217.87697597291901</v>
      </c>
      <c r="Q7" s="61">
        <v>-0.56091635379358895</v>
      </c>
      <c r="R7" s="61">
        <v>0.27222763719534598</v>
      </c>
      <c r="S7" s="61">
        <v>-2.06046806846097</v>
      </c>
      <c r="T7" s="61">
        <v>3.9353815439528102E-2</v>
      </c>
      <c r="U7" s="62">
        <v>0.118350812608581</v>
      </c>
      <c r="V7" s="25">
        <f t="shared" ref="V7:V29" si="1">IF(U7&lt;0.05,1,0)</f>
        <v>0</v>
      </c>
      <c r="W7" s="25"/>
      <c r="X7" s="25">
        <f t="shared" si="0"/>
        <v>1</v>
      </c>
      <c r="Y7" s="25" t="s">
        <v>220</v>
      </c>
    </row>
    <row r="8" spans="1:28" x14ac:dyDescent="0.25">
      <c r="A8" s="3" t="s">
        <v>238</v>
      </c>
      <c r="B8" s="3">
        <v>55517544</v>
      </c>
      <c r="C8" s="3">
        <v>55529323</v>
      </c>
      <c r="D8" s="3" t="s">
        <v>15</v>
      </c>
      <c r="E8" s="3" t="s">
        <v>118</v>
      </c>
      <c r="F8" s="3" t="s">
        <v>8</v>
      </c>
      <c r="G8" s="25">
        <v>0</v>
      </c>
      <c r="H8" s="25">
        <v>1</v>
      </c>
      <c r="I8" s="25">
        <v>1</v>
      </c>
      <c r="J8" s="25">
        <v>0</v>
      </c>
      <c r="K8" s="25">
        <v>0</v>
      </c>
      <c r="L8" s="25" t="s">
        <v>12</v>
      </c>
      <c r="M8" s="3"/>
      <c r="N8" s="3" t="s">
        <v>16</v>
      </c>
      <c r="O8" s="3" t="s">
        <v>118</v>
      </c>
      <c r="P8" s="61">
        <v>1193.18790945669</v>
      </c>
      <c r="Q8" s="61">
        <v>0.51342254882515803</v>
      </c>
      <c r="R8" s="61">
        <v>0.55601199755786901</v>
      </c>
      <c r="S8" s="61">
        <v>0.92340192492288997</v>
      </c>
      <c r="T8" s="61">
        <v>0.35579778896865799</v>
      </c>
      <c r="U8" s="62">
        <v>0.55969729110838895</v>
      </c>
      <c r="V8" s="25">
        <f>IF(U8&lt;0.05,1,0)</f>
        <v>0</v>
      </c>
      <c r="W8" s="25"/>
      <c r="X8" s="25">
        <f t="shared" si="0"/>
        <v>1</v>
      </c>
      <c r="Y8" s="25" t="s">
        <v>219</v>
      </c>
    </row>
    <row r="9" spans="1:28" x14ac:dyDescent="0.25">
      <c r="A9" s="3" t="s">
        <v>238</v>
      </c>
      <c r="B9" s="3">
        <v>20293947</v>
      </c>
      <c r="C9" s="3">
        <v>20349299</v>
      </c>
      <c r="D9" s="3" t="s">
        <v>7</v>
      </c>
      <c r="E9" s="3" t="s">
        <v>119</v>
      </c>
      <c r="F9" s="3" t="s">
        <v>8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 t="s">
        <v>9</v>
      </c>
      <c r="M9" s="3"/>
      <c r="N9" s="3" t="s">
        <v>83</v>
      </c>
      <c r="O9" s="3" t="s">
        <v>119</v>
      </c>
      <c r="P9" s="61">
        <v>102.89905309437</v>
      </c>
      <c r="Q9" s="61">
        <v>0.25884000783484401</v>
      </c>
      <c r="R9" s="61">
        <v>0.37606552551649902</v>
      </c>
      <c r="S9" s="61">
        <v>0.68828432885292101</v>
      </c>
      <c r="T9" s="61">
        <v>0.491273748335676</v>
      </c>
      <c r="U9" s="62">
        <v>0.64553886253619497</v>
      </c>
      <c r="V9" s="25">
        <f t="shared" si="1"/>
        <v>0</v>
      </c>
      <c r="W9" s="25"/>
      <c r="X9" s="25">
        <f t="shared" si="0"/>
        <v>0</v>
      </c>
      <c r="Y9" s="25"/>
    </row>
    <row r="10" spans="1:28" x14ac:dyDescent="0.25">
      <c r="A10" s="3" t="s">
        <v>239</v>
      </c>
      <c r="B10" s="3">
        <v>77858835</v>
      </c>
      <c r="C10" s="3">
        <v>77870880</v>
      </c>
      <c r="D10" s="3" t="s">
        <v>7</v>
      </c>
      <c r="E10" s="3" t="s">
        <v>120</v>
      </c>
      <c r="F10" s="3" t="s">
        <v>17</v>
      </c>
      <c r="G10" s="25">
        <v>1</v>
      </c>
      <c r="H10" s="25">
        <v>0</v>
      </c>
      <c r="I10" s="25">
        <v>0</v>
      </c>
      <c r="J10" s="25">
        <v>0</v>
      </c>
      <c r="K10" s="25">
        <v>0</v>
      </c>
      <c r="L10" s="25" t="s">
        <v>9</v>
      </c>
      <c r="M10" s="3"/>
      <c r="N10" s="19" t="s">
        <v>18</v>
      </c>
      <c r="O10" s="3" t="s">
        <v>120</v>
      </c>
      <c r="P10" s="61">
        <v>388.58753787575699</v>
      </c>
      <c r="Q10" s="61">
        <v>-0.92746889425840195</v>
      </c>
      <c r="R10" s="61">
        <v>0.29987549766711502</v>
      </c>
      <c r="S10" s="61">
        <v>-3.0928465362247199</v>
      </c>
      <c r="T10" s="61">
        <v>1.9824662431164302E-3</v>
      </c>
      <c r="U10" s="62">
        <v>1.14201224427411E-2</v>
      </c>
      <c r="V10" s="25">
        <f t="shared" si="1"/>
        <v>1</v>
      </c>
      <c r="W10" s="25" t="s">
        <v>218</v>
      </c>
      <c r="X10" s="25">
        <f t="shared" si="0"/>
        <v>1</v>
      </c>
      <c r="Y10" s="25" t="s">
        <v>218</v>
      </c>
    </row>
    <row r="11" spans="1:28" x14ac:dyDescent="0.25">
      <c r="A11" s="3" t="s">
        <v>239</v>
      </c>
      <c r="B11" s="3">
        <v>89508099</v>
      </c>
      <c r="C11" s="3">
        <v>89513482</v>
      </c>
      <c r="D11" s="3" t="s">
        <v>7</v>
      </c>
      <c r="E11" s="3" t="s">
        <v>121</v>
      </c>
      <c r="F11" s="3" t="s">
        <v>17</v>
      </c>
      <c r="G11" s="25">
        <v>1</v>
      </c>
      <c r="H11" s="25">
        <v>0</v>
      </c>
      <c r="I11" s="25">
        <v>0</v>
      </c>
      <c r="J11" s="25">
        <v>0</v>
      </c>
      <c r="K11" s="25">
        <v>0</v>
      </c>
      <c r="L11" s="25" t="s">
        <v>12</v>
      </c>
      <c r="M11" s="3" t="s">
        <v>19</v>
      </c>
      <c r="N11" s="19" t="s">
        <v>84</v>
      </c>
      <c r="O11" s="3" t="s">
        <v>121</v>
      </c>
      <c r="P11" s="61">
        <v>17.177892089915801</v>
      </c>
      <c r="Q11" s="61">
        <v>-0.38680375252791399</v>
      </c>
      <c r="R11" s="61">
        <v>0.37796402242356397</v>
      </c>
      <c r="S11" s="61">
        <v>-1.0233877553944599</v>
      </c>
      <c r="T11" s="61">
        <v>0.30612454648405901</v>
      </c>
      <c r="U11" s="62">
        <v>0.50454918056755005</v>
      </c>
      <c r="V11" s="25">
        <f t="shared" si="1"/>
        <v>0</v>
      </c>
      <c r="W11" s="25"/>
      <c r="X11" s="25">
        <f t="shared" si="0"/>
        <v>0</v>
      </c>
      <c r="Y11" s="25"/>
    </row>
    <row r="12" spans="1:28" x14ac:dyDescent="0.25">
      <c r="A12" s="3" t="s">
        <v>240</v>
      </c>
      <c r="B12" s="3">
        <v>102800155</v>
      </c>
      <c r="C12" s="3">
        <v>102823483</v>
      </c>
      <c r="D12" s="3" t="s">
        <v>7</v>
      </c>
      <c r="E12" s="3" t="s">
        <v>122</v>
      </c>
      <c r="F12" s="3" t="s">
        <v>17</v>
      </c>
      <c r="G12" s="25">
        <v>1</v>
      </c>
      <c r="H12" s="25">
        <v>1</v>
      </c>
      <c r="I12" s="25">
        <v>1</v>
      </c>
      <c r="J12" s="25">
        <v>0</v>
      </c>
      <c r="K12" s="25">
        <v>0</v>
      </c>
      <c r="L12" s="25" t="s">
        <v>9</v>
      </c>
      <c r="M12" s="3"/>
      <c r="N12" s="19" t="s">
        <v>85</v>
      </c>
      <c r="O12" s="3" t="s">
        <v>122</v>
      </c>
      <c r="P12" s="61">
        <v>75.870901370357899</v>
      </c>
      <c r="Q12" s="61">
        <v>-0.24432489774122401</v>
      </c>
      <c r="R12" s="61">
        <v>0.39102114191741999</v>
      </c>
      <c r="S12" s="61">
        <v>-0.62483807536121205</v>
      </c>
      <c r="T12" s="61">
        <v>0.53207733816736502</v>
      </c>
      <c r="U12" s="62">
        <v>0.67374498857725196</v>
      </c>
      <c r="V12" s="25">
        <f t="shared" si="1"/>
        <v>0</v>
      </c>
      <c r="W12" s="25"/>
      <c r="X12" s="25">
        <f t="shared" si="0"/>
        <v>0</v>
      </c>
      <c r="Y12" s="25"/>
    </row>
    <row r="13" spans="1:28" x14ac:dyDescent="0.25">
      <c r="A13" s="3" t="s">
        <v>241</v>
      </c>
      <c r="B13" s="3">
        <v>269399</v>
      </c>
      <c r="C13" s="3">
        <v>280190</v>
      </c>
      <c r="D13" s="3" t="s">
        <v>7</v>
      </c>
      <c r="E13" s="3" t="s">
        <v>123</v>
      </c>
      <c r="F13" s="3" t="s">
        <v>17</v>
      </c>
      <c r="G13" s="25">
        <v>1</v>
      </c>
      <c r="H13" s="25">
        <v>1</v>
      </c>
      <c r="I13" s="25">
        <v>1</v>
      </c>
      <c r="J13" s="25">
        <v>0</v>
      </c>
      <c r="K13" s="25">
        <v>0</v>
      </c>
      <c r="L13" s="25" t="s">
        <v>9</v>
      </c>
      <c r="M13" s="3"/>
      <c r="N13" s="19" t="s">
        <v>20</v>
      </c>
      <c r="O13" s="3" t="s">
        <v>123</v>
      </c>
      <c r="P13" s="61">
        <v>32.892866730523998</v>
      </c>
      <c r="Q13" s="61">
        <v>-0.477765563517345</v>
      </c>
      <c r="R13" s="61">
        <v>0.43091732819628997</v>
      </c>
      <c r="S13" s="61">
        <v>-1.1087174551952901</v>
      </c>
      <c r="T13" s="61">
        <v>0.26755208940956698</v>
      </c>
      <c r="U13" s="62">
        <v>0.46420151015668298</v>
      </c>
      <c r="V13" s="25">
        <f t="shared" si="1"/>
        <v>0</v>
      </c>
      <c r="W13" s="25"/>
      <c r="X13" s="25">
        <f t="shared" si="0"/>
        <v>0</v>
      </c>
      <c r="Y13" s="25"/>
    </row>
    <row r="14" spans="1:28" x14ac:dyDescent="0.25">
      <c r="A14" s="3" t="s">
        <v>242</v>
      </c>
      <c r="B14" s="3">
        <v>43253418</v>
      </c>
      <c r="C14" s="3">
        <v>43259971</v>
      </c>
      <c r="D14" s="3" t="s">
        <v>15</v>
      </c>
      <c r="E14" s="3" t="s">
        <v>124</v>
      </c>
      <c r="F14" s="3" t="s">
        <v>17</v>
      </c>
      <c r="G14" s="25">
        <v>1</v>
      </c>
      <c r="H14" s="25">
        <v>0</v>
      </c>
      <c r="I14" s="25">
        <v>1</v>
      </c>
      <c r="J14" s="25">
        <v>0</v>
      </c>
      <c r="K14" s="25">
        <v>0</v>
      </c>
      <c r="L14" s="25" t="s">
        <v>12</v>
      </c>
      <c r="M14" s="3" t="s">
        <v>13</v>
      </c>
      <c r="N14" s="19" t="s">
        <v>86</v>
      </c>
      <c r="O14" s="3" t="s">
        <v>124</v>
      </c>
      <c r="P14" s="61">
        <v>15.580677364263501</v>
      </c>
      <c r="Q14" s="61">
        <v>0.99090784733114301</v>
      </c>
      <c r="R14" s="61">
        <v>0.45828455456542799</v>
      </c>
      <c r="S14" s="61">
        <v>2.1622108741386201</v>
      </c>
      <c r="T14" s="61">
        <v>3.0601925749655302E-2</v>
      </c>
      <c r="U14" s="62">
        <v>9.5543417035183306E-2</v>
      </c>
      <c r="V14" s="25">
        <f t="shared" si="1"/>
        <v>0</v>
      </c>
      <c r="W14" s="25"/>
      <c r="X14" s="25">
        <f t="shared" si="0"/>
        <v>1</v>
      </c>
      <c r="Y14" s="25" t="s">
        <v>219</v>
      </c>
    </row>
    <row r="15" spans="1:28" x14ac:dyDescent="0.25">
      <c r="A15" s="3" t="s">
        <v>243</v>
      </c>
      <c r="B15" s="3">
        <v>2794539</v>
      </c>
      <c r="C15" s="3">
        <v>2803932</v>
      </c>
      <c r="D15" s="3" t="s">
        <v>7</v>
      </c>
      <c r="E15" s="3" t="s">
        <v>125</v>
      </c>
      <c r="F15" s="3" t="s">
        <v>17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 t="s">
        <v>12</v>
      </c>
      <c r="M15" s="3" t="s">
        <v>13</v>
      </c>
      <c r="N15" s="19" t="s">
        <v>21</v>
      </c>
      <c r="O15" s="3" t="s">
        <v>125</v>
      </c>
      <c r="P15" s="61">
        <v>25.4009048237609</v>
      </c>
      <c r="Q15" s="61">
        <v>-0.66807531434378198</v>
      </c>
      <c r="R15" s="61">
        <v>0.48873909902801099</v>
      </c>
      <c r="S15" s="61">
        <v>-1.3669365018522699</v>
      </c>
      <c r="T15" s="61">
        <v>0.17164520946169301</v>
      </c>
      <c r="U15" s="62">
        <v>0.35420098943156902</v>
      </c>
      <c r="V15" s="25">
        <f t="shared" si="1"/>
        <v>0</v>
      </c>
      <c r="W15" s="25"/>
      <c r="X15" s="25">
        <f t="shared" si="0"/>
        <v>1</v>
      </c>
      <c r="Y15" s="25" t="s">
        <v>220</v>
      </c>
    </row>
    <row r="16" spans="1:28" x14ac:dyDescent="0.25">
      <c r="A16" s="3" t="s">
        <v>242</v>
      </c>
      <c r="B16" s="3">
        <v>23913120</v>
      </c>
      <c r="C16" s="3">
        <v>23923283</v>
      </c>
      <c r="D16" s="3" t="s">
        <v>15</v>
      </c>
      <c r="E16" s="3" t="s">
        <v>126</v>
      </c>
      <c r="F16" s="3" t="s">
        <v>22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 t="s">
        <v>9</v>
      </c>
      <c r="M16" s="3"/>
      <c r="N16" s="19" t="s">
        <v>87</v>
      </c>
      <c r="O16" s="3" t="s">
        <v>126</v>
      </c>
      <c r="P16" s="61">
        <v>9.9873141621787909</v>
      </c>
      <c r="Q16" s="61">
        <v>-0.17995222389539201</v>
      </c>
      <c r="R16" s="61">
        <v>0.36850610503359699</v>
      </c>
      <c r="S16" s="61">
        <v>-0.48832901663592798</v>
      </c>
      <c r="T16" s="61">
        <v>0.62531681166230801</v>
      </c>
      <c r="U16" s="62">
        <v>0.75001341926652199</v>
      </c>
      <c r="V16" s="25">
        <f t="shared" si="1"/>
        <v>0</v>
      </c>
      <c r="W16" s="25"/>
      <c r="X16" s="25">
        <f t="shared" si="0"/>
        <v>0</v>
      </c>
      <c r="Y16" s="25"/>
    </row>
    <row r="17" spans="1:25" x14ac:dyDescent="0.25">
      <c r="A17" s="3" t="s">
        <v>242</v>
      </c>
      <c r="B17" s="3">
        <v>48974148</v>
      </c>
      <c r="C17" s="3">
        <v>48987235</v>
      </c>
      <c r="D17" s="3" t="s">
        <v>7</v>
      </c>
      <c r="E17" s="3" t="s">
        <v>127</v>
      </c>
      <c r="F17" s="3" t="s">
        <v>22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 t="s">
        <v>9</v>
      </c>
      <c r="M17" s="3"/>
      <c r="N17" s="19" t="s">
        <v>88</v>
      </c>
      <c r="O17" s="3" t="s">
        <v>127</v>
      </c>
      <c r="P17" s="61">
        <v>7.3447975999174702</v>
      </c>
      <c r="Q17" s="61">
        <v>1.3918968731582999</v>
      </c>
      <c r="R17" s="61">
        <v>0.417135715815589</v>
      </c>
      <c r="S17" s="61">
        <v>3.3367962041726602</v>
      </c>
      <c r="T17" s="61">
        <v>8.4750067244973397E-4</v>
      </c>
      <c r="U17" s="62">
        <v>5.9763409488265704E-3</v>
      </c>
      <c r="V17" s="25">
        <f t="shared" si="1"/>
        <v>1</v>
      </c>
      <c r="W17" s="25" t="s">
        <v>220</v>
      </c>
      <c r="X17" s="25">
        <f t="shared" si="0"/>
        <v>1</v>
      </c>
      <c r="Y17" s="25" t="s">
        <v>220</v>
      </c>
    </row>
    <row r="18" spans="1:25" x14ac:dyDescent="0.25">
      <c r="A18" s="3" t="s">
        <v>244</v>
      </c>
      <c r="B18" s="3">
        <v>32867058</v>
      </c>
      <c r="C18" s="3">
        <v>32873446</v>
      </c>
      <c r="D18" s="3" t="s">
        <v>15</v>
      </c>
      <c r="E18" s="3" t="s">
        <v>128</v>
      </c>
      <c r="F18" s="3" t="s">
        <v>23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 t="s">
        <v>12</v>
      </c>
      <c r="M18" s="3" t="s">
        <v>24</v>
      </c>
      <c r="N18" s="19" t="s">
        <v>25</v>
      </c>
      <c r="O18" s="3" t="s">
        <v>128</v>
      </c>
      <c r="P18" s="61">
        <v>415.74145300441899</v>
      </c>
      <c r="Q18" s="61">
        <v>-0.26509078442503498</v>
      </c>
      <c r="R18" s="61">
        <v>0.29809911066813799</v>
      </c>
      <c r="S18" s="61">
        <v>-0.88927063160597697</v>
      </c>
      <c r="T18" s="61">
        <v>0.373857651043358</v>
      </c>
      <c r="U18" s="62">
        <v>0.57148475638833895</v>
      </c>
      <c r="V18" s="25">
        <f t="shared" si="1"/>
        <v>0</v>
      </c>
      <c r="W18" s="25"/>
      <c r="X18" s="25">
        <f t="shared" si="0"/>
        <v>0</v>
      </c>
      <c r="Y18" s="25"/>
    </row>
    <row r="19" spans="1:25" x14ac:dyDescent="0.25">
      <c r="A19" s="3" t="s">
        <v>245</v>
      </c>
      <c r="B19" s="3">
        <v>157810970</v>
      </c>
      <c r="C19" s="3">
        <v>157816913</v>
      </c>
      <c r="D19" s="3" t="s">
        <v>7</v>
      </c>
      <c r="E19" s="3" t="s">
        <v>129</v>
      </c>
      <c r="F19" s="3" t="s">
        <v>26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 t="s">
        <v>9</v>
      </c>
      <c r="M19" s="3"/>
      <c r="N19" s="19"/>
      <c r="O19" s="3" t="s">
        <v>129</v>
      </c>
      <c r="P19" s="61">
        <v>162.967549841525</v>
      </c>
      <c r="Q19" s="61">
        <v>-4.1861608219787101</v>
      </c>
      <c r="R19" s="61">
        <v>0.647521750021543</v>
      </c>
      <c r="S19" s="61">
        <v>-6.46489607776022</v>
      </c>
      <c r="T19" s="61">
        <v>1.01368449351781E-10</v>
      </c>
      <c r="U19" s="62">
        <v>3.2447511247360201E-9</v>
      </c>
      <c r="V19" s="25">
        <f t="shared" si="1"/>
        <v>1</v>
      </c>
      <c r="W19" s="25" t="s">
        <v>218</v>
      </c>
      <c r="X19" s="25">
        <f t="shared" si="0"/>
        <v>1</v>
      </c>
      <c r="Y19" s="25" t="s">
        <v>218</v>
      </c>
    </row>
    <row r="20" spans="1:25" x14ac:dyDescent="0.25">
      <c r="A20" s="3" t="s">
        <v>235</v>
      </c>
      <c r="B20" s="3">
        <v>198561199</v>
      </c>
      <c r="C20" s="3">
        <v>198568005</v>
      </c>
      <c r="D20" s="3" t="s">
        <v>7</v>
      </c>
      <c r="E20" s="3" t="s">
        <v>130</v>
      </c>
      <c r="F20" s="3" t="s">
        <v>27</v>
      </c>
      <c r="G20" s="25">
        <v>0</v>
      </c>
      <c r="H20" s="25">
        <v>1</v>
      </c>
      <c r="I20" s="25">
        <v>1</v>
      </c>
      <c r="J20" s="25">
        <v>1</v>
      </c>
      <c r="K20" s="25">
        <v>1</v>
      </c>
      <c r="L20" s="25" t="s">
        <v>12</v>
      </c>
      <c r="M20" s="3" t="s">
        <v>28</v>
      </c>
      <c r="N20" s="19" t="s">
        <v>92</v>
      </c>
      <c r="O20" s="4" t="s">
        <v>130</v>
      </c>
      <c r="P20" s="3" t="s">
        <v>11</v>
      </c>
      <c r="Q20" s="3"/>
      <c r="R20" s="3"/>
      <c r="S20" s="3"/>
      <c r="T20" s="3"/>
      <c r="U20" s="63">
        <v>1</v>
      </c>
      <c r="V20" s="25">
        <f t="shared" si="1"/>
        <v>0</v>
      </c>
      <c r="W20" s="25"/>
      <c r="X20" s="25">
        <f t="shared" si="0"/>
        <v>0</v>
      </c>
      <c r="Y20" s="25"/>
    </row>
    <row r="21" spans="1:25" x14ac:dyDescent="0.25">
      <c r="A21" s="3" t="s">
        <v>236</v>
      </c>
      <c r="B21" s="3">
        <v>636130</v>
      </c>
      <c r="C21" s="3">
        <v>650492</v>
      </c>
      <c r="D21" s="3" t="s">
        <v>15</v>
      </c>
      <c r="E21" s="3" t="s">
        <v>131</v>
      </c>
      <c r="F21" s="3" t="s">
        <v>27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 t="s">
        <v>12</v>
      </c>
      <c r="M21" s="3"/>
      <c r="N21" s="19" t="s">
        <v>29</v>
      </c>
      <c r="O21" s="3" t="s">
        <v>131</v>
      </c>
      <c r="P21" s="61">
        <v>88.105718869723304</v>
      </c>
      <c r="Q21" s="61">
        <v>1.8599938712039099</v>
      </c>
      <c r="R21" s="61">
        <v>0.71440706754412897</v>
      </c>
      <c r="S21" s="61">
        <v>2.6035490908536101</v>
      </c>
      <c r="T21" s="61">
        <v>9.2264053380151801E-3</v>
      </c>
      <c r="U21" s="62">
        <v>3.7735997832482097E-2</v>
      </c>
      <c r="V21" s="25">
        <f t="shared" si="1"/>
        <v>1</v>
      </c>
      <c r="W21" s="25" t="s">
        <v>219</v>
      </c>
      <c r="X21" s="25">
        <f t="shared" si="0"/>
        <v>1</v>
      </c>
      <c r="Y21" s="25" t="s">
        <v>219</v>
      </c>
    </row>
    <row r="22" spans="1:25" x14ac:dyDescent="0.25">
      <c r="A22" s="3" t="s">
        <v>236</v>
      </c>
      <c r="B22" s="3">
        <v>8612155</v>
      </c>
      <c r="C22" s="3">
        <v>8628266</v>
      </c>
      <c r="D22" s="3" t="s">
        <v>7</v>
      </c>
      <c r="E22" s="3" t="s">
        <v>132</v>
      </c>
      <c r="F22" s="3" t="s">
        <v>27</v>
      </c>
      <c r="G22" s="25">
        <v>1</v>
      </c>
      <c r="H22" s="25">
        <v>0</v>
      </c>
      <c r="I22" s="25">
        <v>0</v>
      </c>
      <c r="J22" s="25">
        <v>0</v>
      </c>
      <c r="K22" s="25">
        <v>0</v>
      </c>
      <c r="L22" s="25" t="s">
        <v>12</v>
      </c>
      <c r="M22" s="3" t="s">
        <v>30</v>
      </c>
      <c r="N22" s="19" t="s">
        <v>93</v>
      </c>
      <c r="O22" s="3" t="s">
        <v>132</v>
      </c>
      <c r="P22" s="61">
        <v>29.319808599280101</v>
      </c>
      <c r="Q22" s="61">
        <v>-0.40055493357803701</v>
      </c>
      <c r="R22" s="61">
        <v>0.38639418804808701</v>
      </c>
      <c r="S22" s="61">
        <v>-1.03664844339788</v>
      </c>
      <c r="T22" s="61">
        <v>0.299899727766197</v>
      </c>
      <c r="U22" s="62">
        <v>0.49861377502591298</v>
      </c>
      <c r="V22" s="25">
        <f>IF(U22&lt;0.05,1,0)</f>
        <v>0</v>
      </c>
      <c r="W22" s="25"/>
      <c r="X22" s="25">
        <f t="shared" si="0"/>
        <v>0</v>
      </c>
      <c r="Y22" s="25"/>
    </row>
    <row r="23" spans="1:25" x14ac:dyDescent="0.25">
      <c r="A23" s="3" t="s">
        <v>236</v>
      </c>
      <c r="B23" s="3">
        <v>130192035</v>
      </c>
      <c r="C23" s="3">
        <v>130201054</v>
      </c>
      <c r="D23" s="3" t="s">
        <v>7</v>
      </c>
      <c r="E23" s="3" t="s">
        <v>133</v>
      </c>
      <c r="F23" s="3" t="s">
        <v>27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 t="s">
        <v>12</v>
      </c>
      <c r="M23" s="3" t="s">
        <v>31</v>
      </c>
      <c r="N23" s="19"/>
      <c r="O23" s="3" t="s">
        <v>133</v>
      </c>
      <c r="P23" s="61">
        <v>6.2539289428408997</v>
      </c>
      <c r="Q23" s="61">
        <v>-1.1491087100150299</v>
      </c>
      <c r="R23" s="61">
        <v>0.64051913776449798</v>
      </c>
      <c r="S23" s="61">
        <v>-1.7940271293463299</v>
      </c>
      <c r="T23" s="61">
        <v>7.2808838768328693E-2</v>
      </c>
      <c r="U23" s="62">
        <v>0.18496158420028899</v>
      </c>
      <c r="V23" s="25">
        <f t="shared" si="1"/>
        <v>0</v>
      </c>
      <c r="W23" s="25"/>
      <c r="X23" s="25">
        <f t="shared" si="0"/>
        <v>1</v>
      </c>
      <c r="Y23" s="25" t="s">
        <v>220</v>
      </c>
    </row>
    <row r="24" spans="1:25" x14ac:dyDescent="0.25">
      <c r="A24" s="6" t="s">
        <v>246</v>
      </c>
      <c r="B24" s="6">
        <v>82076730</v>
      </c>
      <c r="C24" s="6">
        <v>82086899</v>
      </c>
      <c r="D24" s="6" t="s">
        <v>15</v>
      </c>
      <c r="E24" s="3" t="s">
        <v>134</v>
      </c>
      <c r="F24" s="6" t="s">
        <v>27</v>
      </c>
      <c r="G24" s="25">
        <v>1</v>
      </c>
      <c r="H24" s="25">
        <v>0</v>
      </c>
      <c r="I24" s="25">
        <v>0</v>
      </c>
      <c r="J24" s="25">
        <v>0</v>
      </c>
      <c r="K24" s="25">
        <v>0</v>
      </c>
      <c r="L24" s="28" t="s">
        <v>12</v>
      </c>
      <c r="M24" s="6" t="s">
        <v>32</v>
      </c>
      <c r="N24" s="20" t="s">
        <v>33</v>
      </c>
      <c r="O24" s="3" t="s">
        <v>134</v>
      </c>
      <c r="P24" s="61">
        <v>171.52144915720399</v>
      </c>
      <c r="Q24" s="61">
        <v>0.20936260212302399</v>
      </c>
      <c r="R24" s="61">
        <v>0.42373946820769298</v>
      </c>
      <c r="S24" s="61">
        <v>0.49408331730006899</v>
      </c>
      <c r="T24" s="61">
        <v>0.62124733922741204</v>
      </c>
      <c r="U24" s="62">
        <v>0.74952850071979804</v>
      </c>
      <c r="V24" s="25">
        <f t="shared" si="1"/>
        <v>0</v>
      </c>
      <c r="W24" s="25"/>
      <c r="X24" s="25">
        <f t="shared" si="0"/>
        <v>0</v>
      </c>
      <c r="Y24" s="25"/>
    </row>
    <row r="25" spans="1:25" x14ac:dyDescent="0.25">
      <c r="A25" s="3" t="s">
        <v>247</v>
      </c>
      <c r="B25" s="3">
        <v>128902379</v>
      </c>
      <c r="C25" s="3">
        <v>128908884</v>
      </c>
      <c r="D25" s="3" t="s">
        <v>7</v>
      </c>
      <c r="E25" s="3" t="s">
        <v>135</v>
      </c>
      <c r="F25" s="3" t="s">
        <v>27</v>
      </c>
      <c r="G25" s="25">
        <v>1</v>
      </c>
      <c r="H25" s="25">
        <v>1</v>
      </c>
      <c r="I25" s="25">
        <v>0</v>
      </c>
      <c r="J25" s="25">
        <v>0</v>
      </c>
      <c r="K25" s="25">
        <v>0</v>
      </c>
      <c r="L25" s="25" t="s">
        <v>9</v>
      </c>
      <c r="M25" s="6" t="s">
        <v>32</v>
      </c>
      <c r="N25" s="19" t="s">
        <v>34</v>
      </c>
      <c r="O25" s="3" t="s">
        <v>135</v>
      </c>
      <c r="P25" s="61">
        <v>9.6653499842875608</v>
      </c>
      <c r="Q25" s="61">
        <v>-0.65486690376962997</v>
      </c>
      <c r="R25" s="61">
        <v>0.40162374402116102</v>
      </c>
      <c r="S25" s="61">
        <v>-1.6305482768845601</v>
      </c>
      <c r="T25" s="61">
        <v>0.10298567061613199</v>
      </c>
      <c r="U25" s="62">
        <v>0.242075513114931</v>
      </c>
      <c r="V25" s="25">
        <f t="shared" si="1"/>
        <v>0</v>
      </c>
      <c r="W25" s="25"/>
      <c r="X25" s="25">
        <f t="shared" si="0"/>
        <v>1</v>
      </c>
      <c r="Y25" s="25" t="s">
        <v>218</v>
      </c>
    </row>
    <row r="26" spans="1:25" x14ac:dyDescent="0.25">
      <c r="A26" s="3" t="s">
        <v>240</v>
      </c>
      <c r="B26" s="3">
        <v>7505410</v>
      </c>
      <c r="C26" s="3">
        <v>7514020</v>
      </c>
      <c r="D26" s="3" t="s">
        <v>7</v>
      </c>
      <c r="E26" s="3" t="s">
        <v>136</v>
      </c>
      <c r="F26" s="3" t="s">
        <v>27</v>
      </c>
      <c r="G26" s="25">
        <v>0</v>
      </c>
      <c r="H26" s="25">
        <v>0</v>
      </c>
      <c r="I26" s="25">
        <v>1</v>
      </c>
      <c r="J26" s="25">
        <v>0</v>
      </c>
      <c r="K26" s="25">
        <v>0</v>
      </c>
      <c r="L26" s="25" t="s">
        <v>12</v>
      </c>
      <c r="M26" s="6" t="s">
        <v>32</v>
      </c>
      <c r="N26" s="19" t="s">
        <v>35</v>
      </c>
      <c r="O26" s="3" t="s">
        <v>136</v>
      </c>
      <c r="P26" s="61">
        <v>308.703104550342</v>
      </c>
      <c r="Q26" s="61">
        <v>-1.58151517263509</v>
      </c>
      <c r="R26" s="61">
        <v>0.38492753693674497</v>
      </c>
      <c r="S26" s="61">
        <v>-4.1086049213854601</v>
      </c>
      <c r="T26" s="61">
        <v>3.9805635650982597E-5</v>
      </c>
      <c r="U26" s="62">
        <v>4.4001364814194301E-4</v>
      </c>
      <c r="V26" s="25">
        <f t="shared" si="1"/>
        <v>1</v>
      </c>
      <c r="W26" s="25" t="s">
        <v>220</v>
      </c>
      <c r="X26" s="25">
        <f t="shared" si="0"/>
        <v>1</v>
      </c>
      <c r="Y26" s="25" t="s">
        <v>220</v>
      </c>
    </row>
    <row r="27" spans="1:25" x14ac:dyDescent="0.25">
      <c r="A27" s="3" t="s">
        <v>248</v>
      </c>
      <c r="B27" s="3">
        <v>39018428</v>
      </c>
      <c r="C27" s="3">
        <v>39034299</v>
      </c>
      <c r="D27" s="3" t="s">
        <v>15</v>
      </c>
      <c r="E27" s="3" t="s">
        <v>137</v>
      </c>
      <c r="F27" s="3" t="s">
        <v>27</v>
      </c>
      <c r="G27" s="25">
        <v>1</v>
      </c>
      <c r="H27" s="25">
        <v>0</v>
      </c>
      <c r="I27" s="25">
        <v>0</v>
      </c>
      <c r="J27" s="25">
        <v>0</v>
      </c>
      <c r="K27" s="25">
        <v>0</v>
      </c>
      <c r="L27" s="25" t="s">
        <v>9</v>
      </c>
      <c r="M27" s="3"/>
      <c r="N27" s="19"/>
      <c r="O27" s="3" t="s">
        <v>137</v>
      </c>
      <c r="P27" s="61">
        <v>11.7588120196883</v>
      </c>
      <c r="Q27" s="61">
        <v>-1.3922296108635901</v>
      </c>
      <c r="R27" s="61">
        <v>0.53205130501523601</v>
      </c>
      <c r="S27" s="61">
        <v>-2.61672060145351</v>
      </c>
      <c r="T27" s="61">
        <v>8.8778976827554694E-3</v>
      </c>
      <c r="U27" s="62">
        <v>3.6681224456122E-2</v>
      </c>
      <c r="V27" s="25">
        <f t="shared" si="1"/>
        <v>1</v>
      </c>
      <c r="W27" s="25" t="s">
        <v>218</v>
      </c>
      <c r="X27" s="25">
        <f t="shared" si="0"/>
        <v>1</v>
      </c>
      <c r="Y27" s="25" t="s">
        <v>218</v>
      </c>
    </row>
    <row r="28" spans="1:25" x14ac:dyDescent="0.25">
      <c r="A28" s="3" t="s">
        <v>249</v>
      </c>
      <c r="B28" s="3">
        <v>100029574</v>
      </c>
      <c r="C28" s="3">
        <v>100050094</v>
      </c>
      <c r="D28" s="3" t="s">
        <v>7</v>
      </c>
      <c r="E28" s="3" t="s">
        <v>138</v>
      </c>
      <c r="F28" s="3" t="s">
        <v>27</v>
      </c>
      <c r="G28" s="25">
        <v>1</v>
      </c>
      <c r="H28" s="25">
        <v>1</v>
      </c>
      <c r="I28" s="25">
        <v>1</v>
      </c>
      <c r="J28" s="25">
        <v>0</v>
      </c>
      <c r="K28" s="25">
        <v>0</v>
      </c>
      <c r="L28" s="25" t="s">
        <v>9</v>
      </c>
      <c r="M28" s="6" t="s">
        <v>32</v>
      </c>
      <c r="N28" s="19" t="s">
        <v>36</v>
      </c>
      <c r="O28" s="3" t="s">
        <v>138</v>
      </c>
      <c r="P28" s="61">
        <v>205.049532169739</v>
      </c>
      <c r="Q28" s="61">
        <v>-1.19863736290533</v>
      </c>
      <c r="R28" s="61">
        <v>0.31087729391104801</v>
      </c>
      <c r="S28" s="61">
        <v>-3.8556606943712701</v>
      </c>
      <c r="T28" s="61">
        <v>1.15417483643215E-4</v>
      </c>
      <c r="U28" s="62">
        <v>1.0262119741320699E-3</v>
      </c>
      <c r="V28" s="25">
        <f t="shared" si="1"/>
        <v>1</v>
      </c>
      <c r="W28" s="25" t="s">
        <v>218</v>
      </c>
      <c r="X28" s="25">
        <f t="shared" si="0"/>
        <v>1</v>
      </c>
      <c r="Y28" s="25" t="s">
        <v>218</v>
      </c>
    </row>
    <row r="29" spans="1:25" x14ac:dyDescent="0.25">
      <c r="A29" s="3" t="s">
        <v>250</v>
      </c>
      <c r="B29" s="3">
        <v>114060147</v>
      </c>
      <c r="C29" s="3">
        <v>114074432</v>
      </c>
      <c r="D29" s="3" t="s">
        <v>15</v>
      </c>
      <c r="E29" s="3" t="s">
        <v>139</v>
      </c>
      <c r="F29" s="3" t="s">
        <v>37</v>
      </c>
      <c r="G29" s="25">
        <v>1</v>
      </c>
      <c r="H29" s="25">
        <v>0</v>
      </c>
      <c r="I29" s="25">
        <v>0</v>
      </c>
      <c r="J29" s="25">
        <v>0</v>
      </c>
      <c r="K29" s="25">
        <v>0</v>
      </c>
      <c r="L29" s="25" t="s">
        <v>9</v>
      </c>
      <c r="M29" s="6" t="s">
        <v>32</v>
      </c>
      <c r="N29" s="3" t="s">
        <v>38</v>
      </c>
      <c r="O29" s="3" t="s">
        <v>139</v>
      </c>
      <c r="P29" s="61">
        <v>1422.72546503337</v>
      </c>
      <c r="Q29" s="61">
        <v>0.30255441987992499</v>
      </c>
      <c r="R29" s="61">
        <v>0.39453051893265201</v>
      </c>
      <c r="S29" s="61">
        <v>0.76687202982026303</v>
      </c>
      <c r="T29" s="61">
        <v>0.443157605042379</v>
      </c>
      <c r="U29" s="62">
        <v>0.61616300899353105</v>
      </c>
      <c r="V29" s="25">
        <f t="shared" si="1"/>
        <v>0</v>
      </c>
      <c r="W29" s="25"/>
      <c r="X29" s="25">
        <f t="shared" si="0"/>
        <v>0</v>
      </c>
      <c r="Y29" s="25"/>
    </row>
    <row r="30" spans="1:25" x14ac:dyDescent="0.25">
      <c r="A30" s="3" t="s">
        <v>240</v>
      </c>
      <c r="B30" s="3">
        <v>85921689</v>
      </c>
      <c r="C30" s="3">
        <v>85931906</v>
      </c>
      <c r="D30" s="3" t="s">
        <v>7</v>
      </c>
      <c r="E30" s="3" t="s">
        <v>140</v>
      </c>
      <c r="F30" s="3" t="s">
        <v>171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 t="s">
        <v>12</v>
      </c>
      <c r="M30" s="3"/>
      <c r="N30" s="3" t="s">
        <v>39</v>
      </c>
      <c r="O30" s="3" t="s">
        <v>140</v>
      </c>
      <c r="P30" s="61">
        <v>2.34005743294095</v>
      </c>
      <c r="Q30" s="61">
        <v>1.07245144229994</v>
      </c>
      <c r="R30" s="61">
        <v>0.56797826441307597</v>
      </c>
      <c r="S30" s="61">
        <v>1.8881909916185999</v>
      </c>
      <c r="T30" s="61">
        <v>5.9000314747973397E-2</v>
      </c>
      <c r="U30" s="62">
        <v>0.15980879954914601</v>
      </c>
      <c r="V30" s="25">
        <f>IF(U30&lt;0.05,1,0)</f>
        <v>0</v>
      </c>
      <c r="W30" s="25"/>
      <c r="X30" s="25">
        <f>IF(OR(Q30&lt;-0.5,Q30&gt;0.5),1,0)</f>
        <v>1</v>
      </c>
      <c r="Y30" s="25" t="s">
        <v>219</v>
      </c>
    </row>
    <row r="31" spans="1:25" x14ac:dyDescent="0.25">
      <c r="A31" s="3" t="s">
        <v>251</v>
      </c>
      <c r="B31" s="3">
        <v>15862066</v>
      </c>
      <c r="C31" s="3">
        <v>15903979</v>
      </c>
      <c r="D31" s="3" t="s">
        <v>7</v>
      </c>
      <c r="E31" s="3" t="s">
        <v>141</v>
      </c>
      <c r="F31" s="3" t="s">
        <v>40</v>
      </c>
      <c r="G31" s="25">
        <v>1</v>
      </c>
      <c r="H31" s="25">
        <v>0</v>
      </c>
      <c r="I31" s="25">
        <v>1</v>
      </c>
      <c r="J31" s="25">
        <v>0</v>
      </c>
      <c r="K31" s="25">
        <v>0</v>
      </c>
      <c r="L31" s="25" t="s">
        <v>12</v>
      </c>
      <c r="M31" s="3"/>
      <c r="N31" s="3" t="s">
        <v>41</v>
      </c>
      <c r="O31" s="3" t="s">
        <v>141</v>
      </c>
      <c r="P31" s="61">
        <v>4020.2239433710401</v>
      </c>
      <c r="Q31" s="61">
        <v>1.9221391098503</v>
      </c>
      <c r="R31" s="61">
        <v>0.59192826817504995</v>
      </c>
      <c r="S31" s="61">
        <v>3.2472500692970199</v>
      </c>
      <c r="T31" s="61">
        <v>1.1652595702996199E-3</v>
      </c>
      <c r="U31" s="62">
        <v>7.5649391151197598E-3</v>
      </c>
      <c r="V31" s="25">
        <f>IF(U31&lt;0.05,1,0)</f>
        <v>1</v>
      </c>
      <c r="W31" s="25" t="s">
        <v>219</v>
      </c>
      <c r="X31" s="25">
        <f t="shared" si="0"/>
        <v>1</v>
      </c>
      <c r="Y31" s="25" t="s">
        <v>219</v>
      </c>
    </row>
    <row r="32" spans="1:2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25"/>
      <c r="X32" s="25"/>
      <c r="Y32" s="25"/>
    </row>
    <row r="33" spans="1:25" x14ac:dyDescent="0.25">
      <c r="A33" s="3"/>
      <c r="B33" s="3"/>
      <c r="C33" s="3"/>
      <c r="D33" s="3"/>
      <c r="E33" s="7" t="s">
        <v>42</v>
      </c>
      <c r="F33" s="3"/>
      <c r="G33" s="3"/>
      <c r="H33" s="3"/>
      <c r="I33" s="3"/>
      <c r="J33" s="3"/>
      <c r="K33" s="8" t="s">
        <v>9</v>
      </c>
      <c r="L33" s="8" t="s">
        <v>12</v>
      </c>
      <c r="M33" s="3"/>
      <c r="N33" s="3"/>
      <c r="O33" s="3"/>
      <c r="P33" s="3"/>
      <c r="Q33" s="3"/>
      <c r="R33" s="3"/>
      <c r="S33" s="3"/>
      <c r="T33" s="3"/>
      <c r="U33" s="3"/>
      <c r="V33" s="25">
        <f>SUM(V4:V31)</f>
        <v>9</v>
      </c>
      <c r="W33" s="25">
        <v>7</v>
      </c>
      <c r="X33" s="25">
        <f>SUM(X4:X31)</f>
        <v>16</v>
      </c>
      <c r="Y33" s="25">
        <v>11</v>
      </c>
    </row>
    <row r="34" spans="1:25" x14ac:dyDescent="0.25">
      <c r="A34" s="3"/>
      <c r="B34" s="3"/>
      <c r="C34" s="3"/>
      <c r="D34" s="3"/>
      <c r="E34" s="7">
        <v>28</v>
      </c>
      <c r="F34" s="3"/>
      <c r="G34" s="3"/>
      <c r="H34" s="3"/>
      <c r="I34" s="3"/>
      <c r="J34" s="3"/>
      <c r="K34" s="8">
        <v>13</v>
      </c>
      <c r="L34" s="8">
        <v>15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25"/>
    </row>
    <row r="35" spans="1:2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25"/>
    </row>
    <row r="36" spans="1:25" ht="40.5" customHeight="1" x14ac:dyDescent="0.25">
      <c r="A36" s="14" t="s">
        <v>105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1" t="s">
        <v>101</v>
      </c>
      <c r="P36" s="22"/>
      <c r="Q36" s="18"/>
      <c r="R36" s="18"/>
      <c r="S36" s="18"/>
      <c r="T36" s="18"/>
      <c r="U36" s="18"/>
      <c r="V36" s="18"/>
      <c r="W36" s="24"/>
      <c r="X36" s="17"/>
      <c r="Y36" s="17"/>
    </row>
    <row r="37" spans="1:25" ht="57.75" x14ac:dyDescent="0.25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9" t="s">
        <v>110</v>
      </c>
      <c r="H37" s="9" t="s">
        <v>109</v>
      </c>
      <c r="I37" s="9" t="s">
        <v>107</v>
      </c>
      <c r="J37" s="9" t="s">
        <v>106</v>
      </c>
      <c r="K37" s="9" t="s">
        <v>108</v>
      </c>
      <c r="L37" s="2" t="s">
        <v>113</v>
      </c>
      <c r="M37" s="2" t="s">
        <v>43</v>
      </c>
      <c r="N37" s="2" t="s">
        <v>6</v>
      </c>
      <c r="O37" s="26" t="s">
        <v>216</v>
      </c>
      <c r="P37" s="59" t="s">
        <v>211</v>
      </c>
      <c r="Q37" s="59" t="s">
        <v>228</v>
      </c>
      <c r="R37" s="59" t="s">
        <v>212</v>
      </c>
      <c r="S37" s="59" t="s">
        <v>213</v>
      </c>
      <c r="T37" s="59" t="s">
        <v>214</v>
      </c>
      <c r="U37" s="59" t="s">
        <v>215</v>
      </c>
      <c r="V37" s="56" t="s">
        <v>217</v>
      </c>
      <c r="W37" s="58" t="s">
        <v>103</v>
      </c>
      <c r="X37" s="57" t="s">
        <v>229</v>
      </c>
      <c r="Y37" s="58" t="s">
        <v>103</v>
      </c>
    </row>
    <row r="38" spans="1:25" x14ac:dyDescent="0.25">
      <c r="A38" s="3" t="s">
        <v>235</v>
      </c>
      <c r="B38" s="3">
        <v>101864524</v>
      </c>
      <c r="C38" s="3">
        <v>101876124</v>
      </c>
      <c r="D38" s="3" t="s">
        <v>7</v>
      </c>
      <c r="E38" s="3" t="s">
        <v>142</v>
      </c>
      <c r="F38" s="3" t="s">
        <v>44</v>
      </c>
      <c r="G38" s="3">
        <v>1</v>
      </c>
      <c r="H38" s="3">
        <v>0</v>
      </c>
      <c r="I38" s="3">
        <v>1</v>
      </c>
      <c r="J38" s="3">
        <v>0</v>
      </c>
      <c r="K38" s="3">
        <v>0</v>
      </c>
      <c r="L38" s="3" t="s">
        <v>12</v>
      </c>
      <c r="M38" s="3"/>
      <c r="N38" s="3" t="s">
        <v>91</v>
      </c>
      <c r="O38" s="3" t="s">
        <v>142</v>
      </c>
      <c r="P38" s="61">
        <v>10.836965522967899</v>
      </c>
      <c r="Q38" s="61">
        <v>-1.5838454557736401</v>
      </c>
      <c r="R38" s="61">
        <v>0.48457038859170898</v>
      </c>
      <c r="S38" s="61">
        <v>-3.2685560097403301</v>
      </c>
      <c r="T38" s="61">
        <v>1.08097780144308E-3</v>
      </c>
      <c r="U38" s="62">
        <v>7.2478675539380602E-3</v>
      </c>
      <c r="V38" s="25">
        <f>IF(U38&lt;0.05,1,0)</f>
        <v>1</v>
      </c>
      <c r="W38" s="25" t="s">
        <v>220</v>
      </c>
      <c r="X38" s="25">
        <f>IF(OR(Q38&lt;-0.5,Q38&gt;0.5),1,0)</f>
        <v>1</v>
      </c>
      <c r="Y38" s="25" t="s">
        <v>220</v>
      </c>
    </row>
    <row r="39" spans="1:25" x14ac:dyDescent="0.25">
      <c r="A39" s="3" t="s">
        <v>236</v>
      </c>
      <c r="B39" s="3">
        <v>97711850</v>
      </c>
      <c r="C39" s="3">
        <v>97717058</v>
      </c>
      <c r="D39" s="3" t="s">
        <v>15</v>
      </c>
      <c r="E39" s="3" t="s">
        <v>143</v>
      </c>
      <c r="F39" s="3" t="s">
        <v>44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 t="s">
        <v>12</v>
      </c>
      <c r="M39" s="3" t="s">
        <v>30</v>
      </c>
      <c r="N39" s="3" t="s">
        <v>45</v>
      </c>
      <c r="O39" s="3" t="s">
        <v>143</v>
      </c>
      <c r="P39" s="61">
        <v>2.5602575369337601</v>
      </c>
      <c r="Q39" s="61">
        <v>-4.6402674639227398E-2</v>
      </c>
      <c r="R39" s="61">
        <v>0.55143818593424199</v>
      </c>
      <c r="S39" s="61">
        <v>-8.4148460920624099E-2</v>
      </c>
      <c r="T39" s="61">
        <v>0.93293839500158904</v>
      </c>
      <c r="U39" s="62">
        <v>0.97092061973447796</v>
      </c>
      <c r="V39" s="25">
        <f t="shared" ref="V39:V66" si="2">IF(U39&lt;0.05,1,0)</f>
        <v>0</v>
      </c>
      <c r="W39" s="25"/>
      <c r="X39" s="25">
        <f t="shared" ref="X39:X66" si="3">IF(OR(Q39&lt;-0.5,Q39&gt;0.5),1,0)</f>
        <v>0</v>
      </c>
      <c r="Y39" s="25"/>
    </row>
    <row r="40" spans="1:25" x14ac:dyDescent="0.25">
      <c r="A40" s="3" t="s">
        <v>236</v>
      </c>
      <c r="B40" s="3">
        <v>98037249</v>
      </c>
      <c r="C40" s="3">
        <v>98042804</v>
      </c>
      <c r="D40" s="3" t="s">
        <v>15</v>
      </c>
      <c r="E40" s="3" t="s">
        <v>144</v>
      </c>
      <c r="F40" s="3" t="s">
        <v>44</v>
      </c>
      <c r="G40" s="3">
        <v>1</v>
      </c>
      <c r="H40" s="3">
        <v>0</v>
      </c>
      <c r="I40" s="3">
        <v>0</v>
      </c>
      <c r="J40" s="3">
        <v>0</v>
      </c>
      <c r="K40" s="3">
        <v>0</v>
      </c>
      <c r="L40" s="5" t="s">
        <v>12</v>
      </c>
      <c r="M40" s="3" t="s">
        <v>46</v>
      </c>
      <c r="N40" s="3" t="s">
        <v>47</v>
      </c>
      <c r="O40" s="4" t="s">
        <v>144</v>
      </c>
      <c r="P40" s="3" t="s">
        <v>11</v>
      </c>
      <c r="Q40" s="3"/>
      <c r="R40" s="3"/>
      <c r="S40" s="3"/>
      <c r="T40" s="3"/>
      <c r="U40" s="63">
        <v>1</v>
      </c>
      <c r="V40" s="25">
        <f t="shared" si="2"/>
        <v>0</v>
      </c>
      <c r="W40" s="25"/>
      <c r="X40" s="25">
        <f t="shared" si="3"/>
        <v>0</v>
      </c>
      <c r="Y40" s="25"/>
    </row>
    <row r="41" spans="1:25" x14ac:dyDescent="0.25">
      <c r="A41" s="3" t="s">
        <v>236</v>
      </c>
      <c r="B41" s="3">
        <v>69917047</v>
      </c>
      <c r="C41" s="3">
        <v>69922757</v>
      </c>
      <c r="D41" s="3" t="s">
        <v>7</v>
      </c>
      <c r="E41" s="3" t="s">
        <v>145</v>
      </c>
      <c r="F41" s="3" t="s">
        <v>44</v>
      </c>
      <c r="G41" s="3">
        <v>1</v>
      </c>
      <c r="H41" s="3">
        <v>0</v>
      </c>
      <c r="I41" s="3">
        <v>1</v>
      </c>
      <c r="J41" s="3">
        <v>0</v>
      </c>
      <c r="K41" s="3">
        <v>0</v>
      </c>
      <c r="L41" s="3" t="s">
        <v>9</v>
      </c>
      <c r="M41" s="3" t="s">
        <v>30</v>
      </c>
      <c r="N41" s="3" t="s">
        <v>48</v>
      </c>
      <c r="O41" s="3" t="s">
        <v>145</v>
      </c>
      <c r="P41" s="61">
        <v>6.8464374307315898</v>
      </c>
      <c r="Q41" s="61">
        <v>-1.46525520066463</v>
      </c>
      <c r="R41" s="61">
        <v>0.55838678164219702</v>
      </c>
      <c r="S41" s="61">
        <v>-2.62408647345727</v>
      </c>
      <c r="T41" s="61">
        <v>8.6881723744682698E-3</v>
      </c>
      <c r="U41" s="62">
        <v>3.66336340325518E-2</v>
      </c>
      <c r="V41" s="25">
        <f t="shared" si="2"/>
        <v>1</v>
      </c>
      <c r="W41" s="25" t="s">
        <v>218</v>
      </c>
      <c r="X41" s="25">
        <f t="shared" si="3"/>
        <v>1</v>
      </c>
      <c r="Y41" s="25" t="s">
        <v>218</v>
      </c>
    </row>
    <row r="42" spans="1:25" x14ac:dyDescent="0.25">
      <c r="A42" s="3" t="s">
        <v>236</v>
      </c>
      <c r="B42" s="3">
        <v>97996206</v>
      </c>
      <c r="C42" s="3">
        <v>98001640</v>
      </c>
      <c r="D42" s="3" t="s">
        <v>7</v>
      </c>
      <c r="E42" s="3" t="s">
        <v>146</v>
      </c>
      <c r="F42" s="3" t="s">
        <v>44</v>
      </c>
      <c r="G42" s="3">
        <v>1</v>
      </c>
      <c r="H42" s="3">
        <v>0</v>
      </c>
      <c r="I42" s="3">
        <v>0</v>
      </c>
      <c r="J42" s="3">
        <v>0</v>
      </c>
      <c r="K42" s="3">
        <v>0</v>
      </c>
      <c r="L42" s="5" t="s">
        <v>12</v>
      </c>
      <c r="M42" s="3" t="s">
        <v>30</v>
      </c>
      <c r="N42" s="3" t="s">
        <v>47</v>
      </c>
      <c r="O42" s="4" t="s">
        <v>146</v>
      </c>
      <c r="P42" s="3" t="s">
        <v>11</v>
      </c>
      <c r="Q42" s="3"/>
      <c r="R42" s="3"/>
      <c r="S42" s="3"/>
      <c r="T42" s="3"/>
      <c r="U42" s="63">
        <v>1</v>
      </c>
      <c r="V42" s="25">
        <f t="shared" si="2"/>
        <v>0</v>
      </c>
      <c r="W42" s="25"/>
      <c r="X42" s="25">
        <f t="shared" si="3"/>
        <v>0</v>
      </c>
      <c r="Y42" s="25"/>
    </row>
    <row r="43" spans="1:25" x14ac:dyDescent="0.25">
      <c r="A43" s="3" t="s">
        <v>236</v>
      </c>
      <c r="B43" s="3">
        <v>131123902</v>
      </c>
      <c r="C43" s="3">
        <v>131130218</v>
      </c>
      <c r="D43" s="3" t="s">
        <v>7</v>
      </c>
      <c r="E43" s="3" t="s">
        <v>147</v>
      </c>
      <c r="F43" s="3" t="s">
        <v>44</v>
      </c>
      <c r="G43" s="3">
        <v>1</v>
      </c>
      <c r="H43" s="3">
        <v>1</v>
      </c>
      <c r="I43" s="3">
        <v>1</v>
      </c>
      <c r="J43" s="3">
        <v>0</v>
      </c>
      <c r="K43" s="3">
        <v>0</v>
      </c>
      <c r="L43" s="3" t="s">
        <v>9</v>
      </c>
      <c r="M43" s="3" t="s">
        <v>49</v>
      </c>
      <c r="N43" s="3" t="s">
        <v>50</v>
      </c>
      <c r="O43" s="3" t="s">
        <v>147</v>
      </c>
      <c r="P43" s="61">
        <v>17.201429794777201</v>
      </c>
      <c r="Q43" s="61">
        <v>1.05084880048735</v>
      </c>
      <c r="R43" s="61">
        <v>0.31750696603968198</v>
      </c>
      <c r="S43" s="61">
        <v>3.3096873860588301</v>
      </c>
      <c r="T43" s="61">
        <v>9.3400223660103701E-4</v>
      </c>
      <c r="U43" s="62">
        <v>6.3667819128304E-3</v>
      </c>
      <c r="V43" s="25">
        <f t="shared" si="2"/>
        <v>1</v>
      </c>
      <c r="W43" s="25" t="s">
        <v>220</v>
      </c>
      <c r="X43" s="25">
        <f t="shared" si="3"/>
        <v>1</v>
      </c>
      <c r="Y43" s="25" t="s">
        <v>220</v>
      </c>
    </row>
    <row r="44" spans="1:25" x14ac:dyDescent="0.25">
      <c r="A44" s="3" t="s">
        <v>252</v>
      </c>
      <c r="B44" s="3">
        <v>46579442</v>
      </c>
      <c r="C44" s="3">
        <v>46585529</v>
      </c>
      <c r="D44" s="3" t="s">
        <v>15</v>
      </c>
      <c r="E44" s="3" t="s">
        <v>148</v>
      </c>
      <c r="F44" s="3" t="s">
        <v>44</v>
      </c>
      <c r="G44" s="3">
        <v>1</v>
      </c>
      <c r="H44" s="3">
        <v>1</v>
      </c>
      <c r="I44" s="3">
        <v>1</v>
      </c>
      <c r="J44" s="3">
        <v>0</v>
      </c>
      <c r="K44" s="3">
        <v>0</v>
      </c>
      <c r="L44" s="3" t="s">
        <v>9</v>
      </c>
      <c r="M44" s="3" t="s">
        <v>30</v>
      </c>
      <c r="N44" s="19" t="s">
        <v>51</v>
      </c>
      <c r="O44" s="3" t="s">
        <v>148</v>
      </c>
      <c r="P44" s="61">
        <v>4.9434592755861102</v>
      </c>
      <c r="Q44" s="61">
        <v>0.49566788525039901</v>
      </c>
      <c r="R44" s="61">
        <v>0.49152536092671401</v>
      </c>
      <c r="S44" s="61">
        <v>1.0084278953905299</v>
      </c>
      <c r="T44" s="61">
        <v>0.31324908679254898</v>
      </c>
      <c r="U44" s="62">
        <v>0.51043377090897402</v>
      </c>
      <c r="V44" s="25">
        <f t="shared" si="2"/>
        <v>0</v>
      </c>
      <c r="W44" s="25"/>
      <c r="X44" s="25">
        <f t="shared" si="3"/>
        <v>0</v>
      </c>
      <c r="Y44" s="25"/>
    </row>
    <row r="45" spans="1:25" x14ac:dyDescent="0.25">
      <c r="A45" s="3" t="s">
        <v>239</v>
      </c>
      <c r="B45" s="3">
        <v>154022240</v>
      </c>
      <c r="C45" s="3">
        <v>154033269</v>
      </c>
      <c r="D45" s="3" t="s">
        <v>7</v>
      </c>
      <c r="E45" s="3" t="s">
        <v>149</v>
      </c>
      <c r="F45" s="3" t="s">
        <v>44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 t="s">
        <v>9</v>
      </c>
      <c r="M45" s="3" t="s">
        <v>52</v>
      </c>
      <c r="N45" s="19" t="s">
        <v>53</v>
      </c>
      <c r="O45" s="3" t="s">
        <v>149</v>
      </c>
      <c r="P45" s="61">
        <v>3.5457565196360701</v>
      </c>
      <c r="Q45" s="61">
        <v>0.158158011835176</v>
      </c>
      <c r="R45" s="61">
        <v>0.52271498266112404</v>
      </c>
      <c r="S45" s="61">
        <v>0.30257026693590999</v>
      </c>
      <c r="T45" s="61">
        <v>0.76221737646707799</v>
      </c>
      <c r="U45" s="62">
        <v>0.851767505396271</v>
      </c>
      <c r="V45" s="25">
        <f t="shared" si="2"/>
        <v>0</v>
      </c>
      <c r="W45" s="25"/>
      <c r="X45" s="25">
        <f t="shared" si="3"/>
        <v>0</v>
      </c>
      <c r="Y45" s="25"/>
    </row>
    <row r="46" spans="1:25" x14ac:dyDescent="0.25">
      <c r="A46" s="3" t="s">
        <v>245</v>
      </c>
      <c r="B46" s="3">
        <v>179280194</v>
      </c>
      <c r="C46" s="3">
        <v>179285958</v>
      </c>
      <c r="D46" s="3" t="s">
        <v>15</v>
      </c>
      <c r="E46" s="3" t="s">
        <v>150</v>
      </c>
      <c r="F46" s="3" t="s">
        <v>44</v>
      </c>
      <c r="G46" s="3">
        <v>1</v>
      </c>
      <c r="H46" s="3">
        <v>0</v>
      </c>
      <c r="I46" s="3">
        <v>1</v>
      </c>
      <c r="J46" s="3">
        <v>0</v>
      </c>
      <c r="K46" s="3">
        <v>0</v>
      </c>
      <c r="L46" s="3" t="s">
        <v>12</v>
      </c>
      <c r="M46" s="3" t="s">
        <v>46</v>
      </c>
      <c r="N46" s="19" t="s">
        <v>54</v>
      </c>
      <c r="O46" s="3" t="s">
        <v>150</v>
      </c>
      <c r="P46" s="61">
        <v>2.85850280119914</v>
      </c>
      <c r="Q46" s="61">
        <v>0.43750772194298299</v>
      </c>
      <c r="R46" s="61">
        <v>0.577812844330581</v>
      </c>
      <c r="S46" s="61">
        <v>0.75717894857434798</v>
      </c>
      <c r="T46" s="61">
        <v>0.44894266045977699</v>
      </c>
      <c r="U46" s="62">
        <v>0.61616300899353105</v>
      </c>
      <c r="V46" s="25">
        <f t="shared" si="2"/>
        <v>0</v>
      </c>
      <c r="W46" s="25"/>
      <c r="X46" s="25">
        <f t="shared" si="3"/>
        <v>0</v>
      </c>
      <c r="Y46" s="25"/>
    </row>
    <row r="47" spans="1:25" x14ac:dyDescent="0.25">
      <c r="A47" s="3" t="s">
        <v>245</v>
      </c>
      <c r="B47" s="3">
        <v>133180215</v>
      </c>
      <c r="C47" s="3">
        <v>133188298</v>
      </c>
      <c r="D47" s="3" t="s">
        <v>7</v>
      </c>
      <c r="E47" s="3" t="s">
        <v>151</v>
      </c>
      <c r="F47" s="3" t="s">
        <v>44</v>
      </c>
      <c r="G47" s="3">
        <v>1</v>
      </c>
      <c r="H47" s="3">
        <v>0</v>
      </c>
      <c r="I47" s="3">
        <v>1</v>
      </c>
      <c r="J47" s="3">
        <v>0</v>
      </c>
      <c r="K47" s="3">
        <v>0</v>
      </c>
      <c r="L47" s="3" t="s">
        <v>9</v>
      </c>
      <c r="M47" s="3" t="s">
        <v>30</v>
      </c>
      <c r="N47" s="19" t="s">
        <v>225</v>
      </c>
      <c r="O47" s="3" t="s">
        <v>151</v>
      </c>
      <c r="P47" s="61">
        <v>58.800443509094201</v>
      </c>
      <c r="Q47" s="61">
        <v>-3.3575462321352001</v>
      </c>
      <c r="R47" s="61">
        <v>0.43121643269665999</v>
      </c>
      <c r="S47" s="61">
        <v>-7.7862205091267302</v>
      </c>
      <c r="T47" s="61">
        <v>6.9043407935219401E-15</v>
      </c>
      <c r="U47" s="62">
        <v>4.7064589742507902E-13</v>
      </c>
      <c r="V47" s="25">
        <f t="shared" si="2"/>
        <v>1</v>
      </c>
      <c r="W47" s="25" t="s">
        <v>218</v>
      </c>
      <c r="X47" s="25">
        <f t="shared" si="3"/>
        <v>1</v>
      </c>
      <c r="Y47" s="25" t="s">
        <v>218</v>
      </c>
    </row>
    <row r="48" spans="1:25" x14ac:dyDescent="0.25">
      <c r="A48" s="3" t="s">
        <v>245</v>
      </c>
      <c r="B48" s="3">
        <v>177538668</v>
      </c>
      <c r="C48" s="3">
        <v>177545383</v>
      </c>
      <c r="D48" s="3" t="s">
        <v>7</v>
      </c>
      <c r="E48" s="3" t="s">
        <v>152</v>
      </c>
      <c r="F48" s="3" t="s">
        <v>44</v>
      </c>
      <c r="G48" s="3">
        <v>1</v>
      </c>
      <c r="H48" s="3">
        <v>0</v>
      </c>
      <c r="I48" s="3">
        <v>1</v>
      </c>
      <c r="J48" s="3">
        <v>0</v>
      </c>
      <c r="K48" s="3">
        <v>0</v>
      </c>
      <c r="L48" s="3" t="s">
        <v>9</v>
      </c>
      <c r="M48" s="3" t="s">
        <v>55</v>
      </c>
      <c r="N48" s="19" t="s">
        <v>56</v>
      </c>
      <c r="O48" s="3" t="s">
        <v>152</v>
      </c>
      <c r="P48" s="61">
        <v>20.3055470057576</v>
      </c>
      <c r="Q48" s="61">
        <v>0.31259358339454502</v>
      </c>
      <c r="R48" s="61">
        <v>0.36106897274060601</v>
      </c>
      <c r="S48" s="61">
        <v>0.86574479391535397</v>
      </c>
      <c r="T48" s="61">
        <v>0.38663012960804499</v>
      </c>
      <c r="U48" s="62">
        <v>0.58136662871209699</v>
      </c>
      <c r="V48" s="25">
        <f t="shared" si="2"/>
        <v>0</v>
      </c>
      <c r="W48" s="25"/>
      <c r="X48" s="25">
        <f t="shared" si="3"/>
        <v>0</v>
      </c>
      <c r="Y48" s="25"/>
    </row>
    <row r="49" spans="1:25" x14ac:dyDescent="0.25">
      <c r="A49" s="3" t="s">
        <v>253</v>
      </c>
      <c r="B49" s="3">
        <v>2145753</v>
      </c>
      <c r="C49" s="3">
        <v>2159034</v>
      </c>
      <c r="D49" s="3" t="s">
        <v>15</v>
      </c>
      <c r="E49" s="3" t="s">
        <v>153</v>
      </c>
      <c r="F49" s="3" t="s">
        <v>44</v>
      </c>
      <c r="G49" s="3">
        <v>1</v>
      </c>
      <c r="H49" s="3">
        <v>0</v>
      </c>
      <c r="I49" s="3">
        <v>1</v>
      </c>
      <c r="J49" s="3">
        <v>0</v>
      </c>
      <c r="K49" s="3">
        <v>0</v>
      </c>
      <c r="L49" s="3" t="s">
        <v>9</v>
      </c>
      <c r="M49" s="3"/>
      <c r="N49" s="19" t="s">
        <v>57</v>
      </c>
      <c r="O49" s="3" t="s">
        <v>153</v>
      </c>
      <c r="P49" s="61">
        <v>51.428400430987701</v>
      </c>
      <c r="Q49" s="61">
        <v>-1.8726129051673499</v>
      </c>
      <c r="R49" s="61">
        <v>0.37858885124331498</v>
      </c>
      <c r="S49" s="61">
        <v>-4.9462970159251602</v>
      </c>
      <c r="T49" s="61">
        <v>7.5638521334796104E-7</v>
      </c>
      <c r="U49" s="62">
        <v>1.10486268664041E-5</v>
      </c>
      <c r="V49" s="25">
        <f t="shared" si="2"/>
        <v>1</v>
      </c>
      <c r="W49" s="25" t="s">
        <v>218</v>
      </c>
      <c r="X49" s="25">
        <f t="shared" si="3"/>
        <v>1</v>
      </c>
      <c r="Y49" s="25" t="s">
        <v>218</v>
      </c>
    </row>
    <row r="50" spans="1:25" x14ac:dyDescent="0.25">
      <c r="A50" s="3" t="s">
        <v>241</v>
      </c>
      <c r="B50" s="3">
        <v>67183374</v>
      </c>
      <c r="C50" s="3">
        <v>67188662</v>
      </c>
      <c r="D50" s="3" t="s">
        <v>7</v>
      </c>
      <c r="E50" s="3" t="s">
        <v>154</v>
      </c>
      <c r="F50" s="3" t="s">
        <v>44</v>
      </c>
      <c r="G50" s="3">
        <v>1</v>
      </c>
      <c r="H50" s="3">
        <v>0</v>
      </c>
      <c r="I50" s="3">
        <v>1</v>
      </c>
      <c r="J50" s="3">
        <v>0</v>
      </c>
      <c r="K50" s="3">
        <v>0</v>
      </c>
      <c r="L50" s="3" t="s">
        <v>9</v>
      </c>
      <c r="M50" s="3" t="s">
        <v>49</v>
      </c>
      <c r="N50" s="19" t="s">
        <v>58</v>
      </c>
      <c r="O50" s="3" t="s">
        <v>154</v>
      </c>
      <c r="P50" s="61">
        <v>31.259346224328201</v>
      </c>
      <c r="Q50" s="61">
        <v>-0.54522771162737504</v>
      </c>
      <c r="R50" s="61">
        <v>0.26891525909988001</v>
      </c>
      <c r="S50" s="61">
        <v>-2.02750752579967</v>
      </c>
      <c r="T50" s="61">
        <v>4.2610535582685301E-2</v>
      </c>
      <c r="U50" s="62">
        <v>0.12537920182243401</v>
      </c>
      <c r="V50" s="25">
        <f t="shared" si="2"/>
        <v>0</v>
      </c>
      <c r="W50" s="25"/>
      <c r="X50" s="25">
        <f t="shared" si="3"/>
        <v>1</v>
      </c>
      <c r="Y50" s="25" t="s">
        <v>218</v>
      </c>
    </row>
    <row r="51" spans="1:25" x14ac:dyDescent="0.25">
      <c r="A51" s="3" t="s">
        <v>237</v>
      </c>
      <c r="B51" s="3">
        <v>29302420</v>
      </c>
      <c r="C51" s="3">
        <v>29311487</v>
      </c>
      <c r="D51" s="3" t="s">
        <v>7</v>
      </c>
      <c r="E51" s="3" t="s">
        <v>155</v>
      </c>
      <c r="F51" s="3" t="s">
        <v>44</v>
      </c>
      <c r="G51" s="3">
        <v>1</v>
      </c>
      <c r="H51" s="3">
        <v>1</v>
      </c>
      <c r="I51" s="3">
        <v>0</v>
      </c>
      <c r="J51" s="3">
        <v>1</v>
      </c>
      <c r="K51" s="3">
        <v>0</v>
      </c>
      <c r="L51" s="3" t="s">
        <v>12</v>
      </c>
      <c r="M51" s="3" t="s">
        <v>13</v>
      </c>
      <c r="N51" s="19" t="s">
        <v>59</v>
      </c>
      <c r="O51" s="4" t="s">
        <v>155</v>
      </c>
      <c r="P51" s="19" t="s">
        <v>11</v>
      </c>
      <c r="Q51" s="3"/>
      <c r="R51" s="3"/>
      <c r="S51" s="3"/>
      <c r="T51" s="3"/>
      <c r="U51" s="63">
        <v>1</v>
      </c>
      <c r="V51" s="25">
        <f t="shared" si="2"/>
        <v>0</v>
      </c>
      <c r="W51" s="25"/>
      <c r="X51" s="25">
        <f t="shared" si="3"/>
        <v>0</v>
      </c>
      <c r="Y51" s="25"/>
    </row>
    <row r="52" spans="1:25" x14ac:dyDescent="0.25">
      <c r="A52" s="3" t="s">
        <v>237</v>
      </c>
      <c r="B52" s="3">
        <v>49565994</v>
      </c>
      <c r="C52" s="3">
        <v>49571342</v>
      </c>
      <c r="D52" s="3" t="s">
        <v>7</v>
      </c>
      <c r="E52" s="3" t="s">
        <v>156</v>
      </c>
      <c r="F52" s="3" t="s">
        <v>44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 t="s">
        <v>12</v>
      </c>
      <c r="M52" s="3" t="s">
        <v>49</v>
      </c>
      <c r="N52" s="19" t="s">
        <v>60</v>
      </c>
      <c r="O52" s="3" t="s">
        <v>156</v>
      </c>
      <c r="P52" s="61">
        <v>1.4597347533212299</v>
      </c>
      <c r="Q52" s="61">
        <v>0.86429796474851495</v>
      </c>
      <c r="R52" s="61">
        <v>0.63927945024435695</v>
      </c>
      <c r="S52" s="61">
        <v>1.35198771744993</v>
      </c>
      <c r="T52" s="61">
        <v>0.17637924451735301</v>
      </c>
      <c r="U52" s="62">
        <v>0.35890104978904203</v>
      </c>
      <c r="V52" s="25">
        <f t="shared" si="2"/>
        <v>0</v>
      </c>
      <c r="W52" s="25"/>
      <c r="X52" s="25">
        <f t="shared" si="3"/>
        <v>1</v>
      </c>
      <c r="Y52" s="25" t="s">
        <v>219</v>
      </c>
    </row>
    <row r="53" spans="1:25" x14ac:dyDescent="0.25">
      <c r="A53" s="3" t="s">
        <v>237</v>
      </c>
      <c r="B53" s="3">
        <v>122453855</v>
      </c>
      <c r="C53" s="3">
        <v>122462386</v>
      </c>
      <c r="D53" s="3" t="s">
        <v>7</v>
      </c>
      <c r="E53" s="3" t="s">
        <v>157</v>
      </c>
      <c r="F53" s="3" t="s">
        <v>44</v>
      </c>
      <c r="G53" s="3">
        <v>1</v>
      </c>
      <c r="H53" s="3">
        <v>1</v>
      </c>
      <c r="I53" s="3">
        <v>1</v>
      </c>
      <c r="J53" s="3">
        <v>0</v>
      </c>
      <c r="K53" s="3">
        <v>0</v>
      </c>
      <c r="L53" s="3" t="s">
        <v>9</v>
      </c>
      <c r="M53" s="3" t="s">
        <v>49</v>
      </c>
      <c r="N53" s="37" t="s">
        <v>61</v>
      </c>
      <c r="O53" s="3" t="s">
        <v>157</v>
      </c>
      <c r="P53" s="61">
        <v>153.010005937475</v>
      </c>
      <c r="Q53" s="61">
        <v>0.26561730364316699</v>
      </c>
      <c r="R53" s="61">
        <v>0.369838629312633</v>
      </c>
      <c r="S53" s="61">
        <v>0.71819783708595497</v>
      </c>
      <c r="T53" s="61">
        <v>0.47263531140043602</v>
      </c>
      <c r="U53" s="62">
        <v>0.63379620446812501</v>
      </c>
      <c r="V53" s="25">
        <f t="shared" si="2"/>
        <v>0</v>
      </c>
      <c r="W53" s="25"/>
      <c r="X53" s="25">
        <f t="shared" si="3"/>
        <v>0</v>
      </c>
      <c r="Y53" s="25"/>
    </row>
    <row r="54" spans="1:25" x14ac:dyDescent="0.25">
      <c r="A54" s="3" t="s">
        <v>249</v>
      </c>
      <c r="B54" s="3">
        <v>53820480</v>
      </c>
      <c r="C54" s="3">
        <v>53825735</v>
      </c>
      <c r="D54" s="3" t="s">
        <v>15</v>
      </c>
      <c r="E54" s="3" t="s">
        <v>158</v>
      </c>
      <c r="F54" s="3" t="s">
        <v>44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5" t="s">
        <v>12</v>
      </c>
      <c r="M54" s="3" t="s">
        <v>30</v>
      </c>
      <c r="N54" s="19" t="s">
        <v>62</v>
      </c>
      <c r="O54" s="3" t="s">
        <v>158</v>
      </c>
      <c r="P54" s="61">
        <v>2.98147051249197</v>
      </c>
      <c r="Q54" s="61">
        <v>-0.152916914031625</v>
      </c>
      <c r="R54" s="61">
        <v>0.58725181617973998</v>
      </c>
      <c r="S54" s="61">
        <v>-0.26039411001978402</v>
      </c>
      <c r="T54" s="61">
        <v>0.79455978581869102</v>
      </c>
      <c r="U54" s="62">
        <v>0.87831068216174202</v>
      </c>
      <c r="V54" s="25">
        <f t="shared" si="2"/>
        <v>0</v>
      </c>
      <c r="W54" s="25"/>
      <c r="X54" s="25">
        <f t="shared" si="3"/>
        <v>0</v>
      </c>
      <c r="Y54" s="25"/>
    </row>
    <row r="55" spans="1:25" x14ac:dyDescent="0.25">
      <c r="A55" s="3" t="s">
        <v>254</v>
      </c>
      <c r="B55" s="3">
        <v>67564730</v>
      </c>
      <c r="C55" s="3">
        <v>67573521</v>
      </c>
      <c r="D55" s="3" t="s">
        <v>7</v>
      </c>
      <c r="E55" s="3" t="s">
        <v>159</v>
      </c>
      <c r="F55" s="3" t="s">
        <v>44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 t="s">
        <v>9</v>
      </c>
      <c r="M55" s="3" t="s">
        <v>49</v>
      </c>
      <c r="N55" s="37" t="s">
        <v>63</v>
      </c>
      <c r="O55" s="3" t="s">
        <v>159</v>
      </c>
      <c r="P55" s="61">
        <v>10.239124139989</v>
      </c>
      <c r="Q55" s="61">
        <v>-0.82746229890871303</v>
      </c>
      <c r="R55" s="61">
        <v>0.47133460854039799</v>
      </c>
      <c r="S55" s="61">
        <v>-1.7555729706994201</v>
      </c>
      <c r="T55" s="61">
        <v>7.9161350824138901E-2</v>
      </c>
      <c r="U55" s="62">
        <v>0.19742068589678599</v>
      </c>
      <c r="V55" s="25">
        <f t="shared" si="2"/>
        <v>0</v>
      </c>
      <c r="W55" s="25"/>
      <c r="X55" s="25">
        <f t="shared" si="3"/>
        <v>1</v>
      </c>
      <c r="Y55" s="25" t="s">
        <v>218</v>
      </c>
    </row>
    <row r="56" spans="1:25" x14ac:dyDescent="0.25">
      <c r="A56" s="3" t="s">
        <v>238</v>
      </c>
      <c r="B56" s="3">
        <v>54880797</v>
      </c>
      <c r="C56" s="3">
        <v>54889761</v>
      </c>
      <c r="D56" s="3" t="s">
        <v>15</v>
      </c>
      <c r="E56" s="3" t="s">
        <v>160</v>
      </c>
      <c r="F56" s="3" t="s">
        <v>44</v>
      </c>
      <c r="G56" s="3">
        <v>1</v>
      </c>
      <c r="H56" s="3">
        <v>1</v>
      </c>
      <c r="I56" s="3">
        <v>1</v>
      </c>
      <c r="J56" s="3">
        <v>0</v>
      </c>
      <c r="K56" s="3">
        <v>0</v>
      </c>
      <c r="L56" s="3" t="s">
        <v>9</v>
      </c>
      <c r="M56" s="3" t="s">
        <v>30</v>
      </c>
      <c r="N56" s="37" t="s">
        <v>89</v>
      </c>
      <c r="O56" s="3" t="s">
        <v>160</v>
      </c>
      <c r="P56" s="61">
        <v>59.336199774935501</v>
      </c>
      <c r="Q56" s="61">
        <v>0.61635784545210803</v>
      </c>
      <c r="R56" s="61">
        <v>0.36390193239709201</v>
      </c>
      <c r="S56" s="61">
        <v>1.6937471076123201</v>
      </c>
      <c r="T56" s="61">
        <v>9.0313348748844294E-2</v>
      </c>
      <c r="U56" s="62">
        <v>0.21986999784688899</v>
      </c>
      <c r="V56" s="25">
        <f t="shared" si="2"/>
        <v>0</v>
      </c>
      <c r="W56" s="25"/>
      <c r="X56" s="25">
        <f t="shared" si="3"/>
        <v>1</v>
      </c>
      <c r="Y56" s="25" t="s">
        <v>220</v>
      </c>
    </row>
    <row r="57" spans="1:25" ht="29.25" x14ac:dyDescent="0.25">
      <c r="A57" s="3" t="s">
        <v>255</v>
      </c>
      <c r="B57" s="3">
        <v>40356615</v>
      </c>
      <c r="C57" s="3">
        <v>40365363</v>
      </c>
      <c r="D57" s="3" t="s">
        <v>15</v>
      </c>
      <c r="E57" s="3" t="s">
        <v>161</v>
      </c>
      <c r="F57" s="3" t="s">
        <v>44</v>
      </c>
      <c r="G57" s="3">
        <v>1</v>
      </c>
      <c r="H57" s="3">
        <v>1</v>
      </c>
      <c r="I57" s="3">
        <v>0</v>
      </c>
      <c r="J57" s="3">
        <v>1</v>
      </c>
      <c r="K57" s="3">
        <v>0</v>
      </c>
      <c r="L57" s="3" t="s">
        <v>9</v>
      </c>
      <c r="M57" s="3" t="s">
        <v>30</v>
      </c>
      <c r="N57" s="37" t="s">
        <v>64</v>
      </c>
      <c r="O57" s="3" t="s">
        <v>161</v>
      </c>
      <c r="P57" s="61">
        <v>12.465751946428099</v>
      </c>
      <c r="Q57" s="61">
        <v>-0.42475225327880201</v>
      </c>
      <c r="R57" s="61">
        <v>0.47965443056778001</v>
      </c>
      <c r="S57" s="61">
        <v>-0.88553805867280599</v>
      </c>
      <c r="T57" s="61">
        <v>0.37586650236788099</v>
      </c>
      <c r="U57" s="62">
        <v>0.57148475638833895</v>
      </c>
      <c r="V57" s="25">
        <f t="shared" si="2"/>
        <v>0</v>
      </c>
      <c r="W57" s="25"/>
      <c r="X57" s="25">
        <f t="shared" si="3"/>
        <v>0</v>
      </c>
      <c r="Y57" s="25"/>
    </row>
    <row r="58" spans="1:25" x14ac:dyDescent="0.25">
      <c r="A58" s="10" t="s">
        <v>242</v>
      </c>
      <c r="B58" s="10">
        <v>24814727</v>
      </c>
      <c r="C58" s="10">
        <v>24819921</v>
      </c>
      <c r="D58" s="10" t="s">
        <v>7</v>
      </c>
      <c r="E58" s="3" t="s">
        <v>162</v>
      </c>
      <c r="F58" s="10" t="s">
        <v>44</v>
      </c>
      <c r="G58" s="10">
        <v>0</v>
      </c>
      <c r="H58" s="10">
        <v>0</v>
      </c>
      <c r="I58" s="10">
        <v>1</v>
      </c>
      <c r="J58" s="10">
        <v>0</v>
      </c>
      <c r="K58" s="10">
        <v>1</v>
      </c>
      <c r="L58" s="10" t="s">
        <v>9</v>
      </c>
      <c r="M58" s="10" t="s">
        <v>49</v>
      </c>
      <c r="N58" s="38" t="s">
        <v>65</v>
      </c>
      <c r="O58" s="3" t="s">
        <v>162</v>
      </c>
      <c r="P58" s="61">
        <v>3.95213339648063</v>
      </c>
      <c r="Q58" s="61">
        <v>-0.24850230042729399</v>
      </c>
      <c r="R58" s="61">
        <v>0.508327828412796</v>
      </c>
      <c r="S58" s="61">
        <v>-0.48886227850876901</v>
      </c>
      <c r="T58" s="61">
        <v>0.62493920298767502</v>
      </c>
      <c r="U58" s="62">
        <v>0.75001341926652199</v>
      </c>
      <c r="V58" s="25">
        <f t="shared" si="2"/>
        <v>0</v>
      </c>
      <c r="W58" s="25"/>
      <c r="X58" s="25">
        <f t="shared" si="3"/>
        <v>0</v>
      </c>
      <c r="Y58" s="25"/>
    </row>
    <row r="59" spans="1:25" x14ac:dyDescent="0.25">
      <c r="A59" s="3" t="s">
        <v>256</v>
      </c>
      <c r="B59" s="3">
        <v>57624103</v>
      </c>
      <c r="C59" s="3">
        <v>57641040</v>
      </c>
      <c r="D59" s="3" t="s">
        <v>7</v>
      </c>
      <c r="E59" s="3" t="s">
        <v>163</v>
      </c>
      <c r="F59" s="3" t="s">
        <v>44</v>
      </c>
      <c r="G59" s="3">
        <v>1</v>
      </c>
      <c r="H59" s="3">
        <v>1</v>
      </c>
      <c r="I59" s="3">
        <v>0</v>
      </c>
      <c r="J59" s="3">
        <v>0</v>
      </c>
      <c r="K59" s="3">
        <v>0</v>
      </c>
      <c r="L59" s="3" t="s">
        <v>9</v>
      </c>
      <c r="M59" s="3" t="s">
        <v>66</v>
      </c>
      <c r="N59" s="19" t="s">
        <v>67</v>
      </c>
      <c r="O59" s="3" t="s">
        <v>163</v>
      </c>
      <c r="P59" s="61">
        <v>126.39217357485499</v>
      </c>
      <c r="Q59" s="61">
        <v>-1.74364184413544</v>
      </c>
      <c r="R59" s="61">
        <v>0.30014259890808598</v>
      </c>
      <c r="S59" s="61">
        <v>-5.8093781105340598</v>
      </c>
      <c r="T59" s="61">
        <v>6.2705327020441398E-9</v>
      </c>
      <c r="U59" s="62">
        <v>1.3498146711242399E-7</v>
      </c>
      <c r="V59" s="25">
        <f t="shared" si="2"/>
        <v>1</v>
      </c>
      <c r="W59" s="25" t="s">
        <v>218</v>
      </c>
      <c r="X59" s="25">
        <f t="shared" si="3"/>
        <v>1</v>
      </c>
      <c r="Y59" s="25" t="s">
        <v>218</v>
      </c>
    </row>
    <row r="60" spans="1:25" x14ac:dyDescent="0.25">
      <c r="A60" s="3" t="s">
        <v>235</v>
      </c>
      <c r="B60" s="3">
        <v>23922004</v>
      </c>
      <c r="C60" s="3">
        <v>23928710</v>
      </c>
      <c r="D60" s="3" t="s">
        <v>7</v>
      </c>
      <c r="E60" s="3" t="s">
        <v>164</v>
      </c>
      <c r="F60" s="3" t="s">
        <v>68</v>
      </c>
      <c r="G60" s="3">
        <v>1</v>
      </c>
      <c r="H60" s="3">
        <v>0</v>
      </c>
      <c r="I60" s="3">
        <v>1</v>
      </c>
      <c r="J60" s="3">
        <v>0</v>
      </c>
      <c r="K60" s="3">
        <v>1</v>
      </c>
      <c r="L60" s="3" t="s">
        <v>9</v>
      </c>
      <c r="M60" s="3" t="s">
        <v>46</v>
      </c>
      <c r="N60" s="19" t="s">
        <v>69</v>
      </c>
      <c r="O60" s="3" t="s">
        <v>164</v>
      </c>
      <c r="P60" s="61">
        <v>23.104266341927801</v>
      </c>
      <c r="Q60" s="61">
        <v>-2.8476056898925202</v>
      </c>
      <c r="R60" s="61">
        <v>0.45857394696554898</v>
      </c>
      <c r="S60" s="61">
        <v>-6.2096979314580398</v>
      </c>
      <c r="T60" s="61">
        <v>5.3086546150503195E-10</v>
      </c>
      <c r="U60" s="62">
        <v>1.55088552682541E-8</v>
      </c>
      <c r="V60" s="25">
        <f t="shared" si="2"/>
        <v>1</v>
      </c>
      <c r="W60" s="25" t="s">
        <v>218</v>
      </c>
      <c r="X60" s="25">
        <f t="shared" si="3"/>
        <v>1</v>
      </c>
      <c r="Y60" s="25" t="s">
        <v>218</v>
      </c>
    </row>
    <row r="61" spans="1:25" ht="30.75" customHeight="1" x14ac:dyDescent="0.25">
      <c r="A61" s="3" t="s">
        <v>235</v>
      </c>
      <c r="B61" s="3">
        <v>23935985</v>
      </c>
      <c r="C61" s="3">
        <v>23946412</v>
      </c>
      <c r="D61" s="3" t="s">
        <v>7</v>
      </c>
      <c r="E61" s="3" t="s">
        <v>165</v>
      </c>
      <c r="F61" s="3" t="s">
        <v>68</v>
      </c>
      <c r="G61" s="3">
        <v>1</v>
      </c>
      <c r="H61" s="3">
        <v>0</v>
      </c>
      <c r="I61" s="3">
        <v>1</v>
      </c>
      <c r="J61" s="3">
        <v>0</v>
      </c>
      <c r="K61" s="3">
        <v>1</v>
      </c>
      <c r="L61" s="3" t="s">
        <v>9</v>
      </c>
      <c r="M61" s="3" t="s">
        <v>70</v>
      </c>
      <c r="N61" s="37" t="s">
        <v>69</v>
      </c>
      <c r="O61" s="3" t="s">
        <v>165</v>
      </c>
      <c r="P61" s="61">
        <v>158.12927113526001</v>
      </c>
      <c r="Q61" s="61">
        <v>-1.22138168965083</v>
      </c>
      <c r="R61" s="61">
        <v>0.35186015000558002</v>
      </c>
      <c r="S61" s="61">
        <v>-3.4712134625971598</v>
      </c>
      <c r="T61" s="61">
        <v>5.1811195371637196E-4</v>
      </c>
      <c r="U61" s="62">
        <v>4.0751497898076196E-3</v>
      </c>
      <c r="V61" s="25">
        <f t="shared" si="2"/>
        <v>1</v>
      </c>
      <c r="W61" s="25" t="s">
        <v>218</v>
      </c>
      <c r="X61" s="25">
        <f t="shared" si="3"/>
        <v>1</v>
      </c>
      <c r="Y61" s="25" t="s">
        <v>218</v>
      </c>
    </row>
    <row r="62" spans="1:25" x14ac:dyDescent="0.25">
      <c r="A62" s="3" t="s">
        <v>252</v>
      </c>
      <c r="B62" s="3">
        <v>82127585</v>
      </c>
      <c r="C62" s="3">
        <v>82132623</v>
      </c>
      <c r="D62" s="3" t="s">
        <v>15</v>
      </c>
      <c r="E62" s="3" t="s">
        <v>166</v>
      </c>
      <c r="F62" s="3" t="s">
        <v>71</v>
      </c>
      <c r="G62" s="3">
        <v>1</v>
      </c>
      <c r="H62" s="3">
        <v>1</v>
      </c>
      <c r="I62" s="3">
        <v>0</v>
      </c>
      <c r="J62" s="3">
        <v>0</v>
      </c>
      <c r="K62" s="3">
        <v>0</v>
      </c>
      <c r="L62" s="3" t="s">
        <v>12</v>
      </c>
      <c r="M62" s="3" t="s">
        <v>30</v>
      </c>
      <c r="N62" s="19" t="s">
        <v>72</v>
      </c>
      <c r="O62" s="3" t="s">
        <v>166</v>
      </c>
      <c r="P62" s="61">
        <v>12.015854715512701</v>
      </c>
      <c r="Q62" s="61">
        <v>2.2351267344533201</v>
      </c>
      <c r="R62" s="61">
        <v>0.55142884207922405</v>
      </c>
      <c r="S62" s="61">
        <v>4.0533366481621202</v>
      </c>
      <c r="T62" s="61">
        <v>5.0492260669186903E-5</v>
      </c>
      <c r="U62" s="62">
        <v>5.1628336534243597E-4</v>
      </c>
      <c r="V62" s="25">
        <f t="shared" si="2"/>
        <v>1</v>
      </c>
      <c r="W62" s="25" t="s">
        <v>219</v>
      </c>
      <c r="X62" s="25">
        <f t="shared" si="3"/>
        <v>1</v>
      </c>
      <c r="Y62" s="25" t="s">
        <v>219</v>
      </c>
    </row>
    <row r="63" spans="1:25" x14ac:dyDescent="0.25">
      <c r="A63" s="3" t="s">
        <v>237</v>
      </c>
      <c r="B63" s="3">
        <v>9797572</v>
      </c>
      <c r="C63" s="3">
        <v>9804153</v>
      </c>
      <c r="D63" s="3" t="s">
        <v>7</v>
      </c>
      <c r="E63" s="3" t="s">
        <v>167</v>
      </c>
      <c r="F63" s="3" t="s">
        <v>73</v>
      </c>
      <c r="G63" s="3">
        <v>1</v>
      </c>
      <c r="H63" s="3">
        <v>1</v>
      </c>
      <c r="I63" s="3">
        <v>1</v>
      </c>
      <c r="J63" s="3">
        <v>0</v>
      </c>
      <c r="K63" s="3">
        <v>1</v>
      </c>
      <c r="L63" s="3" t="s">
        <v>9</v>
      </c>
      <c r="M63" s="3" t="s">
        <v>30</v>
      </c>
      <c r="N63" s="19" t="s">
        <v>74</v>
      </c>
      <c r="O63" s="4" t="s">
        <v>167</v>
      </c>
      <c r="P63" s="19" t="s">
        <v>11</v>
      </c>
      <c r="Q63" s="3"/>
      <c r="R63" s="3"/>
      <c r="S63" s="3"/>
      <c r="T63" s="3"/>
      <c r="U63" s="63">
        <v>1</v>
      </c>
      <c r="V63" s="25">
        <f t="shared" si="2"/>
        <v>0</v>
      </c>
      <c r="W63" s="25"/>
      <c r="X63" s="25">
        <f t="shared" si="3"/>
        <v>0</v>
      </c>
      <c r="Y63" s="25"/>
    </row>
    <row r="64" spans="1:25" x14ac:dyDescent="0.25">
      <c r="A64" s="3" t="s">
        <v>250</v>
      </c>
      <c r="B64" s="3">
        <v>46961444</v>
      </c>
      <c r="C64" s="3">
        <v>46967251</v>
      </c>
      <c r="D64" s="3" t="s">
        <v>15</v>
      </c>
      <c r="E64" s="3" t="s">
        <v>168</v>
      </c>
      <c r="F64" s="3" t="s">
        <v>73</v>
      </c>
      <c r="G64" s="3">
        <v>1</v>
      </c>
      <c r="H64" s="3">
        <v>0</v>
      </c>
      <c r="I64" s="3">
        <v>1</v>
      </c>
      <c r="J64" s="3">
        <v>0</v>
      </c>
      <c r="K64" s="3">
        <v>1</v>
      </c>
      <c r="L64" s="3" t="s">
        <v>12</v>
      </c>
      <c r="M64" s="3" t="s">
        <v>75</v>
      </c>
      <c r="N64" s="19" t="s">
        <v>90</v>
      </c>
      <c r="O64" s="3" t="s">
        <v>168</v>
      </c>
      <c r="P64" s="61">
        <v>148.52092711848201</v>
      </c>
      <c r="Q64" s="61">
        <v>1.32116540154835</v>
      </c>
      <c r="R64" s="61">
        <v>0.44424003649868599</v>
      </c>
      <c r="S64" s="61">
        <v>2.9739899446281899</v>
      </c>
      <c r="T64" s="61">
        <v>2.9395470782340801E-3</v>
      </c>
      <c r="U64" s="62">
        <v>1.5613957857113499E-2</v>
      </c>
      <c r="V64" s="25">
        <f t="shared" si="2"/>
        <v>1</v>
      </c>
      <c r="W64" s="25" t="s">
        <v>219</v>
      </c>
      <c r="X64" s="25">
        <f t="shared" si="3"/>
        <v>1</v>
      </c>
      <c r="Y64" s="25" t="s">
        <v>219</v>
      </c>
    </row>
    <row r="65" spans="1:27" x14ac:dyDescent="0.25">
      <c r="A65" s="3" t="s">
        <v>256</v>
      </c>
      <c r="B65" s="3">
        <v>88136161</v>
      </c>
      <c r="C65" s="3">
        <v>88148301</v>
      </c>
      <c r="D65" s="3" t="s">
        <v>7</v>
      </c>
      <c r="E65" s="3" t="s">
        <v>169</v>
      </c>
      <c r="F65" s="3" t="s">
        <v>76</v>
      </c>
      <c r="G65" s="3">
        <v>1</v>
      </c>
      <c r="H65" s="3">
        <v>1</v>
      </c>
      <c r="I65" s="3">
        <v>1</v>
      </c>
      <c r="J65" s="3">
        <v>1</v>
      </c>
      <c r="K65" s="3">
        <v>0</v>
      </c>
      <c r="L65" s="3" t="s">
        <v>9</v>
      </c>
      <c r="M65" s="3" t="s">
        <v>77</v>
      </c>
      <c r="N65" s="37" t="s">
        <v>78</v>
      </c>
      <c r="O65" s="3" t="s">
        <v>169</v>
      </c>
      <c r="P65" s="61">
        <v>8.7470660646872798</v>
      </c>
      <c r="Q65" s="61">
        <v>-1.05814032207041</v>
      </c>
      <c r="R65" s="61">
        <v>0.74385017641817297</v>
      </c>
      <c r="S65" s="61">
        <v>-1.4225180763761101</v>
      </c>
      <c r="T65" s="61">
        <v>0.15487590770210999</v>
      </c>
      <c r="U65" s="62">
        <v>0.32991794921959899</v>
      </c>
      <c r="V65" s="25">
        <f t="shared" si="2"/>
        <v>0</v>
      </c>
      <c r="W65" s="25"/>
      <c r="X65" s="25">
        <f t="shared" si="3"/>
        <v>1</v>
      </c>
      <c r="Y65" s="25" t="s">
        <v>218</v>
      </c>
    </row>
    <row r="66" spans="1:27" x14ac:dyDescent="0.25">
      <c r="A66" s="3" t="s">
        <v>254</v>
      </c>
      <c r="B66" s="3">
        <v>75442630</v>
      </c>
      <c r="C66" s="3">
        <v>75448497</v>
      </c>
      <c r="D66" s="3" t="s">
        <v>7</v>
      </c>
      <c r="E66" s="3" t="s">
        <v>170</v>
      </c>
      <c r="F66" s="3" t="s">
        <v>73</v>
      </c>
      <c r="G66" s="3">
        <v>1</v>
      </c>
      <c r="H66" s="3">
        <v>1</v>
      </c>
      <c r="I66" s="3">
        <v>1</v>
      </c>
      <c r="J66" s="3">
        <v>0</v>
      </c>
      <c r="K66" s="3">
        <v>1</v>
      </c>
      <c r="L66" s="3" t="s">
        <v>9</v>
      </c>
      <c r="M66" s="3" t="s">
        <v>79</v>
      </c>
      <c r="N66" s="37" t="s">
        <v>80</v>
      </c>
      <c r="O66" s="3" t="s">
        <v>170</v>
      </c>
      <c r="P66" s="61">
        <v>35.818091538599496</v>
      </c>
      <c r="Q66" s="61">
        <v>-0.33757446806423302</v>
      </c>
      <c r="R66" s="61">
        <v>0.330573864047013</v>
      </c>
      <c r="S66" s="61">
        <v>-1.0211771249291</v>
      </c>
      <c r="T66" s="61">
        <v>0.30717052802278699</v>
      </c>
      <c r="U66" s="62">
        <v>0.50454918056755005</v>
      </c>
      <c r="V66" s="25">
        <f t="shared" si="2"/>
        <v>0</v>
      </c>
      <c r="W66" s="25"/>
      <c r="X66" s="25">
        <f t="shared" si="3"/>
        <v>0</v>
      </c>
      <c r="Y66" s="25"/>
    </row>
    <row r="67" spans="1:2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9"/>
      <c r="O67" s="3"/>
      <c r="P67" s="3"/>
      <c r="Q67" s="3"/>
      <c r="R67" s="3"/>
      <c r="S67" s="3"/>
      <c r="T67" s="3"/>
      <c r="U67" s="3"/>
      <c r="V67" s="3"/>
      <c r="W67" s="25"/>
      <c r="X67" s="3"/>
      <c r="Y67" s="3"/>
    </row>
    <row r="68" spans="1:2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25">
        <f>SUM(V38:V66)</f>
        <v>10</v>
      </c>
      <c r="W68" s="25">
        <v>8</v>
      </c>
      <c r="X68" s="25">
        <f>SUM(X38:X66)</f>
        <v>15</v>
      </c>
      <c r="Y68" s="25">
        <v>12</v>
      </c>
    </row>
    <row r="69" spans="1:27" ht="39.75" customHeight="1" x14ac:dyDescent="0.3">
      <c r="A69" s="67" t="s">
        <v>102</v>
      </c>
      <c r="B69" s="68"/>
      <c r="C69" s="68"/>
      <c r="D69" s="68"/>
      <c r="E69" s="68"/>
      <c r="F69" s="68"/>
      <c r="G69" s="68"/>
      <c r="H69" s="68"/>
      <c r="I69" s="68"/>
      <c r="J69" s="3"/>
      <c r="K69" s="3"/>
      <c r="L69" s="3"/>
      <c r="M69" s="3"/>
      <c r="N69" s="3"/>
      <c r="O69" s="4"/>
      <c r="P69" s="3"/>
      <c r="Q69" s="3"/>
      <c r="W69" s="25"/>
    </row>
    <row r="70" spans="1:27" ht="57.75" x14ac:dyDescent="0.25">
      <c r="A70" s="26" t="s">
        <v>216</v>
      </c>
      <c r="B70" s="59" t="s">
        <v>211</v>
      </c>
      <c r="C70" s="59" t="s">
        <v>228</v>
      </c>
      <c r="D70" s="59" t="s">
        <v>212</v>
      </c>
      <c r="E70" s="59" t="s">
        <v>213</v>
      </c>
      <c r="F70" s="59" t="s">
        <v>214</v>
      </c>
      <c r="G70" s="59" t="s">
        <v>215</v>
      </c>
      <c r="H70" s="60" t="s">
        <v>217</v>
      </c>
      <c r="I70" s="58" t="s">
        <v>103</v>
      </c>
      <c r="J70" s="57"/>
      <c r="K70" s="3"/>
      <c r="L70" s="3"/>
      <c r="M70" s="3"/>
      <c r="N70" s="3"/>
      <c r="O70" s="4"/>
      <c r="P70" s="3"/>
      <c r="Q70" s="3"/>
    </row>
    <row r="71" spans="1:27" x14ac:dyDescent="0.25">
      <c r="A71" s="3" t="s">
        <v>95</v>
      </c>
      <c r="B71" s="61">
        <v>7.86393506237361</v>
      </c>
      <c r="C71" s="61">
        <v>-0.72523864075186495</v>
      </c>
      <c r="D71" s="61">
        <v>0.44566961146046102</v>
      </c>
      <c r="E71" s="61">
        <v>-1.6273010815686</v>
      </c>
      <c r="F71" s="61">
        <v>0.103673168321238</v>
      </c>
      <c r="G71" s="61">
        <v>0.24229900481935099</v>
      </c>
      <c r="H71" s="25">
        <f>IF(G71&lt;0.1,1,0)</f>
        <v>0</v>
      </c>
      <c r="I71" s="3"/>
      <c r="Q71" s="3"/>
    </row>
    <row r="72" spans="1:27" x14ac:dyDescent="0.25">
      <c r="A72" s="3" t="s">
        <v>99</v>
      </c>
      <c r="B72" s="61">
        <v>978.28027853466699</v>
      </c>
      <c r="C72" s="61">
        <v>0.63698811882663497</v>
      </c>
      <c r="D72" s="61">
        <v>0.27245352708192899</v>
      </c>
      <c r="E72" s="61">
        <v>2.3379698022227702</v>
      </c>
      <c r="F72" s="61">
        <v>1.9388814716813401E-2</v>
      </c>
      <c r="G72" s="61">
        <v>6.7777993326296498E-2</v>
      </c>
      <c r="H72" s="25">
        <f t="shared" ref="H72:H77" si="4">IF(G72&lt;0.1,1,0)</f>
        <v>1</v>
      </c>
      <c r="I72" s="3" t="s">
        <v>219</v>
      </c>
      <c r="Q72" s="3"/>
    </row>
    <row r="73" spans="1:27" x14ac:dyDescent="0.25">
      <c r="A73" s="3" t="s">
        <v>96</v>
      </c>
      <c r="B73" s="61">
        <v>534.09615732583404</v>
      </c>
      <c r="C73" s="61">
        <v>0.56727787633177595</v>
      </c>
      <c r="D73" s="61">
        <v>0.30382931442089101</v>
      </c>
      <c r="E73" s="61">
        <v>1.8670939550814101</v>
      </c>
      <c r="F73" s="61">
        <v>6.1888468435828903E-2</v>
      </c>
      <c r="G73" s="61">
        <v>0.16381051374328101</v>
      </c>
      <c r="H73" s="25">
        <f t="shared" si="4"/>
        <v>0</v>
      </c>
      <c r="I73" s="3"/>
      <c r="Q73" s="3"/>
    </row>
    <row r="74" spans="1:27" x14ac:dyDescent="0.25">
      <c r="A74" s="3" t="s">
        <v>94</v>
      </c>
      <c r="B74" s="61">
        <v>888.14232026839602</v>
      </c>
      <c r="C74" s="61">
        <v>-0.76044838836776896</v>
      </c>
      <c r="D74" s="61">
        <v>0.26331530107433399</v>
      </c>
      <c r="E74" s="61">
        <v>-2.8879764497737801</v>
      </c>
      <c r="F74" s="61">
        <v>3.8772890091592102E-3</v>
      </c>
      <c r="G74" s="61">
        <v>1.9577916107976798E-2</v>
      </c>
      <c r="H74" s="25">
        <f t="shared" si="4"/>
        <v>1</v>
      </c>
      <c r="I74" s="3" t="s">
        <v>218</v>
      </c>
      <c r="Q74" s="3"/>
    </row>
    <row r="75" spans="1:27" x14ac:dyDescent="0.25">
      <c r="A75" s="3" t="s">
        <v>98</v>
      </c>
      <c r="B75" s="61">
        <v>9.2204913838275804</v>
      </c>
      <c r="C75" s="61">
        <v>0.69817399437432703</v>
      </c>
      <c r="D75" s="61">
        <v>0.41602199608815599</v>
      </c>
      <c r="E75" s="61">
        <v>1.6782141351641</v>
      </c>
      <c r="F75" s="61">
        <v>9.3305303274810805E-2</v>
      </c>
      <c r="G75" s="61">
        <v>0.225809875972767</v>
      </c>
      <c r="H75" s="25">
        <f t="shared" si="4"/>
        <v>0</v>
      </c>
      <c r="I75" s="3"/>
      <c r="Q75" s="3"/>
      <c r="R75" s="3"/>
      <c r="S75" s="3"/>
      <c r="T75" s="3"/>
      <c r="U75" s="3"/>
      <c r="V75" s="3"/>
      <c r="X75" s="3"/>
      <c r="Y75" s="3"/>
      <c r="Z75" s="3"/>
      <c r="AA75" s="3"/>
    </row>
    <row r="76" spans="1:27" x14ac:dyDescent="0.25">
      <c r="A76" s="3" t="s">
        <v>97</v>
      </c>
      <c r="B76" s="61">
        <v>945.14555691633598</v>
      </c>
      <c r="C76" s="61">
        <v>-0.46689966918036802</v>
      </c>
      <c r="D76" s="61">
        <v>0.35020749933071099</v>
      </c>
      <c r="E76" s="61">
        <v>-1.3332086550764</v>
      </c>
      <c r="F76" s="61">
        <v>0.182463339831587</v>
      </c>
      <c r="G76" s="61">
        <v>0.36762318222226198</v>
      </c>
      <c r="H76" s="25">
        <f t="shared" si="4"/>
        <v>0</v>
      </c>
      <c r="I76" s="3"/>
    </row>
    <row r="77" spans="1:27" x14ac:dyDescent="0.25">
      <c r="A77" s="3" t="s">
        <v>100</v>
      </c>
      <c r="B77" s="61">
        <v>2305.39180940188</v>
      </c>
      <c r="C77" s="61">
        <v>-2.08899310098536</v>
      </c>
      <c r="D77" s="61">
        <v>0.73443746343556005</v>
      </c>
      <c r="E77" s="61">
        <v>-2.8443444200319599</v>
      </c>
      <c r="F77" s="61">
        <v>4.4502913473146097E-3</v>
      </c>
      <c r="G77" s="61">
        <v>2.1668680488710401E-2</v>
      </c>
      <c r="H77" s="25">
        <f t="shared" si="4"/>
        <v>1</v>
      </c>
      <c r="I77" s="3" t="s">
        <v>220</v>
      </c>
    </row>
    <row r="78" spans="1:27" x14ac:dyDescent="0.25">
      <c r="A78" s="3"/>
      <c r="B78" s="3"/>
      <c r="C78" s="3"/>
      <c r="D78" s="3"/>
      <c r="E78" s="3"/>
      <c r="F78" s="3"/>
      <c r="G78" s="3"/>
      <c r="H78" s="25"/>
      <c r="I78" s="3"/>
    </row>
    <row r="79" spans="1:27" x14ac:dyDescent="0.25">
      <c r="A79" s="3" t="s">
        <v>226</v>
      </c>
      <c r="B79" s="3"/>
      <c r="C79" s="3"/>
      <c r="D79" s="3"/>
      <c r="E79" s="3"/>
      <c r="F79" s="3"/>
      <c r="G79" s="3"/>
      <c r="H79" s="3"/>
      <c r="I79" s="25"/>
    </row>
    <row r="80" spans="1:27" x14ac:dyDescent="0.25">
      <c r="A80" s="19" t="s">
        <v>173</v>
      </c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</sheetData>
  <mergeCells count="2">
    <mergeCell ref="A1:G1"/>
    <mergeCell ref="A69:I69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7"/>
  <sheetViews>
    <sheetView zoomScale="80" zoomScaleNormal="80" workbookViewId="0"/>
  </sheetViews>
  <sheetFormatPr defaultRowHeight="15" x14ac:dyDescent="0.25"/>
  <cols>
    <col min="1" max="1" width="11.85546875" style="31" customWidth="1"/>
    <col min="2" max="2" width="15.5703125" style="31" customWidth="1"/>
    <col min="3" max="3" width="16.140625" style="31" customWidth="1"/>
    <col min="4" max="4" width="14.85546875" style="31" customWidth="1"/>
    <col min="5" max="5" width="15.7109375" style="31" customWidth="1"/>
    <col min="6" max="6" width="16.42578125" style="31" customWidth="1"/>
    <col min="7" max="7" width="17" style="31" customWidth="1"/>
    <col min="8" max="8" width="15.7109375" style="31" customWidth="1"/>
    <col min="9" max="9" width="15" style="31" customWidth="1"/>
    <col min="10" max="10" width="14.85546875" style="31" customWidth="1"/>
    <col min="11" max="11" width="16.7109375" style="31" customWidth="1"/>
    <col min="12" max="12" width="15.42578125" style="31" customWidth="1"/>
    <col min="13" max="13" width="15.5703125" style="31" customWidth="1"/>
    <col min="14" max="14" width="16.85546875" style="31" customWidth="1"/>
    <col min="15" max="15" width="16" style="31" customWidth="1"/>
    <col min="16" max="16" width="16.140625" style="31" customWidth="1"/>
    <col min="17" max="17" width="17.5703125" style="31" customWidth="1"/>
    <col min="18" max="18" width="15.28515625" style="31" customWidth="1"/>
    <col min="19" max="19" width="9.140625" style="31"/>
  </cols>
  <sheetData>
    <row r="1" spans="1:19" ht="27.75" customHeight="1" x14ac:dyDescent="0.25">
      <c r="A1" s="30" t="s">
        <v>172</v>
      </c>
      <c r="B1" s="32"/>
      <c r="C1" s="32"/>
      <c r="D1" s="32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x14ac:dyDescent="0.25">
      <c r="A3" s="36" t="s">
        <v>222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9" x14ac:dyDescent="0.25">
      <c r="B4" s="49"/>
      <c r="C4" s="49"/>
      <c r="D4" s="49"/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9" x14ac:dyDescent="0.25">
      <c r="A5" s="52" t="s">
        <v>209</v>
      </c>
      <c r="B5" s="53" t="s">
        <v>174</v>
      </c>
      <c r="C5" s="53" t="s">
        <v>174</v>
      </c>
      <c r="D5" s="53" t="s">
        <v>174</v>
      </c>
      <c r="E5" s="53" t="s">
        <v>174</v>
      </c>
      <c r="F5" s="53" t="s">
        <v>174</v>
      </c>
      <c r="G5" s="53" t="s">
        <v>174</v>
      </c>
      <c r="H5" s="53" t="s">
        <v>174</v>
      </c>
      <c r="I5" s="53" t="s">
        <v>174</v>
      </c>
      <c r="J5" s="53" t="s">
        <v>174</v>
      </c>
      <c r="K5" s="16" t="s">
        <v>175</v>
      </c>
      <c r="L5" s="16" t="s">
        <v>175</v>
      </c>
      <c r="M5" s="16" t="s">
        <v>175</v>
      </c>
      <c r="N5" s="16" t="s">
        <v>175</v>
      </c>
      <c r="O5" s="16" t="s">
        <v>175</v>
      </c>
      <c r="P5" s="16" t="s">
        <v>175</v>
      </c>
      <c r="Q5" s="16" t="s">
        <v>175</v>
      </c>
      <c r="R5" s="16" t="s">
        <v>175</v>
      </c>
    </row>
    <row r="6" spans="1:19" x14ac:dyDescent="0.25">
      <c r="A6" s="52" t="s">
        <v>210</v>
      </c>
      <c r="B6" s="54" t="s">
        <v>176</v>
      </c>
      <c r="C6" s="54" t="s">
        <v>177</v>
      </c>
      <c r="D6" s="54" t="s">
        <v>178</v>
      </c>
      <c r="E6" s="54" t="s">
        <v>179</v>
      </c>
      <c r="F6" s="54" t="s">
        <v>180</v>
      </c>
      <c r="G6" s="54" t="s">
        <v>181</v>
      </c>
      <c r="H6" s="54" t="s">
        <v>182</v>
      </c>
      <c r="I6" s="54" t="s">
        <v>183</v>
      </c>
      <c r="J6" s="54" t="s">
        <v>184</v>
      </c>
      <c r="K6" s="16" t="s">
        <v>185</v>
      </c>
      <c r="L6" s="16" t="s">
        <v>186</v>
      </c>
      <c r="M6" s="16" t="s">
        <v>187</v>
      </c>
      <c r="N6" s="16" t="s">
        <v>188</v>
      </c>
      <c r="O6" s="16" t="s">
        <v>189</v>
      </c>
      <c r="P6" s="16" t="s">
        <v>190</v>
      </c>
      <c r="Q6" s="16" t="s">
        <v>191</v>
      </c>
      <c r="R6" s="16" t="s">
        <v>192</v>
      </c>
    </row>
    <row r="7" spans="1:19" x14ac:dyDescent="0.25">
      <c r="A7" s="52" t="s">
        <v>223</v>
      </c>
      <c r="B7" s="54" t="s">
        <v>193</v>
      </c>
      <c r="C7" s="54" t="s">
        <v>194</v>
      </c>
      <c r="D7" s="54" t="s">
        <v>195</v>
      </c>
      <c r="E7" s="54" t="s">
        <v>196</v>
      </c>
      <c r="F7" s="54" t="s">
        <v>197</v>
      </c>
      <c r="G7" s="54" t="s">
        <v>224</v>
      </c>
      <c r="H7" s="54" t="s">
        <v>198</v>
      </c>
      <c r="I7" s="54" t="s">
        <v>199</v>
      </c>
      <c r="J7" s="54" t="s">
        <v>200</v>
      </c>
      <c r="K7" s="16" t="s">
        <v>201</v>
      </c>
      <c r="L7" s="16" t="s">
        <v>202</v>
      </c>
      <c r="M7" s="16" t="s">
        <v>203</v>
      </c>
      <c r="N7" s="16" t="s">
        <v>204</v>
      </c>
      <c r="O7" s="16" t="s">
        <v>205</v>
      </c>
      <c r="P7" s="16" t="s">
        <v>206</v>
      </c>
      <c r="Q7" s="16" t="s">
        <v>207</v>
      </c>
      <c r="R7" s="16" t="s">
        <v>208</v>
      </c>
    </row>
    <row r="8" spans="1:19" x14ac:dyDescent="0.25">
      <c r="A8" s="55" t="s">
        <v>114</v>
      </c>
      <c r="B8" s="16">
        <v>62.929303244704997</v>
      </c>
      <c r="C8" s="16">
        <v>19.685660983363402</v>
      </c>
      <c r="D8" s="16">
        <v>6.14332233120955</v>
      </c>
      <c r="E8" s="16">
        <v>6.6265925181306704</v>
      </c>
      <c r="F8" s="16">
        <v>64.561341112119706</v>
      </c>
      <c r="G8" s="16">
        <v>25.607732557160102</v>
      </c>
      <c r="H8" s="16">
        <v>27.618820841838399</v>
      </c>
      <c r="I8" s="16">
        <v>65.714965217958607</v>
      </c>
      <c r="J8" s="16">
        <v>19.845081900794298</v>
      </c>
      <c r="K8" s="16">
        <v>43.0715433179965</v>
      </c>
      <c r="L8" s="16">
        <v>9.3840976536916703</v>
      </c>
      <c r="M8" s="16">
        <v>9.4036150393399094</v>
      </c>
      <c r="N8" s="16">
        <v>2.7316321064839402</v>
      </c>
      <c r="O8" s="16">
        <v>11.6224325755388</v>
      </c>
      <c r="P8" s="16">
        <v>120.983660634098</v>
      </c>
      <c r="Q8" s="16">
        <v>9.1700600338666707</v>
      </c>
      <c r="R8" s="16">
        <v>42.755541936161798</v>
      </c>
    </row>
    <row r="9" spans="1:19" x14ac:dyDescent="0.25">
      <c r="A9" s="55" t="s">
        <v>115</v>
      </c>
      <c r="B9" s="16">
        <v>1.1237375579411599</v>
      </c>
      <c r="C9" s="16">
        <v>0</v>
      </c>
      <c r="D9" s="16">
        <v>1.5358305828023899</v>
      </c>
      <c r="E9" s="16">
        <v>1.3253185036261399</v>
      </c>
      <c r="F9" s="16">
        <v>0.86081788149492899</v>
      </c>
      <c r="G9" s="16">
        <v>5.2528682168533596</v>
      </c>
      <c r="H9" s="16">
        <v>0</v>
      </c>
      <c r="I9" s="16">
        <v>0</v>
      </c>
      <c r="J9" s="16">
        <v>3.05308952319912</v>
      </c>
      <c r="K9" s="16">
        <v>0.91641581527652205</v>
      </c>
      <c r="L9" s="16">
        <v>0.67029268954940502</v>
      </c>
      <c r="M9" s="16">
        <v>1.88072300786798</v>
      </c>
      <c r="N9" s="16">
        <v>2.04872407986295</v>
      </c>
      <c r="O9" s="16">
        <v>0</v>
      </c>
      <c r="P9" s="16">
        <v>0.82301809955168403</v>
      </c>
      <c r="Q9" s="16">
        <v>0.70538923337435899</v>
      </c>
      <c r="R9" s="16">
        <v>9.2946830296003995</v>
      </c>
    </row>
    <row r="10" spans="1:19" x14ac:dyDescent="0.25">
      <c r="A10" s="55" t="s">
        <v>116</v>
      </c>
      <c r="B10" s="16">
        <v>445.00007294469998</v>
      </c>
      <c r="C10" s="16">
        <v>369.10614343806299</v>
      </c>
      <c r="D10" s="16">
        <v>331.73940588531599</v>
      </c>
      <c r="E10" s="16">
        <v>412.17405462772803</v>
      </c>
      <c r="F10" s="16">
        <v>673.15958332903404</v>
      </c>
      <c r="G10" s="16">
        <v>126.725445731587</v>
      </c>
      <c r="H10" s="16">
        <v>324.15773935420901</v>
      </c>
      <c r="I10" s="16">
        <v>172.766763395601</v>
      </c>
      <c r="J10" s="16">
        <v>338.892937075102</v>
      </c>
      <c r="K10" s="16">
        <v>2247.0515790580298</v>
      </c>
      <c r="L10" s="16">
        <v>3342.7496427828801</v>
      </c>
      <c r="M10" s="16">
        <v>1120.91091268932</v>
      </c>
      <c r="N10" s="16">
        <v>2271.35209654139</v>
      </c>
      <c r="O10" s="16">
        <v>2118.1883368919598</v>
      </c>
      <c r="P10" s="16">
        <v>1418.0601855275499</v>
      </c>
      <c r="Q10" s="16">
        <v>3138.27669928252</v>
      </c>
      <c r="R10" s="16">
        <v>882.99488781203797</v>
      </c>
    </row>
    <row r="11" spans="1:19" x14ac:dyDescent="0.25">
      <c r="A11" s="55" t="s">
        <v>117</v>
      </c>
      <c r="B11" s="16">
        <v>157.32325811176301</v>
      </c>
      <c r="C11" s="16">
        <v>250.99217753788301</v>
      </c>
      <c r="D11" s="16">
        <v>117.491039584383</v>
      </c>
      <c r="E11" s="16">
        <v>180.243316493154</v>
      </c>
      <c r="F11" s="16">
        <v>269.43599690791302</v>
      </c>
      <c r="G11" s="16">
        <v>105.057364337067</v>
      </c>
      <c r="H11" s="16">
        <v>136.640482059622</v>
      </c>
      <c r="I11" s="16">
        <v>240.60156620123499</v>
      </c>
      <c r="J11" s="16">
        <v>138.91557330556</v>
      </c>
      <c r="K11" s="16">
        <v>281.33965528989199</v>
      </c>
      <c r="L11" s="16">
        <v>254.04092933922499</v>
      </c>
      <c r="M11" s="16">
        <v>373.32351706179401</v>
      </c>
      <c r="N11" s="16">
        <v>321.64968053848401</v>
      </c>
      <c r="O11" s="16">
        <v>348.67297726616499</v>
      </c>
      <c r="P11" s="16">
        <v>231.26808597402299</v>
      </c>
      <c r="Q11" s="16">
        <v>153.77485287561001</v>
      </c>
      <c r="R11" s="16">
        <v>143.138118655846</v>
      </c>
    </row>
    <row r="12" spans="1:19" x14ac:dyDescent="0.25">
      <c r="A12" s="55" t="s">
        <v>118</v>
      </c>
      <c r="B12" s="16">
        <v>341.616217614113</v>
      </c>
      <c r="C12" s="16">
        <v>911.44610352972404</v>
      </c>
      <c r="D12" s="16">
        <v>959.89411425149206</v>
      </c>
      <c r="E12" s="16">
        <v>311.449848352142</v>
      </c>
      <c r="F12" s="16">
        <v>2466.2432304829699</v>
      </c>
      <c r="G12" s="16">
        <v>3677.6643603244602</v>
      </c>
      <c r="H12" s="16">
        <v>2001.6376999585</v>
      </c>
      <c r="I12" s="16">
        <v>752.54234362500995</v>
      </c>
      <c r="J12" s="16">
        <v>1216.6561749948501</v>
      </c>
      <c r="K12" s="16">
        <v>1908.8941432209899</v>
      </c>
      <c r="L12" s="16">
        <v>833.17381310991004</v>
      </c>
      <c r="M12" s="16">
        <v>3307.25140933585</v>
      </c>
      <c r="N12" s="16">
        <v>207.604040092779</v>
      </c>
      <c r="O12" s="16">
        <v>682.81791381290702</v>
      </c>
      <c r="P12" s="16">
        <v>360.48192760363798</v>
      </c>
      <c r="Q12" s="16">
        <v>216.554494645928</v>
      </c>
      <c r="R12" s="16">
        <v>128.266625808485</v>
      </c>
    </row>
    <row r="13" spans="1:19" x14ac:dyDescent="0.25">
      <c r="A13" s="55" t="s">
        <v>119</v>
      </c>
      <c r="B13" s="16">
        <v>59.558090570881497</v>
      </c>
      <c r="C13" s="16">
        <v>123.035381146021</v>
      </c>
      <c r="D13" s="16">
        <v>162.030126485652</v>
      </c>
      <c r="E13" s="16">
        <v>92.772295253829498</v>
      </c>
      <c r="F13" s="16">
        <v>97.272420608927007</v>
      </c>
      <c r="G13" s="16">
        <v>127.382054258694</v>
      </c>
      <c r="H13" s="16">
        <v>65.412996730669903</v>
      </c>
      <c r="I13" s="16">
        <v>109.171635765318</v>
      </c>
      <c r="J13" s="16">
        <v>169.446468537551</v>
      </c>
      <c r="K13" s="16">
        <v>6.4149107069356504</v>
      </c>
      <c r="L13" s="16">
        <v>111.268586465201</v>
      </c>
      <c r="M13" s="16">
        <v>111.90301896814501</v>
      </c>
      <c r="N13" s="16">
        <v>139.313237430681</v>
      </c>
      <c r="O13" s="16">
        <v>123.4883461151</v>
      </c>
      <c r="P13" s="16">
        <v>90.531990950685199</v>
      </c>
      <c r="Q13" s="16">
        <v>74.771258737682004</v>
      </c>
      <c r="R13" s="16">
        <v>85.511083872323596</v>
      </c>
    </row>
    <row r="14" spans="1:19" x14ac:dyDescent="0.25">
      <c r="A14" s="55" t="s">
        <v>120</v>
      </c>
      <c r="B14" s="16">
        <v>294.41924018058398</v>
      </c>
      <c r="C14" s="16">
        <v>325.79768927466398</v>
      </c>
      <c r="D14" s="16">
        <v>320.988591805699</v>
      </c>
      <c r="E14" s="16">
        <v>418.80064714585899</v>
      </c>
      <c r="F14" s="16">
        <v>124.818592816765</v>
      </c>
      <c r="G14" s="16">
        <v>160.869089141134</v>
      </c>
      <c r="H14" s="16">
        <v>156.99119215360801</v>
      </c>
      <c r="I14" s="16">
        <v>304.19669383151802</v>
      </c>
      <c r="J14" s="16">
        <v>329.73366850550502</v>
      </c>
      <c r="K14" s="16">
        <v>284.088902735722</v>
      </c>
      <c r="L14" s="16">
        <v>833.84410579945995</v>
      </c>
      <c r="M14" s="16">
        <v>526.60244220303503</v>
      </c>
      <c r="N14" s="16">
        <v>600.27615539984504</v>
      </c>
      <c r="O14" s="16">
        <v>523.00946589924797</v>
      </c>
      <c r="P14" s="16">
        <v>593.39604977676402</v>
      </c>
      <c r="Q14" s="16">
        <v>572.07066826660503</v>
      </c>
      <c r="R14" s="16">
        <v>236.08494895185001</v>
      </c>
    </row>
    <row r="15" spans="1:19" x14ac:dyDescent="0.25">
      <c r="A15" s="55" t="s">
        <v>121</v>
      </c>
      <c r="B15" s="16">
        <v>5.6186877897058096</v>
      </c>
      <c r="C15" s="16">
        <v>13.7799626883544</v>
      </c>
      <c r="D15" s="16">
        <v>20.7337128678322</v>
      </c>
      <c r="E15" s="16">
        <v>17.229140547139799</v>
      </c>
      <c r="F15" s="16">
        <v>17.216357629898599</v>
      </c>
      <c r="G15" s="16">
        <v>12.4755620150267</v>
      </c>
      <c r="H15" s="16">
        <v>20.350710093986201</v>
      </c>
      <c r="I15" s="16">
        <v>13.778944319894499</v>
      </c>
      <c r="J15" s="16">
        <v>15.265447615995599</v>
      </c>
      <c r="K15" s="16">
        <v>8.24774233748869</v>
      </c>
      <c r="L15" s="16">
        <v>44.909610199810103</v>
      </c>
      <c r="M15" s="16">
        <v>12.224699551141899</v>
      </c>
      <c r="N15" s="16">
        <v>28.6821371180813</v>
      </c>
      <c r="O15" s="16">
        <v>14.528040719423601</v>
      </c>
      <c r="P15" s="16">
        <v>21.398470588343798</v>
      </c>
      <c r="Q15" s="16">
        <v>21.867066234605101</v>
      </c>
      <c r="R15" s="16">
        <v>3.7178732118401601</v>
      </c>
    </row>
    <row r="16" spans="1:19" x14ac:dyDescent="0.25">
      <c r="A16" s="55" t="s">
        <v>122</v>
      </c>
      <c r="B16" s="16">
        <v>101.136380214705</v>
      </c>
      <c r="C16" s="16">
        <v>65.946964294267303</v>
      </c>
      <c r="D16" s="16">
        <v>79.095275014322993</v>
      </c>
      <c r="E16" s="16">
        <v>75.543154706689705</v>
      </c>
      <c r="F16" s="16">
        <v>67.143794756604507</v>
      </c>
      <c r="G16" s="16">
        <v>82.7326744154404</v>
      </c>
      <c r="H16" s="16">
        <v>39.247798038401903</v>
      </c>
      <c r="I16" s="16">
        <v>50.876102104226</v>
      </c>
      <c r="J16" s="16">
        <v>64.114879987181396</v>
      </c>
      <c r="K16" s="16">
        <v>248.34868593993701</v>
      </c>
      <c r="L16" s="16">
        <v>41.558146752063102</v>
      </c>
      <c r="M16" s="16">
        <v>55.481328732105503</v>
      </c>
      <c r="N16" s="16">
        <v>60.0959063426466</v>
      </c>
      <c r="O16" s="16">
        <v>33.414493654674203</v>
      </c>
      <c r="P16" s="16">
        <v>117.691588235891</v>
      </c>
      <c r="Q16" s="16">
        <v>21.867066234605101</v>
      </c>
      <c r="R16" s="16">
        <v>85.511083872323596</v>
      </c>
    </row>
    <row r="17" spans="1:18" x14ac:dyDescent="0.25">
      <c r="A17" s="55" t="s">
        <v>123</v>
      </c>
      <c r="B17" s="16">
        <v>31.464651622352498</v>
      </c>
      <c r="C17" s="16">
        <v>15.7485287866907</v>
      </c>
      <c r="D17" s="16">
        <v>28.4128657818442</v>
      </c>
      <c r="E17" s="16">
        <v>27.8316885761488</v>
      </c>
      <c r="F17" s="16">
        <v>14.6339039854138</v>
      </c>
      <c r="G17" s="16">
        <v>36.113468990866799</v>
      </c>
      <c r="H17" s="16">
        <v>23.2579543931271</v>
      </c>
      <c r="I17" s="16">
        <v>48.756264516549898</v>
      </c>
      <c r="J17" s="16">
        <v>19.845081900794298</v>
      </c>
      <c r="K17" s="16">
        <v>78.811760113780807</v>
      </c>
      <c r="L17" s="16">
        <v>14.7464391700869</v>
      </c>
      <c r="M17" s="16">
        <v>43.2566291809636</v>
      </c>
      <c r="N17" s="16">
        <v>42.340297650501</v>
      </c>
      <c r="O17" s="16">
        <v>13.0752366474812</v>
      </c>
      <c r="P17" s="16">
        <v>11.5222533937236</v>
      </c>
      <c r="Q17" s="16">
        <v>12.6970062007385</v>
      </c>
      <c r="R17" s="16">
        <v>96.664703507844095</v>
      </c>
    </row>
    <row r="18" spans="1:18" x14ac:dyDescent="0.25">
      <c r="A18" s="55" t="s">
        <v>124</v>
      </c>
      <c r="B18" s="16">
        <v>7.8661629055881299</v>
      </c>
      <c r="C18" s="16">
        <v>9.8428304916816902</v>
      </c>
      <c r="D18" s="16">
        <v>21.501628159233402</v>
      </c>
      <c r="E18" s="16">
        <v>11.9278665326352</v>
      </c>
      <c r="F18" s="16">
        <v>19.7988112743834</v>
      </c>
      <c r="G18" s="16">
        <v>36.770077517973498</v>
      </c>
      <c r="H18" s="16">
        <v>20.350710093986201</v>
      </c>
      <c r="I18" s="16">
        <v>20.138457082922798</v>
      </c>
      <c r="J18" s="16">
        <v>38.163619039988902</v>
      </c>
      <c r="K18" s="16">
        <v>0.91641581527652205</v>
      </c>
      <c r="L18" s="16">
        <v>22.789951444679801</v>
      </c>
      <c r="M18" s="16">
        <v>9.4036150393399094</v>
      </c>
      <c r="N18" s="16">
        <v>15.7068846122826</v>
      </c>
      <c r="O18" s="16">
        <v>14.528040719423601</v>
      </c>
      <c r="P18" s="16">
        <v>7.4071628959651603</v>
      </c>
      <c r="Q18" s="16">
        <v>7.7592815671179496</v>
      </c>
      <c r="R18" s="16">
        <v>0</v>
      </c>
    </row>
    <row r="19" spans="1:18" x14ac:dyDescent="0.25">
      <c r="A19" s="55" t="s">
        <v>125</v>
      </c>
      <c r="B19" s="16">
        <v>5.6186877897058096</v>
      </c>
      <c r="C19" s="16">
        <v>6.8899813441771798</v>
      </c>
      <c r="D19" s="16">
        <v>3.8395764570059701</v>
      </c>
      <c r="E19" s="16">
        <v>74.217836203063598</v>
      </c>
      <c r="F19" s="16">
        <v>12.912268222423901</v>
      </c>
      <c r="G19" s="16">
        <v>28.8907751926935</v>
      </c>
      <c r="H19" s="16">
        <v>21.804332243556601</v>
      </c>
      <c r="I19" s="16">
        <v>8.4793503507043297</v>
      </c>
      <c r="J19" s="16">
        <v>13.738902854396001</v>
      </c>
      <c r="K19" s="16">
        <v>10.080573968041699</v>
      </c>
      <c r="L19" s="16">
        <v>38.8769759938655</v>
      </c>
      <c r="M19" s="16">
        <v>31.9722911337557</v>
      </c>
      <c r="N19" s="16">
        <v>26.6334130382184</v>
      </c>
      <c r="O19" s="16">
        <v>47.942534374097697</v>
      </c>
      <c r="P19" s="16">
        <v>47.735049773997702</v>
      </c>
      <c r="Q19" s="16">
        <v>11.286227733989699</v>
      </c>
      <c r="R19" s="16">
        <v>40.896605330241698</v>
      </c>
    </row>
    <row r="20" spans="1:18" x14ac:dyDescent="0.25">
      <c r="A20" s="55" t="s">
        <v>126</v>
      </c>
      <c r="B20" s="16">
        <v>14.6085882532351</v>
      </c>
      <c r="C20" s="16">
        <v>2.95284914750451</v>
      </c>
      <c r="D20" s="16">
        <v>8.4470682054131299</v>
      </c>
      <c r="E20" s="16">
        <v>5.3012740145045401</v>
      </c>
      <c r="F20" s="16">
        <v>4.3040894074746499</v>
      </c>
      <c r="G20" s="16">
        <v>13.7887790692401</v>
      </c>
      <c r="H20" s="16">
        <v>18.897087944415699</v>
      </c>
      <c r="I20" s="16">
        <v>8.4793503507043297</v>
      </c>
      <c r="J20" s="16">
        <v>7.6327238079977899</v>
      </c>
      <c r="K20" s="16">
        <v>15.5790688597009</v>
      </c>
      <c r="L20" s="16">
        <v>11.3949757223399</v>
      </c>
      <c r="M20" s="16">
        <v>13.165061055075901</v>
      </c>
      <c r="N20" s="16">
        <v>5.4632642129678697</v>
      </c>
      <c r="O20" s="16">
        <v>13.0752366474812</v>
      </c>
      <c r="P20" s="16">
        <v>8.2301809955168395</v>
      </c>
      <c r="Q20" s="16">
        <v>9.1700600338666707</v>
      </c>
      <c r="R20" s="16">
        <v>223.07239271040899</v>
      </c>
    </row>
    <row r="21" spans="1:18" x14ac:dyDescent="0.25">
      <c r="A21" s="55" t="s">
        <v>127</v>
      </c>
      <c r="B21" s="16">
        <v>17.979800927058601</v>
      </c>
      <c r="C21" s="16">
        <v>8.8585474425135207</v>
      </c>
      <c r="D21" s="16">
        <v>16.1262211194251</v>
      </c>
      <c r="E21" s="16">
        <v>7.9519110217568096</v>
      </c>
      <c r="F21" s="16">
        <v>1.72163576298986</v>
      </c>
      <c r="G21" s="16">
        <v>12.4755620150267</v>
      </c>
      <c r="H21" s="16">
        <v>10.175355046993101</v>
      </c>
      <c r="I21" s="16">
        <v>6.35951276302825</v>
      </c>
      <c r="J21" s="16">
        <v>12.212358092796499</v>
      </c>
      <c r="K21" s="16">
        <v>1.8328316305530401</v>
      </c>
      <c r="L21" s="16">
        <v>4.6920488268458396</v>
      </c>
      <c r="M21" s="16">
        <v>5.6421690236039499</v>
      </c>
      <c r="N21" s="16">
        <v>3.4145401331049201</v>
      </c>
      <c r="O21" s="16">
        <v>2.9056081438847099</v>
      </c>
      <c r="P21" s="16">
        <v>4.1150904977584197</v>
      </c>
      <c r="Q21" s="16">
        <v>2.82155693349744</v>
      </c>
      <c r="R21" s="16">
        <v>158.009611503207</v>
      </c>
    </row>
    <row r="22" spans="1:18" x14ac:dyDescent="0.25">
      <c r="A22" s="55" t="s">
        <v>128</v>
      </c>
      <c r="B22" s="16">
        <v>615.80818175175602</v>
      </c>
      <c r="C22" s="16">
        <v>289.37921645544202</v>
      </c>
      <c r="D22" s="16">
        <v>360.92018695856098</v>
      </c>
      <c r="E22" s="16">
        <v>502.29571287430502</v>
      </c>
      <c r="F22" s="16">
        <v>318.50261615312399</v>
      </c>
      <c r="G22" s="16">
        <v>228.49976743312101</v>
      </c>
      <c r="H22" s="16">
        <v>248.56938757654601</v>
      </c>
      <c r="I22" s="16">
        <v>287.23799313010898</v>
      </c>
      <c r="J22" s="16">
        <v>560.24192750703799</v>
      </c>
      <c r="K22" s="16">
        <v>225.43829055802399</v>
      </c>
      <c r="L22" s="16">
        <v>320.39990560461598</v>
      </c>
      <c r="M22" s="16">
        <v>291.51206621953702</v>
      </c>
      <c r="N22" s="16">
        <v>472.572354421721</v>
      </c>
      <c r="O22" s="16">
        <v>341.40895690645402</v>
      </c>
      <c r="P22" s="16">
        <v>708.61858371400001</v>
      </c>
      <c r="Q22" s="16">
        <v>677.17366403938502</v>
      </c>
      <c r="R22" s="16">
        <v>619.02588977138601</v>
      </c>
    </row>
    <row r="23" spans="1:18" x14ac:dyDescent="0.25">
      <c r="A23" s="55" t="s">
        <v>129</v>
      </c>
      <c r="B23" s="16">
        <v>39.330814527940603</v>
      </c>
      <c r="C23" s="16">
        <v>27.559925376708701</v>
      </c>
      <c r="D23" s="16">
        <v>1.5358305828023899</v>
      </c>
      <c r="E23" s="16">
        <v>3.9759555108784101</v>
      </c>
      <c r="F23" s="16">
        <v>23.2420828003631</v>
      </c>
      <c r="G23" s="16">
        <v>1.3132170542133399</v>
      </c>
      <c r="H23" s="16">
        <v>2.90724429914088</v>
      </c>
      <c r="I23" s="16">
        <v>8.4793503507043297</v>
      </c>
      <c r="J23" s="16">
        <v>7.6327238079977899</v>
      </c>
      <c r="K23" s="16">
        <v>261.17850735380898</v>
      </c>
      <c r="L23" s="16">
        <v>81.775708125027407</v>
      </c>
      <c r="M23" s="16">
        <v>29.151206621953701</v>
      </c>
      <c r="N23" s="16">
        <v>487.59633100738301</v>
      </c>
      <c r="O23" s="16">
        <v>245.52388815825799</v>
      </c>
      <c r="P23" s="16">
        <v>9.0531990950685195</v>
      </c>
      <c r="Q23" s="16">
        <v>737.13174887620505</v>
      </c>
      <c r="R23" s="16">
        <v>803.06061375747402</v>
      </c>
    </row>
    <row r="24" spans="1:18" x14ac:dyDescent="0.25">
      <c r="A24" s="55" t="s">
        <v>130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x14ac:dyDescent="0.25">
      <c r="A25" s="55" t="s">
        <v>131</v>
      </c>
      <c r="B25" s="16">
        <v>1420.4042732376299</v>
      </c>
      <c r="C25" s="16">
        <v>71.852662589276306</v>
      </c>
      <c r="D25" s="16">
        <v>99.828987882155204</v>
      </c>
      <c r="E25" s="16">
        <v>812.42024272282094</v>
      </c>
      <c r="F25" s="16">
        <v>35.293533141292102</v>
      </c>
      <c r="G25" s="16">
        <v>5.9094767439600302</v>
      </c>
      <c r="H25" s="16">
        <v>78.495596076803906</v>
      </c>
      <c r="I25" s="16">
        <v>42.396751753521698</v>
      </c>
      <c r="J25" s="16">
        <v>54.955611417584102</v>
      </c>
      <c r="K25" s="16">
        <v>32.990969349954803</v>
      </c>
      <c r="L25" s="16">
        <v>4.0217561372964301</v>
      </c>
      <c r="M25" s="16">
        <v>2.8210845118019701</v>
      </c>
      <c r="N25" s="16">
        <v>3.4145401331049201</v>
      </c>
      <c r="O25" s="16">
        <v>2.9056081438847099</v>
      </c>
      <c r="P25" s="16">
        <v>64.195411765031395</v>
      </c>
      <c r="Q25" s="16">
        <v>5.6431138669948702</v>
      </c>
      <c r="R25" s="16">
        <v>135.702372232166</v>
      </c>
    </row>
    <row r="26" spans="1:18" x14ac:dyDescent="0.25">
      <c r="A26" s="55" t="s">
        <v>132</v>
      </c>
      <c r="B26" s="16">
        <v>26.9697013905879</v>
      </c>
      <c r="C26" s="16">
        <v>24.6070762292042</v>
      </c>
      <c r="D26" s="16">
        <v>16.894136410826299</v>
      </c>
      <c r="E26" s="16">
        <v>15.9038220435136</v>
      </c>
      <c r="F26" s="16">
        <v>24.963718563352899</v>
      </c>
      <c r="G26" s="16">
        <v>29.547383719800099</v>
      </c>
      <c r="H26" s="16">
        <v>30.526065140979298</v>
      </c>
      <c r="I26" s="16">
        <v>24.378132258274999</v>
      </c>
      <c r="J26" s="16">
        <v>36.637074278389399</v>
      </c>
      <c r="K26" s="16">
        <v>33.907385165231297</v>
      </c>
      <c r="L26" s="16">
        <v>32.174049098371398</v>
      </c>
      <c r="M26" s="16">
        <v>47.018075196699598</v>
      </c>
      <c r="N26" s="16">
        <v>47.1206538368479</v>
      </c>
      <c r="O26" s="16">
        <v>13.0752366474812</v>
      </c>
      <c r="P26" s="16">
        <v>14.814325791930299</v>
      </c>
      <c r="Q26" s="16">
        <v>76.182037204430799</v>
      </c>
      <c r="R26" s="16">
        <v>3.7178732118401601</v>
      </c>
    </row>
    <row r="27" spans="1:18" x14ac:dyDescent="0.25">
      <c r="A27" s="55" t="s">
        <v>133</v>
      </c>
      <c r="B27" s="16">
        <v>6.7424253476469698</v>
      </c>
      <c r="C27" s="16">
        <v>2.95284914750451</v>
      </c>
      <c r="D27" s="16">
        <v>3.8395764570059701</v>
      </c>
      <c r="E27" s="16">
        <v>6.6265925181306704</v>
      </c>
      <c r="F27" s="16">
        <v>3.44327152597972</v>
      </c>
      <c r="G27" s="16">
        <v>1.9698255813200101</v>
      </c>
      <c r="H27" s="16">
        <v>1.45362214957044</v>
      </c>
      <c r="I27" s="16">
        <v>1.0599187938380401</v>
      </c>
      <c r="J27" s="16">
        <v>6.1061790463982302</v>
      </c>
      <c r="K27" s="16">
        <v>0</v>
      </c>
      <c r="L27" s="16">
        <v>2.6811707581976201</v>
      </c>
      <c r="M27" s="16">
        <v>1.88072300786798</v>
      </c>
      <c r="N27" s="16">
        <v>21.1701488252505</v>
      </c>
      <c r="O27" s="16">
        <v>14.528040719423601</v>
      </c>
      <c r="P27" s="16">
        <v>30.451669683412302</v>
      </c>
      <c r="Q27" s="16">
        <v>1.41077846674872</v>
      </c>
      <c r="R27" s="16">
        <v>0</v>
      </c>
    </row>
    <row r="28" spans="1:18" x14ac:dyDescent="0.25">
      <c r="A28" s="55" t="s">
        <v>134</v>
      </c>
      <c r="B28" s="16">
        <v>67.424253476469701</v>
      </c>
      <c r="C28" s="16">
        <v>85.632625277630694</v>
      </c>
      <c r="D28" s="16">
        <v>158.958465320047</v>
      </c>
      <c r="E28" s="16">
        <v>280.96752276874099</v>
      </c>
      <c r="F28" s="16">
        <v>250.49800351502401</v>
      </c>
      <c r="G28" s="16">
        <v>232.439418595761</v>
      </c>
      <c r="H28" s="16">
        <v>255.83749832439801</v>
      </c>
      <c r="I28" s="16">
        <v>156.86798148803001</v>
      </c>
      <c r="J28" s="16">
        <v>166.39337901435201</v>
      </c>
      <c r="K28" s="16">
        <v>279.50682365933898</v>
      </c>
      <c r="L28" s="16">
        <v>305.65346643452898</v>
      </c>
      <c r="M28" s="16">
        <v>114.724103479947</v>
      </c>
      <c r="N28" s="16">
        <v>226.725464838167</v>
      </c>
      <c r="O28" s="16">
        <v>107.507501323734</v>
      </c>
      <c r="P28" s="16">
        <v>60.903339366824603</v>
      </c>
      <c r="Q28" s="16">
        <v>150.95329594211299</v>
      </c>
      <c r="R28" s="16">
        <v>14.871492847360599</v>
      </c>
    </row>
    <row r="29" spans="1:18" x14ac:dyDescent="0.25">
      <c r="A29" s="55" t="s">
        <v>135</v>
      </c>
      <c r="B29" s="16">
        <v>11.2373755794116</v>
      </c>
      <c r="C29" s="16">
        <v>8.8585474425135207</v>
      </c>
      <c r="D29" s="16">
        <v>5.3754070398083602</v>
      </c>
      <c r="E29" s="16">
        <v>7.9519110217568096</v>
      </c>
      <c r="F29" s="16">
        <v>4.3040894074746499</v>
      </c>
      <c r="G29" s="16">
        <v>6.5660852710666902</v>
      </c>
      <c r="H29" s="16">
        <v>2.90724429914088</v>
      </c>
      <c r="I29" s="16">
        <v>10.5991879383804</v>
      </c>
      <c r="J29" s="16">
        <v>7.6327238079977899</v>
      </c>
      <c r="K29" s="16">
        <v>7.3313265222121702</v>
      </c>
      <c r="L29" s="16">
        <v>6.0326342059446496</v>
      </c>
      <c r="M29" s="16">
        <v>13.165061055075901</v>
      </c>
      <c r="N29" s="16">
        <v>11.6094364525567</v>
      </c>
      <c r="O29" s="16">
        <v>13.0752366474812</v>
      </c>
      <c r="P29" s="16">
        <v>7.4071628959651603</v>
      </c>
      <c r="Q29" s="16">
        <v>4.9377246336205101</v>
      </c>
      <c r="R29" s="16">
        <v>35.319795512481498</v>
      </c>
    </row>
    <row r="30" spans="1:18" x14ac:dyDescent="0.25">
      <c r="A30" s="55" t="s">
        <v>136</v>
      </c>
      <c r="B30" s="16">
        <v>122.487393815587</v>
      </c>
      <c r="C30" s="16">
        <v>220.47940301367001</v>
      </c>
      <c r="D30" s="16">
        <v>81.399020888526493</v>
      </c>
      <c r="E30" s="16">
        <v>155.06226492425799</v>
      </c>
      <c r="F30" s="16">
        <v>139.45249680217901</v>
      </c>
      <c r="G30" s="16">
        <v>229.81298448733401</v>
      </c>
      <c r="H30" s="16">
        <v>244.20852112783399</v>
      </c>
      <c r="I30" s="16">
        <v>130.37001164207899</v>
      </c>
      <c r="J30" s="16">
        <v>70.221059033579706</v>
      </c>
      <c r="K30" s="16">
        <v>1124.44220534429</v>
      </c>
      <c r="L30" s="16">
        <v>758.77132456992695</v>
      </c>
      <c r="M30" s="16">
        <v>410.93797721915399</v>
      </c>
      <c r="N30" s="16">
        <v>435.69532098418802</v>
      </c>
      <c r="O30" s="16">
        <v>485.23656002874702</v>
      </c>
      <c r="P30" s="16">
        <v>321.80007692470798</v>
      </c>
      <c r="Q30" s="16">
        <v>211.616770012308</v>
      </c>
      <c r="R30" s="16">
        <v>105.959386537445</v>
      </c>
    </row>
    <row r="31" spans="1:18" x14ac:dyDescent="0.25">
      <c r="A31" s="55" t="s">
        <v>137</v>
      </c>
      <c r="B31" s="16">
        <v>10.1136380214705</v>
      </c>
      <c r="C31" s="16">
        <v>2.95284914750451</v>
      </c>
      <c r="D31" s="16">
        <v>8.4470682054131299</v>
      </c>
      <c r="E31" s="16">
        <v>6.6265925181306704</v>
      </c>
      <c r="F31" s="16">
        <v>0.86081788149492899</v>
      </c>
      <c r="G31" s="16">
        <v>5.9094767439600302</v>
      </c>
      <c r="H31" s="16">
        <v>7.2681107478522096</v>
      </c>
      <c r="I31" s="16">
        <v>6.35951276302825</v>
      </c>
      <c r="J31" s="16">
        <v>9.1592685695973497</v>
      </c>
      <c r="K31" s="16">
        <v>67.814770330462594</v>
      </c>
      <c r="L31" s="16">
        <v>5.3623415163952401</v>
      </c>
      <c r="M31" s="16">
        <v>3.7614460157359599</v>
      </c>
      <c r="N31" s="16">
        <v>5.4632642129678697</v>
      </c>
      <c r="O31" s="16">
        <v>13.0752366474812</v>
      </c>
      <c r="P31" s="16">
        <v>11.5222533937236</v>
      </c>
      <c r="Q31" s="16">
        <v>29.626347801723099</v>
      </c>
      <c r="R31" s="16">
        <v>5.5768098177602399</v>
      </c>
    </row>
    <row r="32" spans="1:18" x14ac:dyDescent="0.25">
      <c r="A32" s="55" t="s">
        <v>138</v>
      </c>
      <c r="B32" s="16">
        <v>167.43689613323301</v>
      </c>
      <c r="C32" s="16">
        <v>132.878211637703</v>
      </c>
      <c r="D32" s="16">
        <v>145.90390536622701</v>
      </c>
      <c r="E32" s="16">
        <v>115.302709815474</v>
      </c>
      <c r="F32" s="16">
        <v>107.602235186866</v>
      </c>
      <c r="G32" s="16">
        <v>78.136414725693697</v>
      </c>
      <c r="H32" s="16">
        <v>120.650638414347</v>
      </c>
      <c r="I32" s="16">
        <v>85.853422300881405</v>
      </c>
      <c r="J32" s="16">
        <v>180.13228186874801</v>
      </c>
      <c r="K32" s="16">
        <v>237.351696156619</v>
      </c>
      <c r="L32" s="16">
        <v>351.90366201343801</v>
      </c>
      <c r="M32" s="16">
        <v>446.67171436864601</v>
      </c>
      <c r="N32" s="16">
        <v>220.57929259857801</v>
      </c>
      <c r="O32" s="16">
        <v>393.70990349637901</v>
      </c>
      <c r="P32" s="16">
        <v>390.93359728705002</v>
      </c>
      <c r="Q32" s="16">
        <v>247.59162091440001</v>
      </c>
      <c r="R32" s="16">
        <v>63.203844601282697</v>
      </c>
    </row>
    <row r="33" spans="1:18" x14ac:dyDescent="0.25">
      <c r="A33" s="55" t="s">
        <v>139</v>
      </c>
      <c r="B33" s="16">
        <v>1695.7199749332101</v>
      </c>
      <c r="C33" s="16">
        <v>2670.3599123932399</v>
      </c>
      <c r="D33" s="16">
        <v>1342.31592936929</v>
      </c>
      <c r="E33" s="16">
        <v>752.78091005964495</v>
      </c>
      <c r="F33" s="16">
        <v>1495.24066015669</v>
      </c>
      <c r="G33" s="16">
        <v>1159.5706588703799</v>
      </c>
      <c r="H33" s="16">
        <v>2123.74196052242</v>
      </c>
      <c r="I33" s="16">
        <v>1253.8839331104</v>
      </c>
      <c r="J33" s="16">
        <v>1608.9781787259301</v>
      </c>
      <c r="K33" s="16">
        <v>1766.84969185313</v>
      </c>
      <c r="L33" s="16">
        <v>1654.2823578079301</v>
      </c>
      <c r="M33" s="16">
        <v>1909.87421448994</v>
      </c>
      <c r="N33" s="16">
        <v>1157.5291051225699</v>
      </c>
      <c r="O33" s="16">
        <v>1923.5125912516801</v>
      </c>
      <c r="P33" s="16">
        <v>797.50453846558196</v>
      </c>
      <c r="Q33" s="16">
        <v>100.870660372533</v>
      </c>
      <c r="R33" s="16">
        <v>773.31762806275299</v>
      </c>
    </row>
    <row r="34" spans="1:18" x14ac:dyDescent="0.25">
      <c r="A34" s="55" t="s">
        <v>140</v>
      </c>
      <c r="B34" s="16">
        <v>3.37121267382348</v>
      </c>
      <c r="C34" s="16">
        <v>5.9056982950090102</v>
      </c>
      <c r="D34" s="16">
        <v>3.8395764570059701</v>
      </c>
      <c r="E34" s="16">
        <v>2.65063700725227</v>
      </c>
      <c r="F34" s="16">
        <v>0.86081788149492899</v>
      </c>
      <c r="G34" s="16">
        <v>3.28304263553335</v>
      </c>
      <c r="H34" s="16">
        <v>5.8144885982817698</v>
      </c>
      <c r="I34" s="16">
        <v>3.1797563815141299</v>
      </c>
      <c r="J34" s="16">
        <v>0</v>
      </c>
      <c r="K34" s="16">
        <v>2.7492474458295599</v>
      </c>
      <c r="L34" s="16">
        <v>0.67029268954940502</v>
      </c>
      <c r="M34" s="16">
        <v>3.7614460157359599</v>
      </c>
      <c r="N34" s="16">
        <v>2.04872407986295</v>
      </c>
      <c r="O34" s="16">
        <v>0</v>
      </c>
      <c r="P34" s="16">
        <v>1.6460361991033701</v>
      </c>
      <c r="Q34" s="16">
        <v>0</v>
      </c>
      <c r="R34" s="16">
        <v>0</v>
      </c>
    </row>
    <row r="35" spans="1:18" x14ac:dyDescent="0.25">
      <c r="A35" s="55" t="s">
        <v>141</v>
      </c>
      <c r="B35" s="16">
        <v>1410.2906352161599</v>
      </c>
      <c r="C35" s="16">
        <v>10722.779537638</v>
      </c>
      <c r="D35" s="16">
        <v>4906.2107967622296</v>
      </c>
      <c r="E35" s="16">
        <v>17051.547867653899</v>
      </c>
      <c r="F35" s="16">
        <v>385.64641090972799</v>
      </c>
      <c r="G35" s="16">
        <v>3277.1331587893901</v>
      </c>
      <c r="H35" s="16">
        <v>1203.59913984433</v>
      </c>
      <c r="I35" s="16">
        <v>14189.1328931099</v>
      </c>
      <c r="J35" s="16">
        <v>3494.2609593013899</v>
      </c>
      <c r="K35" s="16">
        <v>512.27644073957595</v>
      </c>
      <c r="L35" s="16">
        <v>1026.2181077001401</v>
      </c>
      <c r="M35" s="16">
        <v>492.74942806141098</v>
      </c>
      <c r="N35" s="16">
        <v>552.47259353637605</v>
      </c>
      <c r="O35" s="16">
        <v>611.63051428773201</v>
      </c>
      <c r="P35" s="16">
        <v>476.52747964042499</v>
      </c>
      <c r="Q35" s="16">
        <v>2514.00722774622</v>
      </c>
      <c r="R35" s="16">
        <v>5517.3238463707903</v>
      </c>
    </row>
    <row r="36" spans="1:18" x14ac:dyDescent="0.25">
      <c r="A36" s="55" t="s">
        <v>142</v>
      </c>
      <c r="B36" s="16">
        <v>4.4949502317646397</v>
      </c>
      <c r="C36" s="16">
        <v>2.95284914750451</v>
      </c>
      <c r="D36" s="16">
        <v>7.6791529140119401</v>
      </c>
      <c r="E36" s="16">
        <v>9.2772295253829409</v>
      </c>
      <c r="F36" s="16">
        <v>0.86081788149492899</v>
      </c>
      <c r="G36" s="16">
        <v>3.28304263553335</v>
      </c>
      <c r="H36" s="16">
        <v>8.7217328974226493</v>
      </c>
      <c r="I36" s="16">
        <v>6.35951276302825</v>
      </c>
      <c r="J36" s="16">
        <v>4.5796342847986704</v>
      </c>
      <c r="K36" s="16">
        <v>32.990969349954803</v>
      </c>
      <c r="L36" s="16">
        <v>5.3623415163952401</v>
      </c>
      <c r="M36" s="16">
        <v>7.5228920314719296</v>
      </c>
      <c r="N36" s="16">
        <v>15.0239765856617</v>
      </c>
      <c r="O36" s="16">
        <v>2.9056081438847099</v>
      </c>
      <c r="P36" s="16">
        <v>8.2301809955168395</v>
      </c>
      <c r="Q36" s="16">
        <v>26.804790868225599</v>
      </c>
      <c r="R36" s="16">
        <v>37.178732118401598</v>
      </c>
    </row>
    <row r="37" spans="1:18" x14ac:dyDescent="0.25">
      <c r="A37" s="55" t="s">
        <v>143</v>
      </c>
      <c r="B37" s="16">
        <v>4.4949502317646397</v>
      </c>
      <c r="C37" s="16">
        <v>1.96856609833634</v>
      </c>
      <c r="D37" s="16">
        <v>2.3037458742035799</v>
      </c>
      <c r="E37" s="16">
        <v>0</v>
      </c>
      <c r="F37" s="16">
        <v>2.5824536444847901</v>
      </c>
      <c r="G37" s="16">
        <v>3.28304263553335</v>
      </c>
      <c r="H37" s="16">
        <v>4.36086644871133</v>
      </c>
      <c r="I37" s="16">
        <v>2.1198375876760802</v>
      </c>
      <c r="J37" s="16">
        <v>0</v>
      </c>
      <c r="K37" s="16">
        <v>0.91641581527652205</v>
      </c>
      <c r="L37" s="16">
        <v>0.67029268954940502</v>
      </c>
      <c r="M37" s="16">
        <v>0.94036150393399098</v>
      </c>
      <c r="N37" s="16">
        <v>0.68290802662098404</v>
      </c>
      <c r="O37" s="16">
        <v>4.3584122158270704</v>
      </c>
      <c r="P37" s="16">
        <v>2.4690542986550499</v>
      </c>
      <c r="Q37" s="16">
        <v>4.9377246336205101</v>
      </c>
      <c r="R37" s="16">
        <v>7.4357464236803201</v>
      </c>
    </row>
    <row r="38" spans="1:18" x14ac:dyDescent="0.25">
      <c r="A38" s="55" t="s">
        <v>144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0.82301809955168403</v>
      </c>
      <c r="Q38" s="16">
        <v>0</v>
      </c>
      <c r="R38" s="16">
        <v>1.85893660592008</v>
      </c>
    </row>
    <row r="39" spans="1:18" x14ac:dyDescent="0.25">
      <c r="A39" s="55" t="s">
        <v>145</v>
      </c>
      <c r="B39" s="16">
        <v>12.361113137352801</v>
      </c>
      <c r="C39" s="16">
        <v>1.96856609833634</v>
      </c>
      <c r="D39" s="16">
        <v>1.5358305828023899</v>
      </c>
      <c r="E39" s="16">
        <v>2.65063700725227</v>
      </c>
      <c r="F39" s="16">
        <v>2.5824536444847901</v>
      </c>
      <c r="G39" s="16">
        <v>1.3132170542133399</v>
      </c>
      <c r="H39" s="16">
        <v>8.7217328974226493</v>
      </c>
      <c r="I39" s="16">
        <v>1.0599187938380401</v>
      </c>
      <c r="J39" s="16">
        <v>0</v>
      </c>
      <c r="K39" s="16">
        <v>16.495484674977401</v>
      </c>
      <c r="L39" s="16">
        <v>16.087024549185699</v>
      </c>
      <c r="M39" s="16">
        <v>10.3439765432739</v>
      </c>
      <c r="N39" s="16">
        <v>10.9265284259357</v>
      </c>
      <c r="O39" s="16">
        <v>7.2640203597117798</v>
      </c>
      <c r="P39" s="16">
        <v>0</v>
      </c>
      <c r="Q39" s="16">
        <v>6.3485031003692303</v>
      </c>
      <c r="R39" s="16">
        <v>16.730429453280699</v>
      </c>
    </row>
    <row r="40" spans="1:18" x14ac:dyDescent="0.25">
      <c r="A40" s="55" t="s">
        <v>146</v>
      </c>
      <c r="B40" s="16">
        <v>0</v>
      </c>
      <c r="C40" s="16">
        <v>0.984283049168169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</row>
    <row r="41" spans="1:18" x14ac:dyDescent="0.25">
      <c r="A41" s="55" t="s">
        <v>147</v>
      </c>
      <c r="B41" s="16">
        <v>28.093438948528998</v>
      </c>
      <c r="C41" s="16">
        <v>35.434189770054097</v>
      </c>
      <c r="D41" s="16">
        <v>20.7337128678322</v>
      </c>
      <c r="E41" s="16">
        <v>17.229140547139799</v>
      </c>
      <c r="F41" s="16">
        <v>34.432715259797199</v>
      </c>
      <c r="G41" s="16">
        <v>11.1623449608134</v>
      </c>
      <c r="H41" s="16">
        <v>27.618820841838399</v>
      </c>
      <c r="I41" s="16">
        <v>18.0186194952467</v>
      </c>
      <c r="J41" s="16">
        <v>12.212358092796499</v>
      </c>
      <c r="K41" s="16">
        <v>8.24774233748869</v>
      </c>
      <c r="L41" s="16">
        <v>12.7355611014387</v>
      </c>
      <c r="M41" s="16">
        <v>9.4036150393399094</v>
      </c>
      <c r="N41" s="16">
        <v>7.5119882928308304</v>
      </c>
      <c r="O41" s="16">
        <v>15.9808447913659</v>
      </c>
      <c r="P41" s="16">
        <v>9.0531990950685195</v>
      </c>
      <c r="Q41" s="16">
        <v>13.402395434112799</v>
      </c>
      <c r="R41" s="16">
        <v>11.153619635520499</v>
      </c>
    </row>
    <row r="42" spans="1:18" x14ac:dyDescent="0.25">
      <c r="A42" s="55" t="s">
        <v>148</v>
      </c>
      <c r="B42" s="16">
        <v>8.9899004635292901</v>
      </c>
      <c r="C42" s="16">
        <v>0.984283049168169</v>
      </c>
      <c r="D42" s="16">
        <v>4.6074917484071598</v>
      </c>
      <c r="E42" s="16">
        <v>1.3253185036261399</v>
      </c>
      <c r="F42" s="16">
        <v>6.0257251704644998</v>
      </c>
      <c r="G42" s="16">
        <v>12.4755620150267</v>
      </c>
      <c r="H42" s="16">
        <v>7.2681107478522096</v>
      </c>
      <c r="I42" s="16">
        <v>2.1198375876760802</v>
      </c>
      <c r="J42" s="16">
        <v>7.6327238079977899</v>
      </c>
      <c r="K42" s="16">
        <v>8.24774233748869</v>
      </c>
      <c r="L42" s="16">
        <v>4.6920488268458396</v>
      </c>
      <c r="M42" s="16">
        <v>3.7614460157359599</v>
      </c>
      <c r="N42" s="16">
        <v>1.3658160532419701</v>
      </c>
      <c r="O42" s="16">
        <v>4.3584122158270704</v>
      </c>
      <c r="P42" s="16">
        <v>5.7611266968617896</v>
      </c>
      <c r="Q42" s="16">
        <v>0.70538923337435899</v>
      </c>
      <c r="R42" s="16">
        <v>3.7178732118401601</v>
      </c>
    </row>
    <row r="43" spans="1:18" x14ac:dyDescent="0.25">
      <c r="A43" s="55" t="s">
        <v>149</v>
      </c>
      <c r="B43" s="16">
        <v>3.37121267382348</v>
      </c>
      <c r="C43" s="16">
        <v>1.96856609833634</v>
      </c>
      <c r="D43" s="16">
        <v>3.0716611656047701</v>
      </c>
      <c r="E43" s="16">
        <v>1.3253185036261399</v>
      </c>
      <c r="F43" s="16">
        <v>2.5824536444847901</v>
      </c>
      <c r="G43" s="16">
        <v>1.9698255813200101</v>
      </c>
      <c r="H43" s="16">
        <v>7.2681107478522096</v>
      </c>
      <c r="I43" s="16">
        <v>2.1198375876760802</v>
      </c>
      <c r="J43" s="16">
        <v>9.1592685695973497</v>
      </c>
      <c r="K43" s="16">
        <v>4.5820790763826098</v>
      </c>
      <c r="L43" s="16">
        <v>1.34058537909881</v>
      </c>
      <c r="M43" s="16">
        <v>1.88072300786798</v>
      </c>
      <c r="N43" s="16">
        <v>0.68290802662098404</v>
      </c>
      <c r="O43" s="16">
        <v>1.4528040719423601</v>
      </c>
      <c r="P43" s="16">
        <v>4.9381085973100998</v>
      </c>
      <c r="Q43" s="16">
        <v>1.41077846674872</v>
      </c>
      <c r="R43" s="16">
        <v>11.153619635520499</v>
      </c>
    </row>
    <row r="44" spans="1:18" x14ac:dyDescent="0.25">
      <c r="A44" s="55" t="s">
        <v>150</v>
      </c>
      <c r="B44" s="16">
        <v>2.2474751158823199</v>
      </c>
      <c r="C44" s="16">
        <v>2.95284914750451</v>
      </c>
      <c r="D44" s="16">
        <v>2.3037458742035799</v>
      </c>
      <c r="E44" s="16">
        <v>3.9759555108784101</v>
      </c>
      <c r="F44" s="16">
        <v>0</v>
      </c>
      <c r="G44" s="16">
        <v>4.5962596897466899</v>
      </c>
      <c r="H44" s="16">
        <v>0</v>
      </c>
      <c r="I44" s="16">
        <v>6.35951276302825</v>
      </c>
      <c r="J44" s="16">
        <v>6.1061790463982302</v>
      </c>
      <c r="K44" s="16">
        <v>0.91641581527652205</v>
      </c>
      <c r="L44" s="16">
        <v>2.6811707581976201</v>
      </c>
      <c r="M44" s="16">
        <v>0</v>
      </c>
      <c r="N44" s="16">
        <v>0</v>
      </c>
      <c r="O44" s="16">
        <v>2.9056081438847099</v>
      </c>
      <c r="P44" s="16">
        <v>3.2920723982067401</v>
      </c>
      <c r="Q44" s="16">
        <v>2.82155693349744</v>
      </c>
      <c r="R44" s="16">
        <v>7.4357464236803201</v>
      </c>
    </row>
    <row r="45" spans="1:18" x14ac:dyDescent="0.25">
      <c r="A45" s="55" t="s">
        <v>151</v>
      </c>
      <c r="B45" s="16">
        <v>8.9899004635292901</v>
      </c>
      <c r="C45" s="16">
        <v>2.95284914750451</v>
      </c>
      <c r="D45" s="16">
        <v>9.2149834968143196</v>
      </c>
      <c r="E45" s="16">
        <v>10.6025480290091</v>
      </c>
      <c r="F45" s="16">
        <v>9.4689966964442203</v>
      </c>
      <c r="G45" s="16">
        <v>14.4453875963467</v>
      </c>
      <c r="H45" s="16">
        <v>8.7217328974226493</v>
      </c>
      <c r="I45" s="16">
        <v>7.4194315568662903</v>
      </c>
      <c r="J45" s="16">
        <v>18.318537139194699</v>
      </c>
      <c r="K45" s="16">
        <v>87.059502451269594</v>
      </c>
      <c r="L45" s="16">
        <v>87.808342330972096</v>
      </c>
      <c r="M45" s="16">
        <v>233.20965297563001</v>
      </c>
      <c r="N45" s="16">
        <v>79.900239114655193</v>
      </c>
      <c r="O45" s="16">
        <v>216.46780671941099</v>
      </c>
      <c r="P45" s="16">
        <v>122.629696833201</v>
      </c>
      <c r="Q45" s="16">
        <v>71.244312570810294</v>
      </c>
      <c r="R45" s="16">
        <v>11.153619635520499</v>
      </c>
    </row>
    <row r="46" spans="1:18" x14ac:dyDescent="0.25">
      <c r="A46" s="55" t="s">
        <v>152</v>
      </c>
      <c r="B46" s="16">
        <v>12.361113137352801</v>
      </c>
      <c r="C46" s="16">
        <v>13.7799626883544</v>
      </c>
      <c r="D46" s="16">
        <v>21.501628159233402</v>
      </c>
      <c r="E46" s="16">
        <v>13.2531850362613</v>
      </c>
      <c r="F46" s="16">
        <v>24.963718563352899</v>
      </c>
      <c r="G46" s="16">
        <v>30.860600774013498</v>
      </c>
      <c r="H46" s="16">
        <v>39.247798038401903</v>
      </c>
      <c r="I46" s="16">
        <v>21.198375876760799</v>
      </c>
      <c r="J46" s="16">
        <v>24.424716185592899</v>
      </c>
      <c r="K46" s="16">
        <v>15.5790688597009</v>
      </c>
      <c r="L46" s="16">
        <v>16.087024549185699</v>
      </c>
      <c r="M46" s="16">
        <v>35.733737149491702</v>
      </c>
      <c r="N46" s="16">
        <v>17.0727006655246</v>
      </c>
      <c r="O46" s="16">
        <v>24.6976692230201</v>
      </c>
      <c r="P46" s="16">
        <v>19.752434389240399</v>
      </c>
      <c r="Q46" s="16">
        <v>3.5269461668717899</v>
      </c>
      <c r="R46" s="16">
        <v>11.153619635520499</v>
      </c>
    </row>
    <row r="47" spans="1:18" x14ac:dyDescent="0.25">
      <c r="A47" s="55" t="s">
        <v>153</v>
      </c>
      <c r="B47" s="16">
        <v>34.835864296175998</v>
      </c>
      <c r="C47" s="16">
        <v>8.8585474425135207</v>
      </c>
      <c r="D47" s="16">
        <v>25.341204616239398</v>
      </c>
      <c r="E47" s="16">
        <v>25.181051568896599</v>
      </c>
      <c r="F47" s="16">
        <v>49.927437126705897</v>
      </c>
      <c r="G47" s="16">
        <v>12.4755620150267</v>
      </c>
      <c r="H47" s="16">
        <v>15.989843645274901</v>
      </c>
      <c r="I47" s="16">
        <v>10.5991879383804</v>
      </c>
      <c r="J47" s="16">
        <v>13.738902854396001</v>
      </c>
      <c r="K47" s="16">
        <v>64.149107069356504</v>
      </c>
      <c r="L47" s="16">
        <v>42.8987321311619</v>
      </c>
      <c r="M47" s="16">
        <v>106.26084994454099</v>
      </c>
      <c r="N47" s="16">
        <v>48.4864698900899</v>
      </c>
      <c r="O47" s="16">
        <v>111.86591353956101</v>
      </c>
      <c r="P47" s="16">
        <v>111.930461539029</v>
      </c>
      <c r="Q47" s="16">
        <v>43.028743235835897</v>
      </c>
      <c r="R47" s="16">
        <v>148.71492847360599</v>
      </c>
    </row>
    <row r="48" spans="1:18" x14ac:dyDescent="0.25">
      <c r="A48" s="55" t="s">
        <v>154</v>
      </c>
      <c r="B48" s="16">
        <v>15.732325811176301</v>
      </c>
      <c r="C48" s="16">
        <v>29.528491475045101</v>
      </c>
      <c r="D48" s="16">
        <v>29.180781073245399</v>
      </c>
      <c r="E48" s="16">
        <v>23.8557330652704</v>
      </c>
      <c r="F48" s="16">
        <v>24.102900681857999</v>
      </c>
      <c r="G48" s="16">
        <v>33.487034882440099</v>
      </c>
      <c r="H48" s="16">
        <v>29.072442991408799</v>
      </c>
      <c r="I48" s="16">
        <v>23.318213464436901</v>
      </c>
      <c r="J48" s="16">
        <v>21.371626662393801</v>
      </c>
      <c r="K48" s="16">
        <v>40.322295872166897</v>
      </c>
      <c r="L48" s="16">
        <v>34.8552198565691</v>
      </c>
      <c r="M48" s="16">
        <v>61.123497755709401</v>
      </c>
      <c r="N48" s="16">
        <v>30.7308611979443</v>
      </c>
      <c r="O48" s="16">
        <v>53.753750661867201</v>
      </c>
      <c r="P48" s="16">
        <v>20.575452488792099</v>
      </c>
      <c r="Q48" s="16">
        <v>38.091018602215399</v>
      </c>
      <c r="R48" s="16">
        <v>22.307239271040899</v>
      </c>
    </row>
    <row r="49" spans="1:18" x14ac:dyDescent="0.25">
      <c r="A49" s="55" t="s">
        <v>155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</row>
    <row r="50" spans="1:18" x14ac:dyDescent="0.25">
      <c r="A50" s="55" t="s">
        <v>156</v>
      </c>
      <c r="B50" s="16">
        <v>0</v>
      </c>
      <c r="C50" s="16">
        <v>0.984283049168169</v>
      </c>
      <c r="D50" s="16">
        <v>0.76791529140119397</v>
      </c>
      <c r="E50" s="16">
        <v>1.3253185036261399</v>
      </c>
      <c r="F50" s="16">
        <v>0.86081788149492899</v>
      </c>
      <c r="G50" s="16">
        <v>3.9396511626400201</v>
      </c>
      <c r="H50" s="16">
        <v>4.36086644871133</v>
      </c>
      <c r="I50" s="16">
        <v>1.0599187938380401</v>
      </c>
      <c r="J50" s="16">
        <v>4.5796342847986704</v>
      </c>
      <c r="K50" s="16">
        <v>0.91641581527652205</v>
      </c>
      <c r="L50" s="16">
        <v>1.34058537909881</v>
      </c>
      <c r="M50" s="16">
        <v>0.94036150393399098</v>
      </c>
      <c r="N50" s="16">
        <v>0.68290802662098404</v>
      </c>
      <c r="O50" s="16">
        <v>0</v>
      </c>
      <c r="P50" s="16">
        <v>1.6460361991033701</v>
      </c>
      <c r="Q50" s="16">
        <v>1.41077846674872</v>
      </c>
      <c r="R50" s="16">
        <v>0</v>
      </c>
    </row>
    <row r="51" spans="1:18" x14ac:dyDescent="0.25">
      <c r="A51" s="55" t="s">
        <v>157</v>
      </c>
      <c r="B51" s="16">
        <v>174.17932148087999</v>
      </c>
      <c r="C51" s="16">
        <v>300.20632999629203</v>
      </c>
      <c r="D51" s="16">
        <v>240.35748620857399</v>
      </c>
      <c r="E51" s="16">
        <v>88.796339742951005</v>
      </c>
      <c r="F51" s="16">
        <v>59.396433823150097</v>
      </c>
      <c r="G51" s="16">
        <v>159.555872086921</v>
      </c>
      <c r="H51" s="16">
        <v>53.784019534106399</v>
      </c>
      <c r="I51" s="16">
        <v>287.23799313010898</v>
      </c>
      <c r="J51" s="16">
        <v>134.335939020761</v>
      </c>
      <c r="K51" s="16">
        <v>160.372767673391</v>
      </c>
      <c r="L51" s="16">
        <v>106.57653763835501</v>
      </c>
      <c r="M51" s="16">
        <v>134.471695062561</v>
      </c>
      <c r="N51" s="16">
        <v>146.14231769689101</v>
      </c>
      <c r="O51" s="16">
        <v>76.998615812944905</v>
      </c>
      <c r="P51" s="16">
        <v>58.434285068169601</v>
      </c>
      <c r="Q51" s="16">
        <v>195.392817644697</v>
      </c>
      <c r="R51" s="16">
        <v>224.93132931632999</v>
      </c>
    </row>
    <row r="52" spans="1:18" x14ac:dyDescent="0.25">
      <c r="A52" s="55" t="s">
        <v>158</v>
      </c>
      <c r="B52" s="16">
        <v>10.1136380214705</v>
      </c>
      <c r="C52" s="16">
        <v>0.984283049168169</v>
      </c>
      <c r="D52" s="16">
        <v>0.76791529140119397</v>
      </c>
      <c r="E52" s="16">
        <v>0</v>
      </c>
      <c r="F52" s="16">
        <v>0</v>
      </c>
      <c r="G52" s="16">
        <v>1.3132170542133399</v>
      </c>
      <c r="H52" s="16">
        <v>4.36086644871133</v>
      </c>
      <c r="I52" s="16">
        <v>1.0599187938380401</v>
      </c>
      <c r="J52" s="16">
        <v>7.6327238079977899</v>
      </c>
      <c r="K52" s="16">
        <v>3.66566326110609</v>
      </c>
      <c r="L52" s="16">
        <v>1.34058537909881</v>
      </c>
      <c r="M52" s="16">
        <v>2.8210845118019701</v>
      </c>
      <c r="N52" s="16">
        <v>2.04872407986295</v>
      </c>
      <c r="O52" s="16">
        <v>1.4528040719423601</v>
      </c>
      <c r="P52" s="16">
        <v>6.5841447964134696</v>
      </c>
      <c r="Q52" s="16">
        <v>2.82155693349744</v>
      </c>
      <c r="R52" s="16">
        <v>3.7178732118401601</v>
      </c>
    </row>
    <row r="53" spans="1:18" x14ac:dyDescent="0.25">
      <c r="A53" s="55" t="s">
        <v>159</v>
      </c>
      <c r="B53" s="16">
        <v>7.8661629055881299</v>
      </c>
      <c r="C53" s="16">
        <v>0.984283049168169</v>
      </c>
      <c r="D53" s="16">
        <v>4.6074917484071598</v>
      </c>
      <c r="E53" s="16">
        <v>7.9519110217568096</v>
      </c>
      <c r="F53" s="16">
        <v>4.3040894074746499</v>
      </c>
      <c r="G53" s="16">
        <v>13.1321705421334</v>
      </c>
      <c r="H53" s="16">
        <v>7.2681107478522096</v>
      </c>
      <c r="I53" s="16">
        <v>3.1797563815141299</v>
      </c>
      <c r="J53" s="16">
        <v>18.318537139194699</v>
      </c>
      <c r="K53" s="16">
        <v>6.4149107069356504</v>
      </c>
      <c r="L53" s="16">
        <v>18.768195307383301</v>
      </c>
      <c r="M53" s="16">
        <v>6.5825305275379398</v>
      </c>
      <c r="N53" s="16">
        <v>10.2436203993148</v>
      </c>
      <c r="O53" s="16">
        <v>10.169628503596501</v>
      </c>
      <c r="P53" s="16">
        <v>37.858832579377498</v>
      </c>
      <c r="Q53" s="16">
        <v>12.6970062007385</v>
      </c>
      <c r="R53" s="16">
        <v>3.7178732118401601</v>
      </c>
    </row>
    <row r="54" spans="1:18" x14ac:dyDescent="0.25">
      <c r="A54" s="55" t="s">
        <v>160</v>
      </c>
      <c r="B54" s="16">
        <v>162.94194590146799</v>
      </c>
      <c r="C54" s="16">
        <v>50.198435507576598</v>
      </c>
      <c r="D54" s="16">
        <v>60.665308020694297</v>
      </c>
      <c r="E54" s="16">
        <v>67.591243684932905</v>
      </c>
      <c r="F54" s="16">
        <v>33.571897378302197</v>
      </c>
      <c r="G54" s="16">
        <v>43.336162789040202</v>
      </c>
      <c r="H54" s="16">
        <v>75.588351777662993</v>
      </c>
      <c r="I54" s="16">
        <v>63.595127630282498</v>
      </c>
      <c r="J54" s="16">
        <v>87.0130514111748</v>
      </c>
      <c r="K54" s="16">
        <v>28.408890273572201</v>
      </c>
      <c r="L54" s="16">
        <v>54.2937078535018</v>
      </c>
      <c r="M54" s="16">
        <v>54.540967228171503</v>
      </c>
      <c r="N54" s="16">
        <v>42.340297650501</v>
      </c>
      <c r="O54" s="16">
        <v>42.131318086328299</v>
      </c>
      <c r="P54" s="16">
        <v>38.681850678929202</v>
      </c>
      <c r="Q54" s="16">
        <v>94.522157272164094</v>
      </c>
      <c r="R54" s="16">
        <v>9.2946830296003995</v>
      </c>
    </row>
    <row r="55" spans="1:18" x14ac:dyDescent="0.25">
      <c r="A55" s="55" t="s">
        <v>161</v>
      </c>
      <c r="B55" s="16">
        <v>16.8560633691174</v>
      </c>
      <c r="C55" s="16">
        <v>2.95284914750451</v>
      </c>
      <c r="D55" s="16">
        <v>19.965797576431001</v>
      </c>
      <c r="E55" s="16">
        <v>18.5544590507659</v>
      </c>
      <c r="F55" s="16">
        <v>9.4689966964442203</v>
      </c>
      <c r="G55" s="16">
        <v>4.5962596897466899</v>
      </c>
      <c r="H55" s="16">
        <v>10.175355046993101</v>
      </c>
      <c r="I55" s="16">
        <v>8.4793503507043297</v>
      </c>
      <c r="J55" s="16">
        <v>4.5796342847986704</v>
      </c>
      <c r="K55" s="16">
        <v>49.4864540249322</v>
      </c>
      <c r="L55" s="16">
        <v>5.3623415163952401</v>
      </c>
      <c r="M55" s="16">
        <v>7.5228920314719296</v>
      </c>
      <c r="N55" s="16">
        <v>9.5607123726937804</v>
      </c>
      <c r="O55" s="16">
        <v>7.2640203597117798</v>
      </c>
      <c r="P55" s="16">
        <v>17.2833800905854</v>
      </c>
      <c r="Q55" s="16">
        <v>4.9377246336205101</v>
      </c>
      <c r="R55" s="16">
        <v>14.871492847360599</v>
      </c>
    </row>
    <row r="56" spans="1:18" x14ac:dyDescent="0.25">
      <c r="A56" s="55" t="s">
        <v>162</v>
      </c>
      <c r="B56" s="16">
        <v>5.6186877897058096</v>
      </c>
      <c r="C56" s="16">
        <v>1.96856609833634</v>
      </c>
      <c r="D56" s="16">
        <v>6.14332233120955</v>
      </c>
      <c r="E56" s="16">
        <v>0</v>
      </c>
      <c r="F56" s="16">
        <v>6.8865430519594302</v>
      </c>
      <c r="G56" s="16">
        <v>3.9396511626400201</v>
      </c>
      <c r="H56" s="16">
        <v>4.36086644871133</v>
      </c>
      <c r="I56" s="16">
        <v>1.0599187938380401</v>
      </c>
      <c r="J56" s="16">
        <v>1.52654476159956</v>
      </c>
      <c r="K56" s="16">
        <v>8.24774233748869</v>
      </c>
      <c r="L56" s="16">
        <v>5.3623415163952401</v>
      </c>
      <c r="M56" s="16">
        <v>2.8210845118019701</v>
      </c>
      <c r="N56" s="16">
        <v>2.7316321064839402</v>
      </c>
      <c r="O56" s="16">
        <v>4.3584122158270704</v>
      </c>
      <c r="P56" s="16">
        <v>6.5841447964134696</v>
      </c>
      <c r="Q56" s="16">
        <v>0</v>
      </c>
      <c r="R56" s="16">
        <v>5.5768098177602399</v>
      </c>
    </row>
    <row r="57" spans="1:18" x14ac:dyDescent="0.25">
      <c r="A57" s="55" t="s">
        <v>163</v>
      </c>
      <c r="B57" s="16">
        <v>94.393954867057502</v>
      </c>
      <c r="C57" s="16">
        <v>28.544208425876899</v>
      </c>
      <c r="D57" s="16">
        <v>52.986155106682403</v>
      </c>
      <c r="E57" s="16">
        <v>46.386147626914699</v>
      </c>
      <c r="F57" s="16">
        <v>45.623347719231198</v>
      </c>
      <c r="G57" s="16">
        <v>50.558856587213597</v>
      </c>
      <c r="H57" s="16">
        <v>81.402840375944805</v>
      </c>
      <c r="I57" s="16">
        <v>59.355452454930301</v>
      </c>
      <c r="J57" s="16">
        <v>71.747603795179202</v>
      </c>
      <c r="K57" s="16">
        <v>100.80573968041701</v>
      </c>
      <c r="L57" s="16">
        <v>250.019173201928</v>
      </c>
      <c r="M57" s="16">
        <v>192.77410830646801</v>
      </c>
      <c r="N57" s="16">
        <v>232.188729051135</v>
      </c>
      <c r="O57" s="16">
        <v>104.60189317984999</v>
      </c>
      <c r="P57" s="16">
        <v>146.4972217202</v>
      </c>
      <c r="Q57" s="16">
        <v>226.42994391316901</v>
      </c>
      <c r="R57" s="16">
        <v>364.35157476033498</v>
      </c>
    </row>
    <row r="58" spans="1:18" x14ac:dyDescent="0.25">
      <c r="A58" s="55" t="s">
        <v>164</v>
      </c>
      <c r="B58" s="16">
        <v>5.6186877897058096</v>
      </c>
      <c r="C58" s="16">
        <v>4.9214152458408398</v>
      </c>
      <c r="D58" s="16">
        <v>4.6074917484071598</v>
      </c>
      <c r="E58" s="16">
        <v>7.9519110217568096</v>
      </c>
      <c r="F58" s="16">
        <v>6.8865430519594302</v>
      </c>
      <c r="G58" s="16">
        <v>3.9396511626400201</v>
      </c>
      <c r="H58" s="16">
        <v>10.175355046993101</v>
      </c>
      <c r="I58" s="16">
        <v>2.1198375876760802</v>
      </c>
      <c r="J58" s="16">
        <v>3.05308952319912</v>
      </c>
      <c r="K58" s="16">
        <v>121.88330343177699</v>
      </c>
      <c r="L58" s="16">
        <v>40.887854062513703</v>
      </c>
      <c r="M58" s="16">
        <v>21.6283145904818</v>
      </c>
      <c r="N58" s="16">
        <v>15.0239765856617</v>
      </c>
      <c r="O58" s="16">
        <v>27.603277366904798</v>
      </c>
      <c r="P58" s="16">
        <v>27.982615384757299</v>
      </c>
      <c r="Q58" s="16">
        <v>75.476647971056394</v>
      </c>
      <c r="R58" s="16">
        <v>13.012556241440601</v>
      </c>
    </row>
    <row r="59" spans="1:18" x14ac:dyDescent="0.25">
      <c r="A59" s="55" t="s">
        <v>165</v>
      </c>
      <c r="B59" s="16">
        <v>253.96468809470201</v>
      </c>
      <c r="C59" s="16">
        <v>92.522606621807896</v>
      </c>
      <c r="D59" s="16">
        <v>73.719867974514599</v>
      </c>
      <c r="E59" s="16">
        <v>119.278665326352</v>
      </c>
      <c r="F59" s="16">
        <v>83.499334505008093</v>
      </c>
      <c r="G59" s="16">
        <v>34.143643409546797</v>
      </c>
      <c r="H59" s="16">
        <v>61.052130281958597</v>
      </c>
      <c r="I59" s="16">
        <v>69.954640393310797</v>
      </c>
      <c r="J59" s="16">
        <v>71.747603795179202</v>
      </c>
      <c r="K59" s="16">
        <v>316.16345627039999</v>
      </c>
      <c r="L59" s="16">
        <v>146.12380632176999</v>
      </c>
      <c r="M59" s="16">
        <v>155.15964814910899</v>
      </c>
      <c r="N59" s="16">
        <v>126.33798492488199</v>
      </c>
      <c r="O59" s="16">
        <v>203.39257007193001</v>
      </c>
      <c r="P59" s="16">
        <v>288.05633484308902</v>
      </c>
      <c r="Q59" s="16">
        <v>204.56287767856401</v>
      </c>
      <c r="R59" s="16">
        <v>388.51775063729701</v>
      </c>
    </row>
    <row r="60" spans="1:18" x14ac:dyDescent="0.25">
      <c r="A60" s="55" t="s">
        <v>166</v>
      </c>
      <c r="B60" s="16">
        <v>53.939402781175701</v>
      </c>
      <c r="C60" s="16">
        <v>10.827113540849901</v>
      </c>
      <c r="D60" s="16">
        <v>9.2149834968143196</v>
      </c>
      <c r="E60" s="16">
        <v>27.8316885761488</v>
      </c>
      <c r="F60" s="16">
        <v>6.8865430519594302</v>
      </c>
      <c r="G60" s="16">
        <v>9.1925193794933708</v>
      </c>
      <c r="H60" s="16">
        <v>10.175355046993101</v>
      </c>
      <c r="I60" s="16">
        <v>31.797563815141299</v>
      </c>
      <c r="J60" s="16">
        <v>13.738902854396001</v>
      </c>
      <c r="K60" s="16">
        <v>9.1641581527652196</v>
      </c>
      <c r="L60" s="16">
        <v>0</v>
      </c>
      <c r="M60" s="16">
        <v>1.88072300786798</v>
      </c>
      <c r="N60" s="16">
        <v>4.7803561863468902</v>
      </c>
      <c r="O60" s="16">
        <v>1.4528040719423601</v>
      </c>
      <c r="P60" s="16">
        <v>0.82301809955168403</v>
      </c>
      <c r="Q60" s="16">
        <v>1.41077846674872</v>
      </c>
      <c r="R60" s="16">
        <v>11.153619635520499</v>
      </c>
    </row>
    <row r="61" spans="1:18" x14ac:dyDescent="0.25">
      <c r="A61" s="55" t="s">
        <v>167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1:18" x14ac:dyDescent="0.25">
      <c r="A62" s="55" t="s">
        <v>168</v>
      </c>
      <c r="B62" s="16">
        <v>109.002543120293</v>
      </c>
      <c r="C62" s="16">
        <v>154.53243871940299</v>
      </c>
      <c r="D62" s="16">
        <v>248.036639122586</v>
      </c>
      <c r="E62" s="16">
        <v>74.217836203063598</v>
      </c>
      <c r="F62" s="16">
        <v>108.46305306836101</v>
      </c>
      <c r="G62" s="16">
        <v>459.62596897466898</v>
      </c>
      <c r="H62" s="16">
        <v>213.68245598685499</v>
      </c>
      <c r="I62" s="16">
        <v>266.03961725334801</v>
      </c>
      <c r="J62" s="16">
        <v>251.87988566392701</v>
      </c>
      <c r="K62" s="16">
        <v>174.11900490253899</v>
      </c>
      <c r="L62" s="16">
        <v>124.00414756664</v>
      </c>
      <c r="M62" s="16">
        <v>61.123497755709401</v>
      </c>
      <c r="N62" s="16">
        <v>20.4872407986295</v>
      </c>
      <c r="O62" s="16">
        <v>55.206554733809497</v>
      </c>
      <c r="P62" s="16">
        <v>59.257303167721297</v>
      </c>
      <c r="Q62" s="16">
        <v>134.02395434112799</v>
      </c>
      <c r="R62" s="16">
        <v>11.153619635520499</v>
      </c>
    </row>
    <row r="63" spans="1:18" x14ac:dyDescent="0.25">
      <c r="A63" s="55" t="s">
        <v>169</v>
      </c>
      <c r="B63" s="16">
        <v>16.8560633691174</v>
      </c>
      <c r="C63" s="16">
        <v>2.95284914750451</v>
      </c>
      <c r="D63" s="16">
        <v>1.5358305828023899</v>
      </c>
      <c r="E63" s="16">
        <v>7.9519110217568096</v>
      </c>
      <c r="F63" s="16">
        <v>2.5824536444847901</v>
      </c>
      <c r="G63" s="16">
        <v>1.9698255813200101</v>
      </c>
      <c r="H63" s="16">
        <v>8.7217328974226493</v>
      </c>
      <c r="I63" s="16">
        <v>3.1797563815141299</v>
      </c>
      <c r="J63" s="16">
        <v>1.52654476159956</v>
      </c>
      <c r="K63" s="16">
        <v>21.993979566636501</v>
      </c>
      <c r="L63" s="16">
        <v>0.67029268954940502</v>
      </c>
      <c r="M63" s="16">
        <v>2.8210845118019701</v>
      </c>
      <c r="N63" s="16">
        <v>0</v>
      </c>
      <c r="O63" s="16">
        <v>10.169628503596501</v>
      </c>
      <c r="P63" s="16">
        <v>0</v>
      </c>
      <c r="Q63" s="16">
        <v>0.70538923337435899</v>
      </c>
      <c r="R63" s="16">
        <v>65.062781207202804</v>
      </c>
    </row>
    <row r="64" spans="1:18" x14ac:dyDescent="0.25">
      <c r="A64" s="55" t="s">
        <v>170</v>
      </c>
      <c r="B64" s="16">
        <v>32.588389180293703</v>
      </c>
      <c r="C64" s="16">
        <v>31.497057573381401</v>
      </c>
      <c r="D64" s="16">
        <v>33.788272821652498</v>
      </c>
      <c r="E64" s="16">
        <v>19.879777554392</v>
      </c>
      <c r="F64" s="16">
        <v>61.978887467634898</v>
      </c>
      <c r="G64" s="16">
        <v>26.2643410842668</v>
      </c>
      <c r="H64" s="16">
        <v>47.969530935824601</v>
      </c>
      <c r="I64" s="16">
        <v>12.7190255260565</v>
      </c>
      <c r="J64" s="16">
        <v>18.318537139194699</v>
      </c>
      <c r="K64" s="16">
        <v>24.7432270124661</v>
      </c>
      <c r="L64" s="16">
        <v>24.130536823778598</v>
      </c>
      <c r="M64" s="16">
        <v>66.765666779313406</v>
      </c>
      <c r="N64" s="16">
        <v>38.9257575173961</v>
      </c>
      <c r="O64" s="16">
        <v>62.470575093521298</v>
      </c>
      <c r="P64" s="16">
        <v>31.274687782964001</v>
      </c>
      <c r="Q64" s="16">
        <v>45.850300169333302</v>
      </c>
      <c r="R64" s="16">
        <v>29.742985694721298</v>
      </c>
    </row>
    <row r="65" spans="1:34" x14ac:dyDescent="0.25">
      <c r="A65" s="55" t="s">
        <v>98</v>
      </c>
      <c r="B65" s="16">
        <v>4.4949502317646397</v>
      </c>
      <c r="C65" s="16">
        <v>10.827113540849901</v>
      </c>
      <c r="D65" s="16">
        <v>11.5187293710179</v>
      </c>
      <c r="E65" s="16">
        <v>5.3012740145045401</v>
      </c>
      <c r="F65" s="16">
        <v>13.773086103918899</v>
      </c>
      <c r="G65" s="16">
        <v>13.1321705421334</v>
      </c>
      <c r="H65" s="16">
        <v>26.165198692268</v>
      </c>
      <c r="I65" s="16">
        <v>3.1797563815141299</v>
      </c>
      <c r="J65" s="16">
        <v>13.738902854396001</v>
      </c>
      <c r="K65" s="16">
        <v>2.7492474458295599</v>
      </c>
      <c r="L65" s="16">
        <v>4.6920488268458396</v>
      </c>
      <c r="M65" s="16">
        <v>9.4036150393399094</v>
      </c>
      <c r="N65" s="16">
        <v>7.5119882928308304</v>
      </c>
      <c r="O65" s="16">
        <v>14.528040719423601</v>
      </c>
      <c r="P65" s="16">
        <v>8.2301809955168395</v>
      </c>
      <c r="Q65" s="16">
        <v>5.6431138669948702</v>
      </c>
      <c r="R65" s="16">
        <v>1.85893660592008</v>
      </c>
    </row>
    <row r="66" spans="1:34" x14ac:dyDescent="0.25">
      <c r="A66" s="55" t="s">
        <v>99</v>
      </c>
      <c r="B66" s="16">
        <v>1104.6340194561601</v>
      </c>
      <c r="C66" s="16">
        <v>1085.6642032324901</v>
      </c>
      <c r="D66" s="16">
        <v>1088.13596791549</v>
      </c>
      <c r="E66" s="16">
        <v>1569.1771082933401</v>
      </c>
      <c r="F66" s="16">
        <v>1281.75782554595</v>
      </c>
      <c r="G66" s="16">
        <v>1187.8048255359699</v>
      </c>
      <c r="H66" s="16">
        <v>918.689198528519</v>
      </c>
      <c r="I66" s="16">
        <v>719.68486101603003</v>
      </c>
      <c r="J66" s="16">
        <v>1653.2479768123201</v>
      </c>
      <c r="K66" s="16">
        <v>679.98053493517898</v>
      </c>
      <c r="L66" s="16">
        <v>1189.09923126064</v>
      </c>
      <c r="M66" s="16">
        <v>662.01449876952995</v>
      </c>
      <c r="N66" s="16">
        <v>349.648909629944</v>
      </c>
      <c r="O66" s="16">
        <v>846.98477394239399</v>
      </c>
      <c r="P66" s="16">
        <v>493.81085973101</v>
      </c>
      <c r="Q66" s="16">
        <v>538.211985064636</v>
      </c>
      <c r="R66" s="16">
        <v>1262.2179554197301</v>
      </c>
    </row>
    <row r="67" spans="1:34" x14ac:dyDescent="0.25">
      <c r="A67" s="55" t="s">
        <v>95</v>
      </c>
      <c r="B67" s="16">
        <v>7.8661629055881299</v>
      </c>
      <c r="C67" s="16">
        <v>1.96856609833634</v>
      </c>
      <c r="D67" s="16">
        <v>3.0716611656047701</v>
      </c>
      <c r="E67" s="16">
        <v>5.3012740145045401</v>
      </c>
      <c r="F67" s="16">
        <v>6.0257251704644998</v>
      </c>
      <c r="G67" s="16">
        <v>10.5057364337067</v>
      </c>
      <c r="H67" s="16">
        <v>4.36086644871133</v>
      </c>
      <c r="I67" s="16">
        <v>8.4793503507043297</v>
      </c>
      <c r="J67" s="16">
        <v>4.5796342847986704</v>
      </c>
      <c r="K67" s="16">
        <v>18.3283163055304</v>
      </c>
      <c r="L67" s="16">
        <v>10.7246830327905</v>
      </c>
      <c r="M67" s="16">
        <v>11.2843380472079</v>
      </c>
      <c r="N67" s="16">
        <v>0.68290802662098404</v>
      </c>
      <c r="O67" s="16">
        <v>5.8112162877694198</v>
      </c>
      <c r="P67" s="16">
        <v>9.0531990950685195</v>
      </c>
      <c r="Q67" s="16">
        <v>7.0538923337435904</v>
      </c>
      <c r="R67" s="16">
        <v>18.589366059200799</v>
      </c>
    </row>
    <row r="68" spans="1:34" x14ac:dyDescent="0.25">
      <c r="A68" s="55" t="s">
        <v>94</v>
      </c>
      <c r="B68" s="16">
        <v>847.298118687635</v>
      </c>
      <c r="C68" s="16">
        <v>449.817353469853</v>
      </c>
      <c r="D68" s="16">
        <v>540.61236514643997</v>
      </c>
      <c r="E68" s="16">
        <v>1001.9407887413601</v>
      </c>
      <c r="F68" s="16">
        <v>501.85682491154398</v>
      </c>
      <c r="G68" s="16">
        <v>495.73943796553499</v>
      </c>
      <c r="H68" s="16">
        <v>465.15908786254198</v>
      </c>
      <c r="I68" s="16">
        <v>931.66861978363897</v>
      </c>
      <c r="J68" s="16">
        <v>763.27238079977894</v>
      </c>
      <c r="K68" s="16">
        <v>925.57997342928695</v>
      </c>
      <c r="L68" s="16">
        <v>716.54288512831397</v>
      </c>
      <c r="M68" s="16">
        <v>1134.07597374439</v>
      </c>
      <c r="N68" s="16">
        <v>1690.8802739135599</v>
      </c>
      <c r="O68" s="16">
        <v>833.90953729491196</v>
      </c>
      <c r="P68" s="16">
        <v>1125.8887601867</v>
      </c>
      <c r="Q68" s="16">
        <v>1807.9126051384801</v>
      </c>
      <c r="R68" s="16">
        <v>866.264458358757</v>
      </c>
    </row>
    <row r="69" spans="1:34" x14ac:dyDescent="0.25">
      <c r="A69" s="55" t="s">
        <v>97</v>
      </c>
      <c r="B69" s="16">
        <v>357.34854342528899</v>
      </c>
      <c r="C69" s="16">
        <v>383.87038917558601</v>
      </c>
      <c r="D69" s="16">
        <v>936.856655509456</v>
      </c>
      <c r="E69" s="16">
        <v>783.26323564304596</v>
      </c>
      <c r="F69" s="16">
        <v>721.36538469275104</v>
      </c>
      <c r="G69" s="16">
        <v>572.562635637016</v>
      </c>
      <c r="H69" s="16">
        <v>1969.6580126679501</v>
      </c>
      <c r="I69" s="16">
        <v>801.29860814155904</v>
      </c>
      <c r="J69" s="16">
        <v>647.25497891821203</v>
      </c>
      <c r="K69" s="16">
        <v>2238.8038367205399</v>
      </c>
      <c r="L69" s="16">
        <v>604.60400597356295</v>
      </c>
      <c r="M69" s="16">
        <v>961.98981852447298</v>
      </c>
      <c r="N69" s="16">
        <v>942.41307673695803</v>
      </c>
      <c r="O69" s="16">
        <v>666.83706902154097</v>
      </c>
      <c r="P69" s="16">
        <v>747.30043439292899</v>
      </c>
      <c r="Q69" s="16">
        <v>1611.10900902704</v>
      </c>
      <c r="R69" s="16">
        <v>1120.93877336981</v>
      </c>
    </row>
    <row r="70" spans="1:34" x14ac:dyDescent="0.25">
      <c r="A70" s="55" t="s">
        <v>100</v>
      </c>
      <c r="B70" s="16">
        <v>91.022742193234095</v>
      </c>
      <c r="C70" s="16">
        <v>87.601191375967005</v>
      </c>
      <c r="D70" s="16">
        <v>83.702766762730107</v>
      </c>
      <c r="E70" s="16">
        <v>3337.1519921306099</v>
      </c>
      <c r="F70" s="16">
        <v>108.46305306836101</v>
      </c>
      <c r="G70" s="16">
        <v>2747.2500774143</v>
      </c>
      <c r="H70" s="16">
        <v>122.10426056391699</v>
      </c>
      <c r="I70" s="16">
        <v>101.752204208452</v>
      </c>
      <c r="J70" s="16">
        <v>74.800693318378293</v>
      </c>
      <c r="K70" s="16">
        <v>86.143086635993001</v>
      </c>
      <c r="L70" s="16">
        <v>4269.7644324297098</v>
      </c>
      <c r="M70" s="16">
        <v>9271.9644287891497</v>
      </c>
      <c r="N70" s="16">
        <v>3068.9886716347</v>
      </c>
      <c r="O70" s="16">
        <v>11067.461420056899</v>
      </c>
      <c r="P70" s="16">
        <v>2920.8912353089299</v>
      </c>
      <c r="Q70" s="16">
        <v>343.52455665331303</v>
      </c>
      <c r="R70" s="16">
        <v>1409.07394728742</v>
      </c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1:34" x14ac:dyDescent="0.25">
      <c r="A71" s="55" t="s">
        <v>96</v>
      </c>
      <c r="B71" s="16">
        <v>684.35617278616701</v>
      </c>
      <c r="C71" s="16">
        <v>669.31247343435496</v>
      </c>
      <c r="D71" s="16">
        <v>642.74509890279899</v>
      </c>
      <c r="E71" s="16">
        <v>752.78091005964495</v>
      </c>
      <c r="F71" s="16">
        <v>507.88255008200798</v>
      </c>
      <c r="G71" s="16">
        <v>362.44790696288197</v>
      </c>
      <c r="H71" s="16">
        <v>529.11846244364096</v>
      </c>
      <c r="I71" s="16">
        <v>800.23868934772202</v>
      </c>
      <c r="J71" s="16">
        <v>746.48038842218398</v>
      </c>
      <c r="K71" s="16">
        <v>350.070841435631</v>
      </c>
      <c r="L71" s="16">
        <v>387.42917455955597</v>
      </c>
      <c r="M71" s="16">
        <v>345.11267194377501</v>
      </c>
      <c r="N71" s="16">
        <v>461.645825995785</v>
      </c>
      <c r="O71" s="16">
        <v>704.60997489204306</v>
      </c>
      <c r="P71" s="16">
        <v>490.51878733280398</v>
      </c>
      <c r="Q71" s="16">
        <v>559.37366206586705</v>
      </c>
      <c r="R71" s="16">
        <v>85.511083872323596</v>
      </c>
      <c r="S71" s="33"/>
    </row>
    <row r="72" spans="1:34" ht="15.75" x14ac:dyDescent="0.25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33"/>
      <c r="S72" s="33"/>
    </row>
    <row r="73" spans="1:34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33"/>
      <c r="S73" s="33"/>
    </row>
    <row r="74" spans="1:34" x14ac:dyDescent="0.25">
      <c r="A74" s="42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33"/>
      <c r="S74" s="33"/>
    </row>
    <row r="75" spans="1:34" x14ac:dyDescent="0.25">
      <c r="A75" s="43"/>
      <c r="B75" s="69"/>
      <c r="C75" s="69"/>
      <c r="D75" s="69"/>
      <c r="E75" s="69"/>
      <c r="F75" s="70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35"/>
      <c r="S75" s="35"/>
    </row>
    <row r="76" spans="1:34" x14ac:dyDescent="0.25">
      <c r="A76" s="44"/>
      <c r="B76" s="45"/>
      <c r="C76" s="45"/>
      <c r="D76" s="45"/>
      <c r="E76" s="45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33"/>
      <c r="S76" s="34"/>
    </row>
    <row r="77" spans="1:34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33"/>
      <c r="S77" s="35"/>
    </row>
    <row r="78" spans="1:34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33"/>
      <c r="S78" s="35"/>
    </row>
    <row r="79" spans="1:34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33"/>
      <c r="S79" s="35"/>
    </row>
    <row r="80" spans="1:34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33"/>
      <c r="S80" s="35"/>
    </row>
    <row r="81" spans="1:19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3"/>
      <c r="S81" s="35"/>
    </row>
    <row r="82" spans="1:19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33"/>
      <c r="S82" s="35"/>
    </row>
    <row r="83" spans="1:19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33"/>
      <c r="S83" s="35"/>
    </row>
    <row r="84" spans="1:19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33"/>
      <c r="S84" s="35"/>
    </row>
    <row r="85" spans="1:19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33"/>
      <c r="S85" s="35"/>
    </row>
    <row r="86" spans="1:19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33"/>
      <c r="S86" s="35"/>
    </row>
    <row r="87" spans="1:19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33"/>
      <c r="S87" s="35"/>
    </row>
    <row r="88" spans="1:19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33"/>
      <c r="S88" s="35"/>
    </row>
    <row r="89" spans="1:19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33"/>
      <c r="S89" s="35"/>
    </row>
    <row r="90" spans="1:19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33"/>
      <c r="S90" s="35"/>
    </row>
    <row r="91" spans="1:19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33"/>
      <c r="S91" s="35"/>
    </row>
    <row r="92" spans="1:19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33"/>
      <c r="S92" s="35"/>
    </row>
    <row r="93" spans="1:19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33"/>
      <c r="S93" s="35"/>
    </row>
    <row r="94" spans="1:19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33"/>
      <c r="S94" s="35"/>
    </row>
    <row r="95" spans="1:19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33"/>
      <c r="S95" s="35"/>
    </row>
    <row r="96" spans="1:19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33"/>
      <c r="S96" s="35"/>
    </row>
    <row r="97" spans="1:19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33"/>
      <c r="S97" s="35"/>
    </row>
    <row r="98" spans="1:19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33"/>
      <c r="S98" s="35"/>
    </row>
    <row r="99" spans="1:19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33"/>
      <c r="S99" s="35"/>
    </row>
    <row r="100" spans="1:19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33"/>
      <c r="S100" s="35"/>
    </row>
    <row r="101" spans="1:19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33"/>
      <c r="S101" s="35"/>
    </row>
    <row r="102" spans="1:19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33"/>
      <c r="S102" s="35"/>
    </row>
    <row r="103" spans="1:19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33"/>
      <c r="S103" s="35"/>
    </row>
    <row r="104" spans="1:19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33"/>
      <c r="S104" s="35"/>
    </row>
    <row r="105" spans="1:19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33"/>
      <c r="S105" s="35"/>
    </row>
    <row r="106" spans="1:19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33"/>
      <c r="S106" s="35"/>
    </row>
    <row r="107" spans="1:19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33"/>
      <c r="S107" s="35"/>
    </row>
    <row r="108" spans="1:19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33"/>
      <c r="S108" s="35"/>
    </row>
    <row r="109" spans="1:19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33"/>
      <c r="S109" s="35"/>
    </row>
    <row r="110" spans="1:19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33"/>
      <c r="S110" s="35"/>
    </row>
    <row r="111" spans="1:19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33"/>
      <c r="S111" s="35"/>
    </row>
    <row r="112" spans="1:19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33"/>
      <c r="S112" s="35"/>
    </row>
    <row r="113" spans="1:19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33"/>
      <c r="S113" s="35"/>
    </row>
    <row r="114" spans="1:19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33"/>
      <c r="S114" s="35"/>
    </row>
    <row r="115" spans="1:19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33"/>
      <c r="S115" s="35"/>
    </row>
    <row r="116" spans="1:19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33"/>
      <c r="S116" s="35"/>
    </row>
    <row r="117" spans="1:19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33"/>
      <c r="S117" s="35"/>
    </row>
    <row r="118" spans="1:19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33"/>
      <c r="S118" s="35"/>
    </row>
    <row r="119" spans="1:19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33"/>
      <c r="S119" s="35"/>
    </row>
    <row r="120" spans="1:19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33"/>
      <c r="S120" s="35"/>
    </row>
    <row r="121" spans="1:19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33"/>
      <c r="S121" s="35"/>
    </row>
    <row r="122" spans="1:19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33"/>
      <c r="S122" s="35"/>
    </row>
    <row r="123" spans="1:19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33"/>
      <c r="S123" s="35"/>
    </row>
    <row r="124" spans="1:19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33"/>
      <c r="S124" s="35"/>
    </row>
    <row r="125" spans="1:19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33"/>
      <c r="S125" s="35"/>
    </row>
    <row r="126" spans="1:19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33"/>
      <c r="S126" s="35"/>
    </row>
    <row r="127" spans="1:19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33"/>
      <c r="S127" s="35"/>
    </row>
    <row r="128" spans="1:19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33"/>
      <c r="S128" s="35"/>
    </row>
    <row r="129" spans="1:19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33"/>
      <c r="S129" s="35"/>
    </row>
    <row r="130" spans="1:19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33"/>
      <c r="S130" s="35"/>
    </row>
    <row r="131" spans="1:19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33"/>
      <c r="S131" s="35"/>
    </row>
    <row r="132" spans="1:19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33"/>
      <c r="S132" s="35"/>
    </row>
    <row r="133" spans="1:19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33"/>
      <c r="S133" s="35"/>
    </row>
    <row r="134" spans="1:19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33"/>
      <c r="S134" s="35"/>
    </row>
    <row r="135" spans="1:19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33"/>
      <c r="S135" s="35"/>
    </row>
    <row r="136" spans="1:19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33"/>
      <c r="S136" s="35"/>
    </row>
    <row r="137" spans="1:19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33"/>
      <c r="S137" s="35"/>
    </row>
    <row r="138" spans="1:19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33"/>
      <c r="S138" s="35"/>
    </row>
    <row r="139" spans="1:19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33"/>
      <c r="S139" s="35"/>
    </row>
    <row r="140" spans="1:19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33"/>
      <c r="S140" s="35"/>
    </row>
    <row r="141" spans="1:19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33"/>
      <c r="S141" s="35"/>
    </row>
    <row r="142" spans="1:19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33"/>
      <c r="S142" s="33"/>
    </row>
    <row r="143" spans="1:19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33"/>
      <c r="S143" s="33"/>
    </row>
    <row r="144" spans="1:19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</row>
    <row r="145" spans="1:19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</row>
    <row r="146" spans="1:19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1:19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</row>
  </sheetData>
  <sortState ref="A62:R68">
    <sortCondition ref="A62"/>
  </sortState>
  <mergeCells count="2">
    <mergeCell ref="B75:E75"/>
    <mergeCell ref="F75:Q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S4. Sheet 1</vt:lpstr>
      <vt:lpstr>Sheet 2. RNA-seq count values</vt:lpstr>
    </vt:vector>
  </TitlesOfParts>
  <Company>Tampereen yliopisto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Teppo</dc:creator>
  <cp:lastModifiedBy>Susanna Teppo</cp:lastModifiedBy>
  <dcterms:created xsi:type="dcterms:W3CDTF">2015-03-06T11:41:00Z</dcterms:created>
  <dcterms:modified xsi:type="dcterms:W3CDTF">2016-09-10T16:10:48Z</dcterms:modified>
</cp:coreProperties>
</file>