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autoCompressPictures="0"/>
  <bookViews>
    <workbookView xWindow="3700" yWindow="1760" windowWidth="36940" windowHeight="20680"/>
  </bookViews>
  <sheets>
    <sheet name="Rat SC data" sheetId="1" r:id="rId1"/>
    <sheet name="Mouse DC data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F46" i="2"/>
  <c r="F45" i="2"/>
  <c r="F44" i="2"/>
  <c r="F43" i="2"/>
  <c r="F42" i="2"/>
  <c r="F41" i="2"/>
  <c r="F33" i="2"/>
  <c r="F32" i="2"/>
  <c r="F31" i="2"/>
  <c r="F30" i="2"/>
  <c r="F29" i="2"/>
  <c r="F28" i="2"/>
  <c r="C18" i="2"/>
  <c r="H46" i="2"/>
  <c r="C11" i="2"/>
  <c r="H33" i="2"/>
  <c r="D12" i="1"/>
  <c r="D4" i="1"/>
  <c r="D7" i="1"/>
  <c r="C9" i="1"/>
  <c r="H23" i="2"/>
  <c r="H31" i="2"/>
  <c r="H26" i="2"/>
  <c r="H35" i="2"/>
  <c r="H27" i="2"/>
  <c r="H39" i="2"/>
  <c r="H22" i="2"/>
  <c r="H30" i="2"/>
  <c r="H43" i="2"/>
  <c r="H36" i="2"/>
  <c r="H40" i="2"/>
  <c r="H44" i="2"/>
  <c r="H24" i="2"/>
  <c r="H28" i="2"/>
  <c r="H32" i="2"/>
  <c r="H37" i="2"/>
  <c r="H41" i="2"/>
  <c r="H45" i="2"/>
  <c r="H25" i="2"/>
  <c r="H29" i="2"/>
  <c r="H38" i="2"/>
  <c r="H42" i="2"/>
</calcChain>
</file>

<file path=xl/sharedStrings.xml><?xml version="1.0" encoding="utf-8"?>
<sst xmlns="http://schemas.openxmlformats.org/spreadsheetml/2006/main" count="136" uniqueCount="53">
  <si>
    <t>Total sample reads:</t>
  </si>
  <si>
    <t>Valid cell barcode and UMI:</t>
  </si>
  <si>
    <t>Tophat v2.0.9 results:</t>
  </si>
  <si>
    <t>total mapped:</t>
  </si>
  <si>
    <t>multimapped:</t>
  </si>
  <si>
    <t>uniquly mapped:</t>
  </si>
  <si>
    <t>total alignments:</t>
  </si>
  <si>
    <t>cell barcode read threshold:</t>
  </si>
  <si>
    <t>total valid cell barcodes:</t>
  </si>
  <si>
    <t>total barcode-filtered reads:</t>
  </si>
  <si>
    <t>(after reads corresponding to low-count barcodes are removed)</t>
  </si>
  <si>
    <t>(Barcodes with fewer than this threshold are discarded)</t>
  </si>
  <si>
    <t>ESAT results:</t>
  </si>
  <si>
    <t>multimapper handling</t>
  </si>
  <si>
    <t>extension</t>
  </si>
  <si>
    <t>non-zero genes</t>
  </si>
  <si>
    <t>ignore</t>
  </si>
  <si>
    <t>proper</t>
  </si>
  <si>
    <t># Healthy rat islet analysis using inDrops single-cell sequencing pipeline:</t>
  </si>
  <si>
    <t>of valid reads</t>
  </si>
  <si>
    <t>of all reads</t>
  </si>
  <si>
    <t>AT filter</t>
  </si>
  <si>
    <t>off</t>
  </si>
  <si>
    <t># Mouse DC data, 5' and 3' libraries:</t>
  </si>
  <si>
    <t>Library end</t>
  </si>
  <si>
    <t>3'</t>
  </si>
  <si>
    <t>5'</t>
  </si>
  <si>
    <t>total assigned reads</t>
  </si>
  <si>
    <t>% reads assigned</t>
  </si>
  <si>
    <t>3' samples:</t>
  </si>
  <si>
    <t xml:space="preserve">0h rep2 </t>
  </si>
  <si>
    <t xml:space="preserve">2h rep1 </t>
  </si>
  <si>
    <t xml:space="preserve">2h rep2 </t>
  </si>
  <si>
    <t xml:space="preserve">4h rep1 </t>
  </si>
  <si>
    <t xml:space="preserve">4h rep2 </t>
  </si>
  <si>
    <t xml:space="preserve">6h rep1 </t>
  </si>
  <si>
    <t xml:space="preserve">6h rep2 </t>
  </si>
  <si>
    <t xml:space="preserve">0h rep1 </t>
  </si>
  <si>
    <t>5' samples:</t>
  </si>
  <si>
    <t>3' total</t>
  </si>
  <si>
    <t>5' total</t>
  </si>
  <si>
    <t>Aligned reads:</t>
  </si>
  <si>
    <t>recovered mm reads</t>
  </si>
  <si>
    <t>←parameters used for results presented in the paper</t>
  </si>
  <si>
    <t>mean reads/UMI</t>
  </si>
  <si>
    <r>
      <t>assigned UMIs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</si>
  <si>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assigned reads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</si>
  <si>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filtered genes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</si>
  <si>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unique UMIs assigned to genes/transcripts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</si>
  <si>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genes with at least 2 UMIs in at least 3 cells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</si>
  <si>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reads assigned to genes/transcripts</t>
    </r>
  </si>
  <si>
    <t>cells w/ &gt;1k UMIs</t>
  </si>
  <si>
    <t>average total reads per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</si>
</sst>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37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2" applyNumberFormat="1" applyFont="1" applyAlignment="1">
      <alignment horizontal="center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0" fontId="4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0" fillId="0" borderId="20" xfId="0" applyNumberFormat="1" applyFont="1" applyBorder="1" applyAlignment="1">
      <alignment horizontal="center"/>
    </xf>
    <xf numFmtId="164" fontId="1" fillId="0" borderId="23" xfId="2" applyNumberFormat="1" applyFont="1" applyBorder="1" applyAlignment="1">
      <alignment horizontal="center"/>
    </xf>
    <xf numFmtId="3" fontId="0" fillId="0" borderId="21" xfId="0" applyNumberFormat="1" applyFont="1" applyBorder="1" applyAlignment="1">
      <alignment horizontal="center"/>
    </xf>
    <xf numFmtId="164" fontId="1" fillId="0" borderId="24" xfId="2" applyNumberFormat="1" applyFont="1" applyBorder="1" applyAlignment="1">
      <alignment horizontal="center"/>
    </xf>
    <xf numFmtId="3" fontId="0" fillId="0" borderId="22" xfId="0" applyNumberFormat="1" applyFont="1" applyBorder="1" applyAlignment="1">
      <alignment horizontal="center"/>
    </xf>
    <xf numFmtId="164" fontId="1" fillId="0" borderId="25" xfId="2" applyNumberFormat="1" applyFont="1" applyBorder="1" applyAlignment="1">
      <alignment horizontal="center"/>
    </xf>
    <xf numFmtId="164" fontId="0" fillId="0" borderId="23" xfId="0" applyNumberFormat="1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3" fontId="0" fillId="3" borderId="10" xfId="0" applyNumberFormat="1" applyFill="1" applyBorder="1" applyAlignment="1">
      <alignment horizontal="center"/>
    </xf>
    <xf numFmtId="0" fontId="7" fillId="0" borderId="0" xfId="0" applyFont="1"/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4" fontId="0" fillId="3" borderId="7" xfId="0" applyNumberForma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I31" sqref="I31"/>
    </sheetView>
  </sheetViews>
  <sheetFormatPr baseColWidth="10" defaultColWidth="8.83203125" defaultRowHeight="14" x14ac:dyDescent="0"/>
  <cols>
    <col min="1" max="1" width="21.1640625" customWidth="1"/>
    <col min="2" max="2" width="22.5" customWidth="1"/>
    <col min="3" max="3" width="13.5" customWidth="1"/>
    <col min="4" max="4" width="19.83203125" customWidth="1"/>
    <col min="5" max="5" width="16" customWidth="1"/>
    <col min="6" max="6" width="16.5" customWidth="1"/>
    <col min="7" max="7" width="16.33203125" customWidth="1"/>
    <col min="8" max="8" width="17.5" customWidth="1"/>
    <col min="9" max="9" width="15.5" customWidth="1"/>
    <col min="10" max="10" width="16.1640625" customWidth="1"/>
  </cols>
  <sheetData>
    <row r="1" spans="1:5" ht="15">
      <c r="A1" s="21" t="s">
        <v>18</v>
      </c>
    </row>
    <row r="3" spans="1:5">
      <c r="B3" s="3" t="s">
        <v>0</v>
      </c>
      <c r="C3" s="1">
        <v>156119813</v>
      </c>
    </row>
    <row r="4" spans="1:5">
      <c r="B4" s="3" t="s">
        <v>1</v>
      </c>
      <c r="C4" s="2">
        <v>117165352</v>
      </c>
      <c r="D4" s="7">
        <f>C4/C3</f>
        <v>0.75048355329505811</v>
      </c>
      <c r="E4" t="s">
        <v>20</v>
      </c>
    </row>
    <row r="5" spans="1:5">
      <c r="B5" s="3" t="s">
        <v>7</v>
      </c>
      <c r="C5" s="2">
        <v>13000</v>
      </c>
      <c r="D5" s="4" t="s">
        <v>11</v>
      </c>
    </row>
    <row r="6" spans="1:5">
      <c r="B6" s="3"/>
      <c r="C6" s="2"/>
    </row>
    <row r="7" spans="1:5">
      <c r="A7" t="s">
        <v>2</v>
      </c>
      <c r="B7" s="3" t="s">
        <v>3</v>
      </c>
      <c r="C7" s="2">
        <v>75068541</v>
      </c>
      <c r="D7" s="7">
        <f>C7/C4</f>
        <v>0.6407059742371618</v>
      </c>
      <c r="E7" t="s">
        <v>19</v>
      </c>
    </row>
    <row r="8" spans="1:5">
      <c r="B8" s="3" t="s">
        <v>4</v>
      </c>
      <c r="C8" s="2">
        <v>1806764</v>
      </c>
    </row>
    <row r="9" spans="1:5">
      <c r="B9" s="3" t="s">
        <v>5</v>
      </c>
      <c r="C9" s="2">
        <f>C7-C8</f>
        <v>73261777</v>
      </c>
    </row>
    <row r="10" spans="1:5">
      <c r="B10" s="3" t="s">
        <v>6</v>
      </c>
      <c r="C10" s="2">
        <v>77484014</v>
      </c>
    </row>
    <row r="11" spans="1:5">
      <c r="B11" s="3"/>
    </row>
    <row r="12" spans="1:5">
      <c r="B12" s="3" t="s">
        <v>8</v>
      </c>
      <c r="C12" s="2">
        <v>1063</v>
      </c>
      <c r="D12" s="2">
        <f>C3/C12</f>
        <v>146867.18062088429</v>
      </c>
      <c r="E12" t="s">
        <v>52</v>
      </c>
    </row>
    <row r="13" spans="1:5">
      <c r="B13" s="3" t="s">
        <v>9</v>
      </c>
      <c r="C13" s="2">
        <v>64784381</v>
      </c>
      <c r="D13" s="4" t="s">
        <v>10</v>
      </c>
    </row>
    <row r="15" spans="1:5" ht="15">
      <c r="A15" s="21" t="s">
        <v>12</v>
      </c>
    </row>
    <row r="16" spans="1:5">
      <c r="A16" s="6"/>
    </row>
    <row r="17" spans="1:11" ht="16">
      <c r="A17" s="22" t="s">
        <v>14</v>
      </c>
      <c r="B17" s="22" t="s">
        <v>13</v>
      </c>
      <c r="C17" s="22" t="s">
        <v>21</v>
      </c>
      <c r="D17" s="22" t="s">
        <v>42</v>
      </c>
      <c r="E17" s="22" t="s">
        <v>46</v>
      </c>
      <c r="F17" s="22" t="s">
        <v>45</v>
      </c>
      <c r="G17" s="22" t="s">
        <v>44</v>
      </c>
      <c r="H17" s="22" t="s">
        <v>51</v>
      </c>
      <c r="I17" s="22" t="s">
        <v>15</v>
      </c>
      <c r="J17" s="23" t="s">
        <v>47</v>
      </c>
    </row>
    <row r="18" spans="1:11">
      <c r="A18" s="13">
        <v>0</v>
      </c>
      <c r="B18" s="13" t="s">
        <v>16</v>
      </c>
      <c r="C18" s="54" t="s">
        <v>22</v>
      </c>
      <c r="D18" s="25">
        <v>0</v>
      </c>
      <c r="E18" s="26">
        <v>45724496</v>
      </c>
      <c r="F18" s="57">
        <v>6892575</v>
      </c>
      <c r="G18" s="72">
        <f>E18/F18</f>
        <v>6.6338771794285876</v>
      </c>
      <c r="H18" s="59">
        <v>977</v>
      </c>
      <c r="I18" s="59">
        <v>11327</v>
      </c>
      <c r="J18" s="57">
        <v>6734</v>
      </c>
    </row>
    <row r="19" spans="1:11">
      <c r="A19" s="13">
        <v>1000</v>
      </c>
      <c r="B19" s="13" t="s">
        <v>16</v>
      </c>
      <c r="C19" s="8" t="s">
        <v>22</v>
      </c>
      <c r="D19" s="15">
        <v>0</v>
      </c>
      <c r="E19" s="18">
        <v>48633534</v>
      </c>
      <c r="F19" s="58">
        <v>7376528</v>
      </c>
      <c r="G19" s="73">
        <f>E19/F19</f>
        <v>6.5930115089375381</v>
      </c>
      <c r="H19" s="60">
        <v>981</v>
      </c>
      <c r="I19" s="60">
        <v>11793</v>
      </c>
      <c r="J19" s="58">
        <v>7419</v>
      </c>
    </row>
    <row r="20" spans="1:11">
      <c r="A20" s="61">
        <v>5000</v>
      </c>
      <c r="B20" s="61" t="s">
        <v>16</v>
      </c>
      <c r="C20" s="62" t="s">
        <v>22</v>
      </c>
      <c r="D20" s="63">
        <v>0</v>
      </c>
      <c r="E20" s="64">
        <v>50583697</v>
      </c>
      <c r="F20" s="64">
        <v>7729656</v>
      </c>
      <c r="G20" s="74">
        <f>E20/F20</f>
        <v>6.5441071374974511</v>
      </c>
      <c r="H20" s="63">
        <v>991</v>
      </c>
      <c r="I20" s="63">
        <v>12180</v>
      </c>
      <c r="J20" s="64">
        <v>8254</v>
      </c>
      <c r="K20" s="65" t="s">
        <v>43</v>
      </c>
    </row>
    <row r="21" spans="1:11">
      <c r="A21" s="24">
        <v>0</v>
      </c>
      <c r="B21" s="24" t="s">
        <v>17</v>
      </c>
      <c r="C21" s="8" t="s">
        <v>22</v>
      </c>
      <c r="D21" s="14">
        <v>474393</v>
      </c>
      <c r="E21" s="17">
        <v>46198889</v>
      </c>
      <c r="F21" s="17">
        <v>6949664</v>
      </c>
      <c r="G21" s="66">
        <f>E21/F21</f>
        <v>6.6476435407524734</v>
      </c>
      <c r="H21" s="17">
        <v>978</v>
      </c>
      <c r="I21" s="14">
        <v>11333</v>
      </c>
      <c r="J21" s="17">
        <v>6749</v>
      </c>
    </row>
    <row r="22" spans="1:11">
      <c r="A22" s="13">
        <v>1000</v>
      </c>
      <c r="B22" s="13" t="s">
        <v>17</v>
      </c>
      <c r="C22" s="8" t="s">
        <v>22</v>
      </c>
      <c r="D22" s="14">
        <v>623629</v>
      </c>
      <c r="E22" s="17">
        <v>49257108</v>
      </c>
      <c r="F22" s="18">
        <v>7450909</v>
      </c>
      <c r="G22" s="67">
        <f>E22/F22</f>
        <v>6.6108857321972394</v>
      </c>
      <c r="H22" s="18">
        <v>982</v>
      </c>
      <c r="I22" s="15">
        <v>11826</v>
      </c>
      <c r="J22" s="18">
        <v>7458</v>
      </c>
    </row>
    <row r="23" spans="1:11">
      <c r="A23" s="13">
        <v>5000</v>
      </c>
      <c r="B23" s="13" t="s">
        <v>17</v>
      </c>
      <c r="C23" s="55" t="s">
        <v>22</v>
      </c>
      <c r="D23" s="14">
        <v>651956</v>
      </c>
      <c r="E23" s="70">
        <v>51234798</v>
      </c>
      <c r="F23" s="27">
        <v>7819793</v>
      </c>
      <c r="G23" s="68">
        <f t="shared" ref="G23:G29" si="0">E23/F23</f>
        <v>6.5519378837777422</v>
      </c>
      <c r="H23" s="27">
        <v>991</v>
      </c>
      <c r="I23" s="20">
        <v>12248</v>
      </c>
      <c r="J23" s="19">
        <v>8321</v>
      </c>
    </row>
    <row r="24" spans="1:11">
      <c r="A24" s="13">
        <v>0</v>
      </c>
      <c r="B24" s="13" t="s">
        <v>16</v>
      </c>
      <c r="C24" s="54">
        <v>10</v>
      </c>
      <c r="D24" s="25">
        <v>0</v>
      </c>
      <c r="E24" s="26">
        <v>45505530</v>
      </c>
      <c r="F24" s="26">
        <v>6866847</v>
      </c>
      <c r="G24" s="69">
        <f t="shared" si="0"/>
        <v>6.6268448969374152</v>
      </c>
      <c r="H24" s="26">
        <v>977</v>
      </c>
      <c r="I24" s="25">
        <v>11319</v>
      </c>
      <c r="J24" s="26">
        <v>6710</v>
      </c>
    </row>
    <row r="25" spans="1:11">
      <c r="A25" s="13">
        <v>1000</v>
      </c>
      <c r="B25" s="13" t="s">
        <v>16</v>
      </c>
      <c r="C25" s="8">
        <v>10</v>
      </c>
      <c r="D25" s="15">
        <v>0</v>
      </c>
      <c r="E25" s="18">
        <v>48384862</v>
      </c>
      <c r="F25" s="18">
        <v>7347631</v>
      </c>
      <c r="G25" s="67">
        <f t="shared" si="0"/>
        <v>6.5850968836077914</v>
      </c>
      <c r="H25" s="18">
        <v>981</v>
      </c>
      <c r="I25" s="15">
        <v>11782</v>
      </c>
      <c r="J25" s="18">
        <v>7384</v>
      </c>
    </row>
    <row r="26" spans="1:11">
      <c r="A26" s="13">
        <v>5000</v>
      </c>
      <c r="B26" s="13" t="s">
        <v>16</v>
      </c>
      <c r="C26" s="55">
        <v>10</v>
      </c>
      <c r="D26" s="16">
        <v>0</v>
      </c>
      <c r="E26" s="27">
        <v>50268818</v>
      </c>
      <c r="F26" s="27">
        <v>7694422</v>
      </c>
      <c r="G26" s="68">
        <f t="shared" si="0"/>
        <v>6.53315063821558</v>
      </c>
      <c r="H26" s="27">
        <v>991</v>
      </c>
      <c r="I26" s="16">
        <v>12171</v>
      </c>
      <c r="J26" s="27">
        <v>8222</v>
      </c>
    </row>
    <row r="27" spans="1:11">
      <c r="A27" s="24">
        <v>0</v>
      </c>
      <c r="B27" s="24" t="s">
        <v>17</v>
      </c>
      <c r="C27" s="8">
        <v>10</v>
      </c>
      <c r="D27" s="25">
        <v>471658</v>
      </c>
      <c r="E27" s="17">
        <v>45977188</v>
      </c>
      <c r="F27" s="17">
        <v>6923090</v>
      </c>
      <c r="G27" s="66">
        <f t="shared" si="0"/>
        <v>6.6411368334082033</v>
      </c>
      <c r="H27" s="17">
        <v>977</v>
      </c>
      <c r="I27" s="14">
        <v>11326</v>
      </c>
      <c r="J27" s="17">
        <v>6724</v>
      </c>
    </row>
    <row r="28" spans="1:11">
      <c r="A28" s="13">
        <v>1000</v>
      </c>
      <c r="B28" s="13" t="s">
        <v>17</v>
      </c>
      <c r="C28" s="8">
        <v>10</v>
      </c>
      <c r="D28" s="14">
        <v>620738</v>
      </c>
      <c r="E28" s="17">
        <v>49005545</v>
      </c>
      <c r="F28" s="18">
        <v>7421264</v>
      </c>
      <c r="G28" s="67">
        <f t="shared" si="0"/>
        <v>6.6033959983097219</v>
      </c>
      <c r="H28" s="18">
        <v>981</v>
      </c>
      <c r="I28" s="15">
        <v>11816</v>
      </c>
      <c r="J28" s="18">
        <v>7421</v>
      </c>
    </row>
    <row r="29" spans="1:11">
      <c r="A29" s="13">
        <v>5000</v>
      </c>
      <c r="B29" s="13" t="s">
        <v>17</v>
      </c>
      <c r="C29" s="55">
        <v>10</v>
      </c>
      <c r="D29" s="56">
        <v>648124</v>
      </c>
      <c r="E29" s="71">
        <v>50916115</v>
      </c>
      <c r="F29" s="27">
        <v>7783719</v>
      </c>
      <c r="G29" s="68">
        <f t="shared" si="0"/>
        <v>6.5413608841737476</v>
      </c>
      <c r="H29" s="27">
        <v>991</v>
      </c>
      <c r="I29" s="20">
        <v>12238</v>
      </c>
      <c r="J29" s="19">
        <v>8288</v>
      </c>
    </row>
    <row r="30" spans="1:11">
      <c r="A30" s="10"/>
      <c r="B30" s="10"/>
      <c r="C30" s="10"/>
      <c r="D30" s="11"/>
      <c r="E30" s="11"/>
      <c r="F30" s="11"/>
      <c r="G30" s="12"/>
      <c r="H30" s="12"/>
    </row>
    <row r="31" spans="1:11" ht="16">
      <c r="E31" t="s">
        <v>50</v>
      </c>
    </row>
    <row r="32" spans="1:11" ht="16">
      <c r="E32" t="s">
        <v>48</v>
      </c>
    </row>
    <row r="33" spans="5:5" ht="16">
      <c r="E33" t="s">
        <v>49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7" workbookViewId="0">
      <selection activeCell="K28" sqref="K28"/>
    </sheetView>
  </sheetViews>
  <sheetFormatPr baseColWidth="10" defaultColWidth="8.83203125" defaultRowHeight="14" x14ac:dyDescent="0"/>
  <cols>
    <col min="1" max="1" width="23.5" customWidth="1"/>
    <col min="2" max="2" width="21" customWidth="1"/>
    <col min="3" max="3" width="17.1640625" customWidth="1"/>
    <col min="4" max="4" width="11.5" customWidth="1"/>
    <col min="5" max="5" width="18.83203125" style="2" customWidth="1"/>
    <col min="6" max="6" width="19.33203125" customWidth="1"/>
    <col min="7" max="7" width="20.1640625" customWidth="1"/>
    <col min="8" max="8" width="17.5" style="5" customWidth="1"/>
    <col min="9" max="9" width="18" customWidth="1"/>
  </cols>
  <sheetData>
    <row r="1" spans="1:4">
      <c r="A1" t="s">
        <v>23</v>
      </c>
    </row>
    <row r="3" spans="1:4">
      <c r="A3" t="s">
        <v>41</v>
      </c>
    </row>
    <row r="4" spans="1:4">
      <c r="A4" s="6" t="s">
        <v>29</v>
      </c>
    </row>
    <row r="5" spans="1:4">
      <c r="A5" s="5" t="s">
        <v>30</v>
      </c>
      <c r="B5" s="2">
        <v>23734802</v>
      </c>
      <c r="C5" s="9"/>
    </row>
    <row r="6" spans="1:4">
      <c r="A6" s="5" t="s">
        <v>31</v>
      </c>
      <c r="B6" s="2">
        <v>21280390</v>
      </c>
      <c r="C6" s="9"/>
    </row>
    <row r="7" spans="1:4">
      <c r="A7" s="5" t="s">
        <v>32</v>
      </c>
      <c r="B7" s="2">
        <v>21152751</v>
      </c>
      <c r="C7" s="9"/>
    </row>
    <row r="8" spans="1:4">
      <c r="A8" s="5" t="s">
        <v>33</v>
      </c>
      <c r="B8" s="2">
        <v>21979997</v>
      </c>
      <c r="C8" s="9"/>
    </row>
    <row r="9" spans="1:4">
      <c r="A9" s="5" t="s">
        <v>34</v>
      </c>
      <c r="B9" s="2">
        <v>20600849</v>
      </c>
      <c r="C9" s="9"/>
    </row>
    <row r="10" spans="1:4">
      <c r="A10" s="5" t="s">
        <v>35</v>
      </c>
      <c r="B10" s="2">
        <v>20531408</v>
      </c>
      <c r="C10" s="9"/>
    </row>
    <row r="11" spans="1:4">
      <c r="A11" s="5" t="s">
        <v>36</v>
      </c>
      <c r="B11" s="2">
        <v>22768886</v>
      </c>
      <c r="C11" s="28">
        <f>SUM(B5:B11)</f>
        <v>152049083</v>
      </c>
      <c r="D11" s="6" t="s">
        <v>39</v>
      </c>
    </row>
    <row r="12" spans="1:4">
      <c r="A12" s="29" t="s">
        <v>38</v>
      </c>
      <c r="B12" s="2"/>
      <c r="C12" s="2"/>
    </row>
    <row r="13" spans="1:4">
      <c r="A13" s="5" t="s">
        <v>37</v>
      </c>
      <c r="B13" s="2">
        <v>14195746</v>
      </c>
      <c r="C13" s="2"/>
    </row>
    <row r="14" spans="1:4">
      <c r="A14" s="5" t="s">
        <v>30</v>
      </c>
      <c r="B14" s="2">
        <v>11520327</v>
      </c>
      <c r="C14" s="2"/>
    </row>
    <row r="15" spans="1:4">
      <c r="A15" s="5" t="s">
        <v>31</v>
      </c>
      <c r="B15" s="2">
        <v>11959955</v>
      </c>
      <c r="C15" s="2"/>
    </row>
    <row r="16" spans="1:4">
      <c r="A16" s="5" t="s">
        <v>32</v>
      </c>
      <c r="B16" s="2">
        <v>12726765</v>
      </c>
      <c r="C16" s="2"/>
    </row>
    <row r="17" spans="1:8">
      <c r="A17" s="5" t="s">
        <v>33</v>
      </c>
      <c r="B17" s="2">
        <v>10432129</v>
      </c>
      <c r="C17" s="2"/>
    </row>
    <row r="18" spans="1:8">
      <c r="A18" s="5" t="s">
        <v>34</v>
      </c>
      <c r="B18" s="2">
        <v>13431198</v>
      </c>
      <c r="C18" s="28">
        <f>SUM(B13:B18)</f>
        <v>74266120</v>
      </c>
      <c r="D18" s="6" t="s">
        <v>40</v>
      </c>
    </row>
    <row r="21" spans="1:8">
      <c r="A21" s="36" t="s">
        <v>24</v>
      </c>
      <c r="B21" s="37" t="s">
        <v>13</v>
      </c>
      <c r="C21" s="37" t="s">
        <v>21</v>
      </c>
      <c r="D21" s="37" t="s">
        <v>14</v>
      </c>
      <c r="E21" s="37" t="s">
        <v>27</v>
      </c>
      <c r="F21" s="37" t="s">
        <v>42</v>
      </c>
      <c r="G21" s="37" t="s">
        <v>15</v>
      </c>
      <c r="H21" s="38" t="s">
        <v>28</v>
      </c>
    </row>
    <row r="22" spans="1:8">
      <c r="A22" s="48" t="s">
        <v>25</v>
      </c>
      <c r="B22" s="48" t="s">
        <v>16</v>
      </c>
      <c r="C22" s="48" t="s">
        <v>22</v>
      </c>
      <c r="D22" s="51">
        <v>0</v>
      </c>
      <c r="E22" s="39">
        <v>85377821</v>
      </c>
      <c r="F22" s="39">
        <v>0</v>
      </c>
      <c r="G22" s="39">
        <v>15996</v>
      </c>
      <c r="H22" s="40">
        <f t="shared" ref="H22:H33" si="0">E22/C$11</f>
        <v>0.56151486951091967</v>
      </c>
    </row>
    <row r="23" spans="1:8">
      <c r="A23" s="49" t="s">
        <v>25</v>
      </c>
      <c r="B23" s="49" t="s">
        <v>16</v>
      </c>
      <c r="C23" s="49" t="s">
        <v>22</v>
      </c>
      <c r="D23" s="52">
        <v>1000</v>
      </c>
      <c r="E23" s="41">
        <v>86936158</v>
      </c>
      <c r="F23" s="41">
        <v>0</v>
      </c>
      <c r="G23" s="41">
        <v>16492</v>
      </c>
      <c r="H23" s="42">
        <f t="shared" si="0"/>
        <v>0.57176377709558435</v>
      </c>
    </row>
    <row r="24" spans="1:8">
      <c r="A24" s="49" t="s">
        <v>25</v>
      </c>
      <c r="B24" s="49" t="s">
        <v>16</v>
      </c>
      <c r="C24" s="50" t="s">
        <v>22</v>
      </c>
      <c r="D24" s="53">
        <v>5000</v>
      </c>
      <c r="E24" s="43">
        <v>88038411</v>
      </c>
      <c r="F24" s="43">
        <v>0</v>
      </c>
      <c r="G24" s="43">
        <v>17814</v>
      </c>
      <c r="H24" s="44">
        <f t="shared" si="0"/>
        <v>0.5790131006577659</v>
      </c>
    </row>
    <row r="25" spans="1:8">
      <c r="A25" s="49" t="s">
        <v>25</v>
      </c>
      <c r="B25" s="49" t="s">
        <v>16</v>
      </c>
      <c r="C25" s="48">
        <v>10</v>
      </c>
      <c r="D25" s="51">
        <v>0</v>
      </c>
      <c r="E25" s="39">
        <v>84708002</v>
      </c>
      <c r="F25" s="39">
        <v>0</v>
      </c>
      <c r="G25" s="39">
        <v>15911</v>
      </c>
      <c r="H25" s="40">
        <f t="shared" si="0"/>
        <v>0.55710958809268185</v>
      </c>
    </row>
    <row r="26" spans="1:8">
      <c r="A26" s="49" t="s">
        <v>25</v>
      </c>
      <c r="B26" s="49" t="s">
        <v>16</v>
      </c>
      <c r="C26" s="49">
        <v>10</v>
      </c>
      <c r="D26" s="52">
        <v>1000</v>
      </c>
      <c r="E26" s="41">
        <v>86247809</v>
      </c>
      <c r="F26" s="41">
        <v>0</v>
      </c>
      <c r="G26" s="41">
        <v>16362</v>
      </c>
      <c r="H26" s="42">
        <f t="shared" si="0"/>
        <v>0.56723662713572565</v>
      </c>
    </row>
    <row r="27" spans="1:8">
      <c r="A27" s="49" t="s">
        <v>25</v>
      </c>
      <c r="B27" s="50" t="s">
        <v>16</v>
      </c>
      <c r="C27" s="50">
        <v>10</v>
      </c>
      <c r="D27" s="53">
        <v>5000</v>
      </c>
      <c r="E27" s="43">
        <v>87317378</v>
      </c>
      <c r="F27" s="43">
        <v>0</v>
      </c>
      <c r="G27" s="43">
        <v>17571</v>
      </c>
      <c r="H27" s="44">
        <f t="shared" si="0"/>
        <v>0.57427099379481295</v>
      </c>
    </row>
    <row r="28" spans="1:8">
      <c r="A28" s="49" t="s">
        <v>25</v>
      </c>
      <c r="B28" s="48" t="s">
        <v>17</v>
      </c>
      <c r="C28" s="48" t="s">
        <v>22</v>
      </c>
      <c r="D28" s="51">
        <v>0</v>
      </c>
      <c r="E28" s="39">
        <v>86384821</v>
      </c>
      <c r="F28" s="39">
        <f>E28-E22</f>
        <v>1007000</v>
      </c>
      <c r="G28" s="39">
        <v>16049</v>
      </c>
      <c r="H28" s="40">
        <f t="shared" si="0"/>
        <v>0.56813773089312214</v>
      </c>
    </row>
    <row r="29" spans="1:8">
      <c r="A29" s="49" t="s">
        <v>25</v>
      </c>
      <c r="B29" s="49" t="s">
        <v>17</v>
      </c>
      <c r="C29" s="49" t="s">
        <v>22</v>
      </c>
      <c r="D29" s="52">
        <v>1000</v>
      </c>
      <c r="E29" s="41">
        <v>88021226</v>
      </c>
      <c r="F29" s="41">
        <f t="shared" ref="F29:F33" si="1">E29-E23</f>
        <v>1085068</v>
      </c>
      <c r="G29" s="41">
        <v>17217</v>
      </c>
      <c r="H29" s="42">
        <f t="shared" si="0"/>
        <v>0.57890007794390974</v>
      </c>
    </row>
    <row r="30" spans="1:8">
      <c r="A30" s="49" t="s">
        <v>25</v>
      </c>
      <c r="B30" s="49" t="s">
        <v>17</v>
      </c>
      <c r="C30" s="50" t="s">
        <v>22</v>
      </c>
      <c r="D30" s="53">
        <v>5000</v>
      </c>
      <c r="E30" s="43">
        <v>89094504</v>
      </c>
      <c r="F30" s="43">
        <f t="shared" si="1"/>
        <v>1056093</v>
      </c>
      <c r="G30" s="43">
        <v>19350</v>
      </c>
      <c r="H30" s="44">
        <f t="shared" si="0"/>
        <v>0.58595883804179205</v>
      </c>
    </row>
    <row r="31" spans="1:8">
      <c r="A31" s="49" t="s">
        <v>25</v>
      </c>
      <c r="B31" s="49" t="s">
        <v>17</v>
      </c>
      <c r="C31" s="48">
        <v>10</v>
      </c>
      <c r="D31" s="51">
        <v>0</v>
      </c>
      <c r="E31" s="39">
        <v>85695809</v>
      </c>
      <c r="F31" s="39">
        <f t="shared" si="1"/>
        <v>987807</v>
      </c>
      <c r="G31" s="39">
        <v>15949</v>
      </c>
      <c r="H31" s="40">
        <f t="shared" si="0"/>
        <v>0.5636062204992055</v>
      </c>
    </row>
    <row r="32" spans="1:8">
      <c r="A32" s="49" t="s">
        <v>25</v>
      </c>
      <c r="B32" s="49" t="s">
        <v>17</v>
      </c>
      <c r="C32" s="49">
        <v>10</v>
      </c>
      <c r="D32" s="52">
        <v>1000</v>
      </c>
      <c r="E32" s="41">
        <v>87298743</v>
      </c>
      <c r="F32" s="41">
        <f t="shared" si="1"/>
        <v>1050934</v>
      </c>
      <c r="G32" s="41">
        <v>17020</v>
      </c>
      <c r="H32" s="42">
        <f t="shared" si="0"/>
        <v>0.57414843468671228</v>
      </c>
    </row>
    <row r="33" spans="1:8">
      <c r="A33" s="50" t="s">
        <v>25</v>
      </c>
      <c r="B33" s="50" t="s">
        <v>17</v>
      </c>
      <c r="C33" s="50">
        <v>10</v>
      </c>
      <c r="D33" s="53">
        <v>5000</v>
      </c>
      <c r="E33" s="43">
        <v>88270536</v>
      </c>
      <c r="F33" s="43">
        <f t="shared" si="1"/>
        <v>953158</v>
      </c>
      <c r="G33" s="43">
        <v>19144</v>
      </c>
      <c r="H33" s="44">
        <f t="shared" si="0"/>
        <v>0.58053974583983514</v>
      </c>
    </row>
    <row r="34" spans="1:8">
      <c r="A34" s="31"/>
      <c r="B34" s="32"/>
      <c r="C34" s="32"/>
      <c r="D34" s="32"/>
      <c r="E34" s="33"/>
      <c r="F34" s="33"/>
      <c r="G34" s="33"/>
      <c r="H34" s="34"/>
    </row>
    <row r="35" spans="1:8">
      <c r="A35" s="30" t="s">
        <v>26</v>
      </c>
      <c r="B35" s="48" t="s">
        <v>16</v>
      </c>
      <c r="C35" s="48" t="s">
        <v>22</v>
      </c>
      <c r="D35" s="51">
        <v>0</v>
      </c>
      <c r="E35" s="39">
        <v>41149345</v>
      </c>
      <c r="F35" s="39">
        <v>0</v>
      </c>
      <c r="G35" s="39">
        <v>15673</v>
      </c>
      <c r="H35" s="45">
        <f t="shared" ref="H35:H46" si="2">E35/C$18</f>
        <v>0.55407963954492301</v>
      </c>
    </row>
    <row r="36" spans="1:8">
      <c r="A36" s="31" t="s">
        <v>26</v>
      </c>
      <c r="B36" s="49" t="s">
        <v>16</v>
      </c>
      <c r="C36" s="49" t="s">
        <v>22</v>
      </c>
      <c r="D36" s="52">
        <v>1000</v>
      </c>
      <c r="E36" s="41">
        <v>44262397</v>
      </c>
      <c r="F36" s="41">
        <v>0</v>
      </c>
      <c r="G36" s="41">
        <v>16081</v>
      </c>
      <c r="H36" s="46">
        <f t="shared" si="2"/>
        <v>0.5959971653292242</v>
      </c>
    </row>
    <row r="37" spans="1:8">
      <c r="A37" s="31" t="s">
        <v>26</v>
      </c>
      <c r="B37" s="49" t="s">
        <v>16</v>
      </c>
      <c r="C37" s="50" t="s">
        <v>22</v>
      </c>
      <c r="D37" s="53">
        <v>5000</v>
      </c>
      <c r="E37" s="43">
        <v>44421650</v>
      </c>
      <c r="F37" s="43">
        <v>0</v>
      </c>
      <c r="G37" s="43">
        <v>16942</v>
      </c>
      <c r="H37" s="47">
        <f t="shared" si="2"/>
        <v>0.59814152132897203</v>
      </c>
    </row>
    <row r="38" spans="1:8">
      <c r="A38" s="31" t="s">
        <v>26</v>
      </c>
      <c r="B38" s="49" t="s">
        <v>16</v>
      </c>
      <c r="C38" s="48">
        <v>10</v>
      </c>
      <c r="D38" s="51">
        <v>0</v>
      </c>
      <c r="E38" s="39">
        <v>41039211</v>
      </c>
      <c r="F38" s="39">
        <v>0</v>
      </c>
      <c r="G38" s="39">
        <v>15581</v>
      </c>
      <c r="H38" s="45">
        <f t="shared" si="2"/>
        <v>0.55259667530766388</v>
      </c>
    </row>
    <row r="39" spans="1:8">
      <c r="A39" s="31" t="s">
        <v>26</v>
      </c>
      <c r="B39" s="49" t="s">
        <v>16</v>
      </c>
      <c r="C39" s="49">
        <v>10</v>
      </c>
      <c r="D39" s="52">
        <v>1000</v>
      </c>
      <c r="E39" s="41">
        <v>44150080</v>
      </c>
      <c r="F39" s="41">
        <v>0</v>
      </c>
      <c r="G39" s="41">
        <v>15988</v>
      </c>
      <c r="H39" s="46">
        <f t="shared" si="2"/>
        <v>0.59448480680019367</v>
      </c>
    </row>
    <row r="40" spans="1:8">
      <c r="A40" s="31" t="s">
        <v>26</v>
      </c>
      <c r="B40" s="50" t="s">
        <v>16</v>
      </c>
      <c r="C40" s="50">
        <v>10</v>
      </c>
      <c r="D40" s="53">
        <v>5000</v>
      </c>
      <c r="E40" s="43">
        <v>44306843</v>
      </c>
      <c r="F40" s="43">
        <v>0</v>
      </c>
      <c r="G40" s="43">
        <v>16814</v>
      </c>
      <c r="H40" s="47">
        <f t="shared" si="2"/>
        <v>0.59659563472549793</v>
      </c>
    </row>
    <row r="41" spans="1:8">
      <c r="A41" s="31" t="s">
        <v>26</v>
      </c>
      <c r="B41" s="48" t="s">
        <v>17</v>
      </c>
      <c r="C41" s="48" t="s">
        <v>22</v>
      </c>
      <c r="D41" s="51">
        <v>0</v>
      </c>
      <c r="E41" s="39">
        <v>41498549</v>
      </c>
      <c r="F41" s="39">
        <f>E41-E35</f>
        <v>349204</v>
      </c>
      <c r="G41" s="39">
        <v>15722</v>
      </c>
      <c r="H41" s="45">
        <f t="shared" si="2"/>
        <v>0.55878170288147544</v>
      </c>
    </row>
    <row r="42" spans="1:8">
      <c r="A42" s="31" t="s">
        <v>26</v>
      </c>
      <c r="B42" s="49" t="s">
        <v>17</v>
      </c>
      <c r="C42" s="49" t="s">
        <v>22</v>
      </c>
      <c r="D42" s="52">
        <v>1000</v>
      </c>
      <c r="E42" s="41">
        <v>45099923</v>
      </c>
      <c r="F42" s="41">
        <f t="shared" ref="F42:F46" si="3">E42-E36</f>
        <v>837526</v>
      </c>
      <c r="G42" s="41">
        <v>16523</v>
      </c>
      <c r="H42" s="46">
        <f t="shared" si="2"/>
        <v>0.60727452841214813</v>
      </c>
    </row>
    <row r="43" spans="1:8">
      <c r="A43" s="31" t="s">
        <v>26</v>
      </c>
      <c r="B43" s="49" t="s">
        <v>17</v>
      </c>
      <c r="C43" s="50" t="s">
        <v>22</v>
      </c>
      <c r="D43" s="53">
        <v>5000</v>
      </c>
      <c r="E43" s="43">
        <v>45197899</v>
      </c>
      <c r="F43" s="43">
        <f t="shared" si="3"/>
        <v>776249</v>
      </c>
      <c r="G43" s="43">
        <v>18394</v>
      </c>
      <c r="H43" s="47">
        <f t="shared" si="2"/>
        <v>0.60859378408350939</v>
      </c>
    </row>
    <row r="44" spans="1:8">
      <c r="A44" s="31" t="s">
        <v>26</v>
      </c>
      <c r="B44" s="49" t="s">
        <v>17</v>
      </c>
      <c r="C44" s="48">
        <v>10</v>
      </c>
      <c r="D44" s="51">
        <v>0</v>
      </c>
      <c r="E44" s="39">
        <v>41386857</v>
      </c>
      <c r="F44" s="39">
        <f t="shared" si="3"/>
        <v>347646</v>
      </c>
      <c r="G44" s="39">
        <v>15622</v>
      </c>
      <c r="H44" s="45">
        <f t="shared" si="2"/>
        <v>0.55727776003378127</v>
      </c>
    </row>
    <row r="45" spans="1:8">
      <c r="A45" s="31" t="s">
        <v>26</v>
      </c>
      <c r="B45" s="49" t="s">
        <v>17</v>
      </c>
      <c r="C45" s="49">
        <v>10</v>
      </c>
      <c r="D45" s="52">
        <v>1000</v>
      </c>
      <c r="E45" s="41">
        <v>44984320</v>
      </c>
      <c r="F45" s="41">
        <f t="shared" si="3"/>
        <v>834240</v>
      </c>
      <c r="G45" s="41">
        <v>16377</v>
      </c>
      <c r="H45" s="46">
        <f t="shared" si="2"/>
        <v>0.60571792359692411</v>
      </c>
    </row>
    <row r="46" spans="1:8">
      <c r="A46" s="35" t="s">
        <v>26</v>
      </c>
      <c r="B46" s="50" t="s">
        <v>17</v>
      </c>
      <c r="C46" s="50">
        <v>10</v>
      </c>
      <c r="D46" s="53">
        <v>5000</v>
      </c>
      <c r="E46" s="43">
        <v>45077002</v>
      </c>
      <c r="F46" s="43">
        <f t="shared" si="3"/>
        <v>770159</v>
      </c>
      <c r="G46" s="43">
        <v>18191</v>
      </c>
      <c r="H46" s="47">
        <f t="shared" si="2"/>
        <v>0.60696589508109489</v>
      </c>
    </row>
    <row r="47" spans="1:8">
      <c r="E47"/>
    </row>
    <row r="48" spans="1:8">
      <c r="E48"/>
      <c r="G48" s="5"/>
      <c r="H48"/>
    </row>
    <row r="49" spans="4:8">
      <c r="D49" s="2"/>
      <c r="E49"/>
      <c r="G49" s="5"/>
      <c r="H4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 SC data</vt:lpstr>
      <vt:lpstr>Mouse DC data</vt:lpstr>
    </vt:vector>
  </TitlesOfParts>
  <Company>UMASS Medical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Derr, Alan</dc:creator>
  <cp:lastModifiedBy>Manuel Garber</cp:lastModifiedBy>
  <cp:lastPrinted>2016-06-13T17:11:45Z</cp:lastPrinted>
  <dcterms:created xsi:type="dcterms:W3CDTF">2016-06-06T15:59:39Z</dcterms:created>
  <dcterms:modified xsi:type="dcterms:W3CDTF">2016-06-16T13:57:16Z</dcterms:modified>
</cp:coreProperties>
</file>