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42200" yWindow="1460" windowWidth="33720" windowHeight="18880" tabRatio="653"/>
  </bookViews>
  <sheets>
    <sheet name="Loci" sheetId="1" r:id="rId1"/>
    <sheet name="synthesis and decay" sheetId="2" r:id="rId2"/>
    <sheet name="Time evolution model" sheetId="3" r:id="rId3"/>
  </sheets>
  <definedNames>
    <definedName name="_xlnm._FilterDatabase" localSheetId="0" hidden="1">Loci!$A$1:$L$106</definedName>
    <definedName name="_xlnm._FilterDatabase" localSheetId="1" hidden="1">'synthesis and decay'!$A$1:$O$83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" i="2" l="1"/>
  <c r="M17" i="2"/>
  <c r="N17" i="2"/>
  <c r="L18" i="2"/>
  <c r="M18" i="2"/>
  <c r="N18" i="2"/>
  <c r="L19" i="2"/>
  <c r="M19" i="2"/>
  <c r="N19" i="2"/>
  <c r="L20" i="2"/>
  <c r="M20" i="2"/>
  <c r="N20" i="2"/>
  <c r="L21" i="2"/>
  <c r="M21" i="2"/>
  <c r="N21" i="2"/>
  <c r="L22" i="2"/>
  <c r="M22" i="2"/>
  <c r="N22" i="2"/>
  <c r="L23" i="2"/>
  <c r="M23" i="2"/>
  <c r="N23" i="2"/>
  <c r="L24" i="2"/>
  <c r="M24" i="2"/>
  <c r="N24" i="2"/>
  <c r="L25" i="2"/>
  <c r="M25" i="2"/>
  <c r="N25" i="2"/>
  <c r="L26" i="2"/>
  <c r="M26" i="2"/>
  <c r="N26" i="2"/>
  <c r="L27" i="2"/>
  <c r="M27" i="2"/>
  <c r="N27" i="2"/>
  <c r="L28" i="2"/>
  <c r="M28" i="2"/>
  <c r="N28" i="2"/>
  <c r="L29" i="2"/>
  <c r="M29" i="2"/>
  <c r="N29" i="2"/>
  <c r="L30" i="2"/>
  <c r="M30" i="2"/>
  <c r="N30" i="2"/>
  <c r="L31" i="2"/>
  <c r="M31" i="2"/>
  <c r="N31" i="2"/>
  <c r="L32" i="2"/>
  <c r="M32" i="2"/>
  <c r="N32" i="2"/>
  <c r="L33" i="2"/>
  <c r="M33" i="2"/>
  <c r="N33" i="2"/>
  <c r="L34" i="2"/>
  <c r="M34" i="2"/>
  <c r="N34" i="2"/>
  <c r="L35" i="2"/>
  <c r="M35" i="2"/>
  <c r="N35" i="2"/>
  <c r="L36" i="2"/>
  <c r="M36" i="2"/>
  <c r="N36" i="2"/>
  <c r="L37" i="2"/>
  <c r="M37" i="2"/>
  <c r="N37" i="2"/>
  <c r="L38" i="2"/>
  <c r="M38" i="2"/>
  <c r="N38" i="2"/>
  <c r="L39" i="2"/>
  <c r="M39" i="2"/>
  <c r="N39" i="2"/>
  <c r="L40" i="2"/>
  <c r="M40" i="2"/>
  <c r="N40" i="2"/>
  <c r="L41" i="2"/>
  <c r="M41" i="2"/>
  <c r="N41" i="2"/>
  <c r="L42" i="2"/>
  <c r="M42" i="2"/>
  <c r="N42" i="2"/>
  <c r="L43" i="2"/>
  <c r="M43" i="2"/>
  <c r="N43" i="2"/>
  <c r="L44" i="2"/>
  <c r="M44" i="2"/>
  <c r="N44" i="2"/>
  <c r="L45" i="2"/>
  <c r="M45" i="2"/>
  <c r="N45" i="2"/>
  <c r="L46" i="2"/>
  <c r="M46" i="2"/>
  <c r="N46" i="2"/>
  <c r="L47" i="2"/>
  <c r="M47" i="2"/>
  <c r="N47" i="2"/>
  <c r="L48" i="2"/>
  <c r="M48" i="2"/>
  <c r="N48" i="2"/>
  <c r="L49" i="2"/>
  <c r="M49" i="2"/>
  <c r="N49" i="2"/>
  <c r="L50" i="2"/>
  <c r="M50" i="2"/>
  <c r="N50" i="2"/>
  <c r="L51" i="2"/>
  <c r="M51" i="2"/>
  <c r="N51" i="2"/>
  <c r="L52" i="2"/>
  <c r="M52" i="2"/>
  <c r="N52" i="2"/>
  <c r="L53" i="2"/>
  <c r="M53" i="2"/>
  <c r="N53" i="2"/>
  <c r="L54" i="2"/>
  <c r="M54" i="2"/>
  <c r="N54" i="2"/>
  <c r="L55" i="2"/>
  <c r="M55" i="2"/>
  <c r="N55" i="2"/>
  <c r="L56" i="2"/>
  <c r="M56" i="2"/>
  <c r="N56" i="2"/>
  <c r="L57" i="2"/>
  <c r="M57" i="2"/>
  <c r="N57" i="2"/>
  <c r="L58" i="2"/>
  <c r="M58" i="2"/>
  <c r="N58" i="2"/>
  <c r="L59" i="2"/>
  <c r="M59" i="2"/>
  <c r="N59" i="2"/>
  <c r="L60" i="2"/>
  <c r="M60" i="2"/>
  <c r="N60" i="2"/>
  <c r="L61" i="2"/>
  <c r="M61" i="2"/>
  <c r="N61" i="2"/>
  <c r="L62" i="2"/>
  <c r="M62" i="2"/>
  <c r="N62" i="2"/>
  <c r="L63" i="2"/>
  <c r="M63" i="2"/>
  <c r="N63" i="2"/>
  <c r="L64" i="2"/>
  <c r="M64" i="2"/>
  <c r="N64" i="2"/>
  <c r="L65" i="2"/>
  <c r="M65" i="2"/>
  <c r="N65" i="2"/>
  <c r="L66" i="2"/>
  <c r="M66" i="2"/>
  <c r="N66" i="2"/>
  <c r="L67" i="2"/>
  <c r="M67" i="2"/>
  <c r="N67" i="2"/>
  <c r="L68" i="2"/>
  <c r="M68" i="2"/>
  <c r="N68" i="2"/>
  <c r="L69" i="2"/>
  <c r="M69" i="2"/>
  <c r="N69" i="2"/>
  <c r="L70" i="2"/>
  <c r="M70" i="2"/>
  <c r="N70" i="2"/>
  <c r="L71" i="2"/>
  <c r="M71" i="2"/>
  <c r="N71" i="2"/>
  <c r="L72" i="2"/>
  <c r="M72" i="2"/>
  <c r="N72" i="2"/>
  <c r="L73" i="2"/>
  <c r="M73" i="2"/>
  <c r="N73" i="2"/>
  <c r="L74" i="2"/>
  <c r="M74" i="2"/>
  <c r="N74" i="2"/>
  <c r="L75" i="2"/>
  <c r="M75" i="2"/>
  <c r="N75" i="2"/>
  <c r="L76" i="2"/>
  <c r="M76" i="2"/>
  <c r="N76" i="2"/>
  <c r="L77" i="2"/>
  <c r="M77" i="2"/>
  <c r="N77" i="2"/>
  <c r="L78" i="2"/>
  <c r="M78" i="2"/>
  <c r="N78" i="2"/>
  <c r="L79" i="2"/>
  <c r="M79" i="2"/>
  <c r="N79" i="2"/>
  <c r="L80" i="2"/>
  <c r="M80" i="2"/>
  <c r="N80" i="2"/>
  <c r="L81" i="2"/>
  <c r="M81" i="2"/>
  <c r="N81" i="2"/>
  <c r="L82" i="2"/>
  <c r="M82" i="2"/>
  <c r="N82" i="2"/>
  <c r="L83" i="2"/>
  <c r="M83" i="2"/>
  <c r="N83" i="2"/>
  <c r="L3" i="2"/>
  <c r="M3" i="2"/>
  <c r="N3" i="2"/>
  <c r="L4" i="2"/>
  <c r="M4" i="2"/>
  <c r="N4" i="2"/>
  <c r="L5" i="2"/>
  <c r="M5" i="2"/>
  <c r="N5" i="2"/>
  <c r="L6" i="2"/>
  <c r="M6" i="2"/>
  <c r="N6" i="2"/>
  <c r="L7" i="2"/>
  <c r="M7" i="2"/>
  <c r="N7" i="2"/>
  <c r="L8" i="2"/>
  <c r="M8" i="2"/>
  <c r="N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M13" i="2"/>
  <c r="N13" i="2"/>
  <c r="L14" i="2"/>
  <c r="M14" i="2"/>
  <c r="N14" i="2"/>
  <c r="L15" i="2"/>
  <c r="M15" i="2"/>
  <c r="N15" i="2"/>
  <c r="L16" i="2"/>
  <c r="M16" i="2"/>
  <c r="N16" i="2"/>
  <c r="L2" i="2"/>
  <c r="M2" i="2"/>
  <c r="N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2" i="2"/>
  <c r="L7" i="1"/>
  <c r="L3" i="1"/>
  <c r="L10" i="1"/>
  <c r="L4" i="1"/>
  <c r="L6" i="1"/>
  <c r="L5" i="1"/>
  <c r="L105" i="1"/>
  <c r="L8" i="1"/>
  <c r="L15" i="1"/>
  <c r="L106" i="1"/>
  <c r="L9" i="1"/>
  <c r="L11" i="1"/>
  <c r="L12" i="1"/>
  <c r="L14" i="1"/>
  <c r="L16" i="1"/>
  <c r="L17" i="1"/>
  <c r="L18" i="1"/>
  <c r="L19" i="1"/>
  <c r="L75" i="1"/>
  <c r="L20" i="1"/>
  <c r="L21" i="1"/>
  <c r="L22" i="1"/>
  <c r="L23" i="1"/>
  <c r="L24" i="1"/>
  <c r="L25" i="1"/>
  <c r="L26" i="1"/>
  <c r="L29" i="1"/>
  <c r="L27" i="1"/>
  <c r="L28" i="1"/>
  <c r="L30" i="1"/>
  <c r="L31" i="1"/>
  <c r="L47" i="1"/>
  <c r="L50" i="1"/>
  <c r="L101" i="1"/>
  <c r="L46" i="1"/>
  <c r="L32" i="1"/>
  <c r="L34" i="1"/>
  <c r="L33" i="1"/>
  <c r="L35" i="1"/>
  <c r="L36" i="1"/>
  <c r="L37" i="1"/>
  <c r="L104" i="1"/>
  <c r="L38" i="1"/>
  <c r="L39" i="1"/>
  <c r="L93" i="1"/>
  <c r="L40" i="1"/>
  <c r="L41" i="1"/>
  <c r="L42" i="1"/>
  <c r="L43" i="1"/>
  <c r="L44" i="1"/>
  <c r="L51" i="1"/>
  <c r="L45" i="1"/>
  <c r="L102" i="1"/>
  <c r="L48" i="1"/>
  <c r="L49" i="1"/>
  <c r="L52" i="1"/>
  <c r="L53" i="1"/>
  <c r="L54" i="1"/>
  <c r="L55" i="1"/>
  <c r="L56" i="1"/>
  <c r="L57" i="1"/>
  <c r="L58" i="1"/>
  <c r="L61" i="1"/>
  <c r="L67" i="1"/>
  <c r="L60" i="1"/>
  <c r="L62" i="1"/>
  <c r="L66" i="1"/>
  <c r="L59" i="1"/>
  <c r="L63" i="1"/>
  <c r="L103" i="1"/>
  <c r="L13" i="1"/>
  <c r="L64" i="1"/>
  <c r="L65" i="1"/>
  <c r="L69" i="1"/>
  <c r="L68" i="1"/>
  <c r="L70" i="1"/>
  <c r="L71" i="1"/>
  <c r="L72" i="1"/>
  <c r="L73" i="1"/>
  <c r="L74" i="1"/>
  <c r="L79" i="1"/>
  <c r="L76" i="1"/>
  <c r="L77" i="1"/>
  <c r="L80" i="1"/>
  <c r="L81" i="1"/>
  <c r="L78" i="1"/>
  <c r="L82" i="1"/>
  <c r="L83" i="1"/>
  <c r="L85" i="1"/>
  <c r="L86" i="1"/>
  <c r="L88" i="1"/>
  <c r="L89" i="1"/>
  <c r="L91" i="1"/>
  <c r="L90" i="1"/>
  <c r="L92" i="1"/>
  <c r="L94" i="1"/>
  <c r="L95" i="1"/>
  <c r="L97" i="1"/>
  <c r="L87" i="1"/>
  <c r="L96" i="1"/>
  <c r="L84" i="1"/>
  <c r="L98" i="1"/>
  <c r="L99" i="1"/>
  <c r="L100" i="1"/>
  <c r="L2" i="1"/>
</calcChain>
</file>

<file path=xl/sharedStrings.xml><?xml version="1.0" encoding="utf-8"?>
<sst xmlns="http://schemas.openxmlformats.org/spreadsheetml/2006/main" count="984" uniqueCount="348">
  <si>
    <t>intergenic</t>
  </si>
  <si>
    <t>mmu-let-7a-1</t>
  </si>
  <si>
    <t>mmu-let-7a-2</t>
  </si>
  <si>
    <t>mmu-let-7b-5p</t>
  </si>
  <si>
    <t>mmu-let-7c-1-5p</t>
  </si>
  <si>
    <t>mmu-let-7c-2-5p</t>
  </si>
  <si>
    <t>mmu-let-7e</t>
  </si>
  <si>
    <t>mmu-let-7i</t>
  </si>
  <si>
    <t>mmu-miR-100-5p</t>
  </si>
  <si>
    <t>intronic</t>
  </si>
  <si>
    <t>mmu-miR-103-1-3p</t>
  </si>
  <si>
    <t>mmu-miR-103-2-3p</t>
  </si>
  <si>
    <t>mmu-miR-1249-3p</t>
  </si>
  <si>
    <t>mmu-miR-125a-5p</t>
  </si>
  <si>
    <t>mmu-miR-125b-1-5p</t>
  </si>
  <si>
    <t>mmu-miR-125b-2-5p</t>
  </si>
  <si>
    <t>mmu-miR-130a-3p</t>
  </si>
  <si>
    <t>mmu-miR-130b-3p</t>
  </si>
  <si>
    <t>mmu-miR-140-3p</t>
  </si>
  <si>
    <t>mmu-miR-143</t>
  </si>
  <si>
    <t>mmu-miR-149</t>
  </si>
  <si>
    <t>mmu-miR-151</t>
  </si>
  <si>
    <t>mmu-miR-152-3p</t>
  </si>
  <si>
    <t>mmu-miR-155-5p</t>
  </si>
  <si>
    <t>mmu-miR-15b-5p</t>
  </si>
  <si>
    <t>mmu-miR-16-1-5p</t>
  </si>
  <si>
    <t>mmu-miR-16-2-5p</t>
  </si>
  <si>
    <t>mmu-miR-17-5p</t>
  </si>
  <si>
    <t>mmu-miR-181a-1-5p</t>
  </si>
  <si>
    <t>antisense</t>
  </si>
  <si>
    <t>mmu-miR-181a-2-5p</t>
  </si>
  <si>
    <t>mmu-miR-181b-1-5p</t>
  </si>
  <si>
    <t>mmu-miR-182-5p</t>
  </si>
  <si>
    <t>mmu-miR-186-5p</t>
  </si>
  <si>
    <t>mmu-miR-192-5p</t>
  </si>
  <si>
    <t>mmu-miR-1964-3p</t>
  </si>
  <si>
    <t>mmu-miR-1983</t>
  </si>
  <si>
    <t>mmu-miR-199a-1-3p</t>
  </si>
  <si>
    <t>mmu-miR-19b-2-3p</t>
  </si>
  <si>
    <t>mmu-miR-205-5p</t>
  </si>
  <si>
    <t>mmu-miR-20a-5p</t>
  </si>
  <si>
    <t>mmu-miR-214-3p</t>
  </si>
  <si>
    <t>mmu-miR-218-1-5p</t>
  </si>
  <si>
    <t>mmu-miR-218-2-5p</t>
  </si>
  <si>
    <t>mmu-miR-21a-5p</t>
  </si>
  <si>
    <t>mmu-miR-22</t>
  </si>
  <si>
    <t>mmu-miR-221</t>
  </si>
  <si>
    <t>mmu-miR-222</t>
  </si>
  <si>
    <t>mmu-miR-224-5p</t>
  </si>
  <si>
    <t>mmu-miR-24-1-3p</t>
  </si>
  <si>
    <t>mmu-miR-24-2-3p</t>
  </si>
  <si>
    <t>mmu-miR-25-3p</t>
  </si>
  <si>
    <t>mmu-miR-26a-1-5p</t>
  </si>
  <si>
    <t>mmu-miR-26a-2-5p</t>
  </si>
  <si>
    <t>mmu-miR-27b-3p</t>
  </si>
  <si>
    <t>mmu-miR-298-5p</t>
  </si>
  <si>
    <t>mmu-miR-29a-3p</t>
  </si>
  <si>
    <t>mmu-miR-29b-1-3p</t>
  </si>
  <si>
    <t>mmu-miR-29b-2-3p</t>
  </si>
  <si>
    <t>mmu-miR-301a-3p</t>
  </si>
  <si>
    <t>mmu-miR-301b-3p</t>
  </si>
  <si>
    <t>mmu-miR-30a</t>
  </si>
  <si>
    <t>mmu-miR-30b</t>
  </si>
  <si>
    <t>mmu-miR-30e-5p</t>
  </si>
  <si>
    <t>mmu-miR-31</t>
  </si>
  <si>
    <t>divergent</t>
  </si>
  <si>
    <t>mmu-miR-320-3p</t>
  </si>
  <si>
    <t>mmu-miR-335-5p</t>
  </si>
  <si>
    <t>mmu-miR-34a-5p</t>
  </si>
  <si>
    <t>mmu-miR-351</t>
  </si>
  <si>
    <t>mmu-miR-365-1-3p</t>
  </si>
  <si>
    <t>mmu-miR-365-2-3p</t>
  </si>
  <si>
    <t>mmu-miR-374</t>
  </si>
  <si>
    <t>mmu-miR-423-5p</t>
  </si>
  <si>
    <t>mmu-miR-466b-3p</t>
  </si>
  <si>
    <t>mmu-miR-501-3p</t>
  </si>
  <si>
    <t>mmu-miR-503</t>
  </si>
  <si>
    <t>mmu-miR-532-5p</t>
  </si>
  <si>
    <t>mmu-miR-574-3p</t>
  </si>
  <si>
    <t>mmu-miR-652-3p</t>
  </si>
  <si>
    <t>mmu-miR-669c-5p</t>
  </si>
  <si>
    <t>mmu-miR-92a-1-3p</t>
  </si>
  <si>
    <t>mmu-miR-92a-2-3p</t>
  </si>
  <si>
    <t>mmu-miR-93-5p</t>
  </si>
  <si>
    <t>mmu-miR-99a-5p</t>
  </si>
  <si>
    <t>mmu-miR-99b-5p</t>
  </si>
  <si>
    <t>pri-miRNA region</t>
  </si>
  <si>
    <t>signal</t>
  </si>
  <si>
    <t>CONTEXT</t>
  </si>
  <si>
    <t>comment</t>
  </si>
  <si>
    <t>chr13:48,625,924-48,641,947</t>
  </si>
  <si>
    <t>OK</t>
  </si>
  <si>
    <t>7a-1: cluster with let-7d, let-7f-1</t>
  </si>
  <si>
    <t>mmu-let-7d-5p</t>
  </si>
  <si>
    <t>chr9:41,335,847-41,347,232</t>
  </si>
  <si>
    <t>LOW</t>
  </si>
  <si>
    <t>7a-2: cluster with miR-100</t>
  </si>
  <si>
    <t>clustered with let-7a-2</t>
  </si>
  <si>
    <t>chr15:85,531,339-85,538,026</t>
  </si>
  <si>
    <t>cluster with let7c-2</t>
  </si>
  <si>
    <t>cluster with let7b</t>
  </si>
  <si>
    <t>chr16:77,598,016-77,601,268</t>
  </si>
  <si>
    <t>cluster with 99a</t>
  </si>
  <si>
    <t>cluster with let7c-1</t>
  </si>
  <si>
    <t>chr17:17,964,516-17,980,285</t>
  </si>
  <si>
    <t>cluster with let-7e, miR.125a</t>
  </si>
  <si>
    <t>chr10:122,416,951-122,422,812</t>
  </si>
  <si>
    <t>chr11:35,595,249-35,596,934</t>
  </si>
  <si>
    <t>103-1; intron of Pank3</t>
  </si>
  <si>
    <t>chr2:131,113,466-131,117,939</t>
  </si>
  <si>
    <t>103-2; intron of Pank2</t>
  </si>
  <si>
    <t>chr15:84,781,388-84,783,468</t>
  </si>
  <si>
    <t>intronic - 5031439G07Rik</t>
  </si>
  <si>
    <t>chr9:41,389,499-41,401,108</t>
  </si>
  <si>
    <t>125b1</t>
  </si>
  <si>
    <t>chr16:77,644,837-77,652,946</t>
  </si>
  <si>
    <t>125b2</t>
  </si>
  <si>
    <t>chr2:84,579,589-84,583,890</t>
  </si>
  <si>
    <t>chr16:17,121,721-17,125,215</t>
  </si>
  <si>
    <t>intronic?- 2610318N02Rik; cluster with 301b</t>
  </si>
  <si>
    <t>intronic?- 2610318N02Rik; cluster with130b</t>
  </si>
  <si>
    <t>chr8:110,074,092-110,076,142</t>
  </si>
  <si>
    <t>intronic - Wwp2</t>
  </si>
  <si>
    <t>chr18:61,805,240-61,812,027</t>
  </si>
  <si>
    <t>cluster with miR-145</t>
  </si>
  <si>
    <t>mmu-miR-145</t>
  </si>
  <si>
    <t>cluster with miR-143</t>
  </si>
  <si>
    <t>chr1:94,728,790-94,749,806</t>
  </si>
  <si>
    <t>intronic - Gpc1</t>
  </si>
  <si>
    <t>chr15:73,073,258-73,087,275</t>
  </si>
  <si>
    <t>intronic - Ptk2</t>
  </si>
  <si>
    <t>chr11:96,711,402-96,711,970</t>
  </si>
  <si>
    <t>intronic - COPZ2</t>
  </si>
  <si>
    <t>chr16:84,703,710-84,719,727</t>
  </si>
  <si>
    <t>chr14:62,244,265-62,251,250</t>
  </si>
  <si>
    <t>16-1: cluster with miR15a</t>
  </si>
  <si>
    <t>mmu-miR-15a-5p</t>
  </si>
  <si>
    <t>chr3:68,813,632-68,820,002</t>
  </si>
  <si>
    <t>intronic - Smc4; cluster with miR16-2</t>
  </si>
  <si>
    <t>16-2: intronic - Smc4; cluster with miR15b</t>
  </si>
  <si>
    <t>chr14:115,441,507-115,446,111</t>
  </si>
  <si>
    <t>cluster with 18, 19a, 19b-1, 20a, 92-1</t>
  </si>
  <si>
    <t>mmu-miR-19b-1-3p</t>
  </si>
  <si>
    <t>19b-1;  cluster with 18, 19a, 17, 92a-1</t>
  </si>
  <si>
    <t>cluster with 18, 19a, 19b-1, 17, 92-1</t>
  </si>
  <si>
    <t>92a-1; cluster with 18, 19a, 19b-1, 17</t>
  </si>
  <si>
    <t>mmu-miR-19a</t>
  </si>
  <si>
    <t>cluster with 18, 17, 19b-1, 20a, 92-1</t>
  </si>
  <si>
    <t>chr1:139,859,788-139,866,074</t>
  </si>
  <si>
    <t>miR-181a-1, cluster with 181b-1</t>
  </si>
  <si>
    <t>miR-181a-1, cluster with 181b</t>
  </si>
  <si>
    <t>chr2:38,707,091-38,711,257</t>
  </si>
  <si>
    <t>miR-181a-2; cluster with 181b-2; antisense to Nr6a1</t>
  </si>
  <si>
    <t>mmu-miR-181b-2-5p</t>
  </si>
  <si>
    <t>chr6:30,115,777-30,124,226</t>
  </si>
  <si>
    <t>cluster with 182, 183, 96</t>
  </si>
  <si>
    <t>mmu-miR-183-5p</t>
  </si>
  <si>
    <t>mmu-miR-96-5p</t>
  </si>
  <si>
    <t>chr3:157,206,290-157,207,891</t>
  </si>
  <si>
    <t>intronic - Zranb2</t>
  </si>
  <si>
    <t>mmu-miR-191-5p</t>
  </si>
  <si>
    <t>chr9:108,469,867-108,472,159</t>
  </si>
  <si>
    <t>cluster with miR-425</t>
  </si>
  <si>
    <t>mmu-miR-425</t>
  </si>
  <si>
    <t>cluster with miR-191</t>
  </si>
  <si>
    <t>chr19:6,263,562-6,265,931</t>
  </si>
  <si>
    <t>cluster with miR-194</t>
  </si>
  <si>
    <t>mmu-miR-194-5p</t>
  </si>
  <si>
    <t>cluster with miR-192</t>
  </si>
  <si>
    <t>chr7:30,556,560-30,560,300</t>
  </si>
  <si>
    <t>intronic - Zfp84</t>
  </si>
  <si>
    <t>chr13:21,982,875-21,994,505</t>
  </si>
  <si>
    <t>chr9:21,299,241-21,303,566</t>
  </si>
  <si>
    <t>antisense to Dnm2</t>
  </si>
  <si>
    <t>chr1:164,147,835-164,155,141</t>
  </si>
  <si>
    <t>cluster with 199a2, antisense to Dnm3</t>
  </si>
  <si>
    <t>mmu-miR-199a-2-3p</t>
  </si>
  <si>
    <t>cluster with 214, antisense to Dnm3</t>
  </si>
  <si>
    <t>chrX:50,094,541-50,098,178</t>
  </si>
  <si>
    <t>92a-2; cluster with 19b-2, 20b, 18b, 106a, 363</t>
  </si>
  <si>
    <t>19b-2; cluster with 92a-2, 20b, 18b, 106a, 363</t>
  </si>
  <si>
    <t>chr1:195,333,484-195,335,975</t>
  </si>
  <si>
    <t>chr5:48,611,420-48,615,839</t>
  </si>
  <si>
    <t>miR218-1, intronic - Slit2</t>
  </si>
  <si>
    <t>chr11:35,426,233-35,435,462</t>
  </si>
  <si>
    <t>miR218-2, intronic - Slit3</t>
  </si>
  <si>
    <t>chr11:86,390,826-86,398,796</t>
  </si>
  <si>
    <t>intergenic (Vmp1 indep.promoter)</t>
  </si>
  <si>
    <t>chr11:75,275,206-75,279,977</t>
  </si>
  <si>
    <t>chrX:18,719,567-18,724,242</t>
  </si>
  <si>
    <t>intergenic, clustered with miR-222</t>
  </si>
  <si>
    <t>chrX:69,503,958-69,507,750</t>
  </si>
  <si>
    <t>intronic - Gabre, 452</t>
  </si>
  <si>
    <t>chr13:63,401,071-63,403,087</t>
  </si>
  <si>
    <t xml:space="preserve"> 24-1: cluster with 23b, 27b; intronic - Apo</t>
  </si>
  <si>
    <t>cluster with 23b, 24-1; intronic - Apo</t>
  </si>
  <si>
    <t>mmu-miR-23b-3p</t>
  </si>
  <si>
    <t>chr8:86,730,722-86,733,993</t>
  </si>
  <si>
    <t>24-2 cluster with 23a, 27a</t>
  </si>
  <si>
    <t>mmu-miR-27a-3p</t>
  </si>
  <si>
    <t>mmu-miR-23a-3p</t>
  </si>
  <si>
    <t>chr5:138,606,439-138,607,121</t>
  </si>
  <si>
    <t>intronic - Mcm7; cluster with 93, 106b</t>
  </si>
  <si>
    <t>intronic - Mcm7; cluster with 25, 106b</t>
  </si>
  <si>
    <t>chr9:118,939,430-118,942,619</t>
  </si>
  <si>
    <t>26a-1: intronic - Ctdsp1</t>
  </si>
  <si>
    <t>chr10:126,431,102-126,432,873</t>
  </si>
  <si>
    <t>26a-2: intronic - Ctdsp2</t>
  </si>
  <si>
    <t>chr2:174,092,647-174,093,036</t>
  </si>
  <si>
    <t>cluster with 296</t>
  </si>
  <si>
    <t>mmu-miR-296-5p</t>
  </si>
  <si>
    <t>chr6:31,004,720-31,022,331</t>
  </si>
  <si>
    <t>cluster with miR-29b-1</t>
  </si>
  <si>
    <t>29b-1: cluster with miR-29a</t>
  </si>
  <si>
    <t>chr1:196,844,061-196,864,459</t>
  </si>
  <si>
    <t>29b-2; cluster with miR-29c</t>
  </si>
  <si>
    <t>mmu-miR-29c-3p</t>
  </si>
  <si>
    <t>cluster with miR-29b-2</t>
  </si>
  <si>
    <t>chr11:86,922,923-86,929,562</t>
  </si>
  <si>
    <t>intronic - Fam33a</t>
  </si>
  <si>
    <t>mmu-miR-30c-2</t>
  </si>
  <si>
    <t>chr1:23,263,039-23,302,826</t>
  </si>
  <si>
    <t>cluster with miR-30a</t>
  </si>
  <si>
    <t>cluster with miR-30c-2</t>
  </si>
  <si>
    <t>chr15:68,162,962-68,194,043</t>
  </si>
  <si>
    <t>clustered with miR-30d</t>
  </si>
  <si>
    <t>mmu-miR-30d</t>
  </si>
  <si>
    <t>clustered with miR-30b</t>
  </si>
  <si>
    <t>chr4:120,441,660-120,446,226</t>
  </si>
  <si>
    <t>intronic - Nfyc; cluster with 30c-1</t>
  </si>
  <si>
    <t>mmu-miR-30c-1</t>
  </si>
  <si>
    <t>intronic - Nfyc; cluster with 30e</t>
  </si>
  <si>
    <t>chr4:88,545,318-88,584,210</t>
  </si>
  <si>
    <t>chr14:70,843,374-70,844,589</t>
  </si>
  <si>
    <t>divergent to Polr3d</t>
  </si>
  <si>
    <t>chr6:30,690,947-30,692,071</t>
  </si>
  <si>
    <t>intronic - Mest</t>
  </si>
  <si>
    <t>chr4:149,442,180-149,445,107</t>
  </si>
  <si>
    <t>chr16:13,448,205-13,458,599</t>
  </si>
  <si>
    <t>365-1: cluster with 193b</t>
  </si>
  <si>
    <t>chr11:79,525,612-79,551,845</t>
  </si>
  <si>
    <t>365-2: cluster with 193a</t>
  </si>
  <si>
    <t>mmu-miR-421</t>
  </si>
  <si>
    <t>chrX:100,765,399-100,772,577</t>
  </si>
  <si>
    <t>cluster with miR-374</t>
  </si>
  <si>
    <t>cluster with miR-421</t>
  </si>
  <si>
    <t>chr11:76,890,303-76,891,873</t>
  </si>
  <si>
    <t>intronic - Ccdc55</t>
  </si>
  <si>
    <t>chr2:10,394,148-10,426,070</t>
  </si>
  <si>
    <t>intronic - Sfmbt2</t>
  </si>
  <si>
    <t>chrX:6,810,379-6,827,376</t>
  </si>
  <si>
    <t>cluster with 500, 362, 188, 532</t>
  </si>
  <si>
    <t>cluster with 500, 362, 188, 501</t>
  </si>
  <si>
    <t>chrX:50,406,385-50,410,299</t>
  </si>
  <si>
    <t>clustered with miR-322, miR-503</t>
  </si>
  <si>
    <t>clustered with miR-322, miR-351</t>
  </si>
  <si>
    <t>mmu-miR-322</t>
  </si>
  <si>
    <t>clustered with miR-351, miR-503</t>
  </si>
  <si>
    <t>chr5:65,361,596-65,367,788</t>
  </si>
  <si>
    <t>intronic - Fam114a1</t>
  </si>
  <si>
    <t>chrX:139,159,387-139,186,419</t>
  </si>
  <si>
    <t>intronic -Tmem164</t>
  </si>
  <si>
    <t>pri-miRNA_synthesis_tcA (rpkm/hour)</t>
  </si>
  <si>
    <t>pri-miRNA_synthesis_tcB (rpkm/hour)</t>
  </si>
  <si>
    <t>pri-miRNA_synthesis_tcC (rpkm/hour)</t>
  </si>
  <si>
    <t>pri-miRNA_halflives_tcA (hours)</t>
  </si>
  <si>
    <t>pri-miRNA_halflives_tcB (hours)</t>
  </si>
  <si>
    <t>pri-miRNA_halflives_tcC (hours)</t>
  </si>
  <si>
    <t>Average synthesis rate</t>
  </si>
  <si>
    <t>mmu-let-7a-5p</t>
  </si>
  <si>
    <t>mmu-let-7c-5p</t>
  </si>
  <si>
    <t>mmu-let-7e-5p</t>
  </si>
  <si>
    <t>mmu-let-7i-5p</t>
  </si>
  <si>
    <t>mmu-miR-103-3p</t>
  </si>
  <si>
    <t>mmu-miR-106b-3p</t>
  </si>
  <si>
    <t>mmu-miR-125b-5p</t>
  </si>
  <si>
    <t>mmu-miR-143-3p</t>
  </si>
  <si>
    <t>mmu-miR-145a-5p</t>
  </si>
  <si>
    <t>mmu-miR-149-5p</t>
  </si>
  <si>
    <t>mmu-miR-151-3p</t>
  </si>
  <si>
    <t>mmu-miR-16-5p</t>
  </si>
  <si>
    <t>mmu-miR-181a-5p</t>
  </si>
  <si>
    <t>mmu-miR-181b-5p</t>
  </si>
  <si>
    <t>mmu-miR-199a-3p</t>
  </si>
  <si>
    <t>mmu-miR-19b-3p</t>
  </si>
  <si>
    <t>mmu-miR-218-5p</t>
  </si>
  <si>
    <t>mmu-miR-22-3p</t>
  </si>
  <si>
    <t>mmu-miR-221-3p</t>
  </si>
  <si>
    <t>mmu-miR-222-3p</t>
  </si>
  <si>
    <t>mmu-miR-24-3p</t>
  </si>
  <si>
    <t>mmu-miR-26a-5p</t>
  </si>
  <si>
    <t>mmu-miR-29b-3p</t>
  </si>
  <si>
    <t>mmu-miR-30a-5p</t>
  </si>
  <si>
    <t>mmu-miR-30b-5p</t>
  </si>
  <si>
    <t>mmu-miR-30c-5p</t>
  </si>
  <si>
    <t>mmu-miR-30d-5p</t>
  </si>
  <si>
    <t>mmu-miR-31-5p</t>
  </si>
  <si>
    <t>mmu-miR-322-5p</t>
  </si>
  <si>
    <t>mmu-miR-351-5p</t>
  </si>
  <si>
    <t>mmu-miR-365-3p</t>
  </si>
  <si>
    <t>mmu-miR-421-3p</t>
  </si>
  <si>
    <t>mmu-miR-92a-3p</t>
  </si>
  <si>
    <t>Nr loci</t>
  </si>
  <si>
    <t>N</t>
  </si>
  <si>
    <t>transcription class (4)</t>
  </si>
  <si>
    <t>1. Very High</t>
  </si>
  <si>
    <t>2. High</t>
  </si>
  <si>
    <t>3. Low</t>
  </si>
  <si>
    <t>4. Very Low</t>
  </si>
  <si>
    <t>miRNA reads (3T9 growing)</t>
  </si>
  <si>
    <t>FAST</t>
  </si>
  <si>
    <t>SLOW</t>
  </si>
  <si>
    <t>decay class (3)</t>
  </si>
  <si>
    <t>OTHER</t>
  </si>
  <si>
    <t>synthesis rate  (CPC/h ) [k1]</t>
  </si>
  <si>
    <t>alpha (h)         [1/TD]</t>
  </si>
  <si>
    <t xml:space="preserve">Half Life (h) </t>
  </si>
  <si>
    <t>T1/2</t>
  </si>
  <si>
    <t>Transcription Rate (K1)</t>
  </si>
  <si>
    <t>alpha</t>
  </si>
  <si>
    <t>mean V_UP         [CPC/hour]</t>
  </si>
  <si>
    <t>miR at plateau (100h limit)</t>
  </si>
  <si>
    <t>PRI at plateau (100h limit)</t>
  </si>
  <si>
    <t>mean V_DOWN         [CPC/hour]</t>
  </si>
  <si>
    <t>Plateau in 100h?</t>
  </si>
  <si>
    <t>CPC at plateau</t>
  </si>
  <si>
    <t>Time to 90% of plateau (hours)</t>
  </si>
  <si>
    <t>interval (CPC)</t>
  </si>
  <si>
    <t>SLOW (T1/2=24h)</t>
  </si>
  <si>
    <t>K1= 1                      Low Transcr.</t>
  </si>
  <si>
    <t>a=0</t>
  </si>
  <si>
    <t>NO</t>
  </si>
  <si>
    <t xml:space="preserve"> 2-4</t>
  </si>
  <si>
    <t>a=1/48</t>
  </si>
  <si>
    <t>YES</t>
  </si>
  <si>
    <t>a=1/24</t>
  </si>
  <si>
    <t>K1= 6                     High Transcr.</t>
  </si>
  <si>
    <t xml:space="preserve"> 10-20</t>
  </si>
  <si>
    <t>FAST (T1/2=4h)</t>
  </si>
  <si>
    <t>K3 [ln(2)/HL-alpha]</t>
  </si>
  <si>
    <t>theoric miRNA "mu" (CPC) [K1/(K3+a)]</t>
  </si>
  <si>
    <t>"mu"(CPC) with HL=24h</t>
  </si>
  <si>
    <t>mature miRNA (CPC)</t>
  </si>
  <si>
    <t>synthesis rate (RPKM/h )</t>
  </si>
  <si>
    <t>SINGLETON?</t>
  </si>
  <si>
    <t>2 clustered</t>
  </si>
  <si>
    <t>1 single</t>
  </si>
  <si>
    <t>miRNA NAME     (miRBase21)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</si>
</sst>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0"/>
      <color theme="1"/>
      <name val="Helvetica"/>
      <family val="2"/>
    </font>
    <font>
      <b/>
      <sz val="10"/>
      <color theme="1"/>
      <name val="Helvetica"/>
      <family val="2"/>
    </font>
    <font>
      <b/>
      <sz val="12"/>
      <name val="Helvetica"/>
    </font>
    <font>
      <sz val="12"/>
      <color theme="5" tint="-0.499984740745262"/>
      <name val="Helvetica"/>
    </font>
    <font>
      <sz val="12"/>
      <color theme="3" tint="-0.499984740745262"/>
      <name val="Helvetica"/>
    </font>
    <font>
      <b/>
      <sz val="12"/>
      <name val="Arial"/>
    </font>
    <font>
      <sz val="12"/>
      <name val="Arial"/>
    </font>
    <font>
      <u/>
      <sz val="10"/>
      <color theme="10"/>
      <name val="Helvetica"/>
      <family val="2"/>
    </font>
    <font>
      <u/>
      <sz val="10"/>
      <color theme="11"/>
      <name val="Helvetica"/>
      <family val="2"/>
    </font>
    <font>
      <b/>
      <sz val="10"/>
      <color theme="3" tint="0.39997558519241921"/>
      <name val="Helvetica"/>
    </font>
    <font>
      <b/>
      <sz val="10"/>
      <color rgb="FFFF0000"/>
      <name val="Helvetica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3" fillId="5" borderId="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6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5" fillId="8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9" fontId="0" fillId="9" borderId="1" xfId="0" applyNumberFormat="1" applyFill="1" applyBorder="1"/>
    <xf numFmtId="164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49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3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90" wrapText="1"/>
    </xf>
    <xf numFmtId="49" fontId="1" fillId="9" borderId="4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workbookViewId="0"/>
  </sheetViews>
  <sheetFormatPr baseColWidth="10" defaultRowHeight="12" x14ac:dyDescent="0"/>
  <cols>
    <col min="1" max="1" width="27.1640625" customWidth="1"/>
    <col min="2" max="2" width="30.33203125" style="12" customWidth="1"/>
    <col min="5" max="5" width="47.5" bestFit="1" customWidth="1"/>
    <col min="6" max="11" width="19" style="18" customWidth="1"/>
    <col min="12" max="12" width="19" style="21" customWidth="1"/>
  </cols>
  <sheetData>
    <row r="1" spans="1:12" s="13" customFormat="1" ht="45">
      <c r="A1" s="9" t="s">
        <v>347</v>
      </c>
      <c r="B1" s="9" t="s">
        <v>86</v>
      </c>
      <c r="C1" s="1" t="s">
        <v>87</v>
      </c>
      <c r="D1" s="1" t="s">
        <v>88</v>
      </c>
      <c r="E1" s="1" t="s">
        <v>89</v>
      </c>
      <c r="F1" s="16" t="s">
        <v>262</v>
      </c>
      <c r="G1" s="16" t="s">
        <v>263</v>
      </c>
      <c r="H1" s="16" t="s">
        <v>264</v>
      </c>
      <c r="I1" s="16" t="s">
        <v>265</v>
      </c>
      <c r="J1" s="16" t="s">
        <v>266</v>
      </c>
      <c r="K1" s="16" t="s">
        <v>267</v>
      </c>
      <c r="L1" s="22" t="s">
        <v>268</v>
      </c>
    </row>
    <row r="2" spans="1:12" ht="15">
      <c r="A2" s="10" t="s">
        <v>1</v>
      </c>
      <c r="B2" s="11" t="s">
        <v>90</v>
      </c>
      <c r="C2" s="2" t="s">
        <v>91</v>
      </c>
      <c r="D2" s="3" t="s">
        <v>0</v>
      </c>
      <c r="E2" s="4" t="s">
        <v>92</v>
      </c>
      <c r="F2" s="17">
        <v>52.194000000000003</v>
      </c>
      <c r="G2" s="17">
        <v>61.825000000000003</v>
      </c>
      <c r="H2" s="17">
        <v>56.13</v>
      </c>
      <c r="I2" s="17">
        <v>4.0000000000000001E-3</v>
      </c>
      <c r="J2" s="17">
        <v>5.0000000000000001E-3</v>
      </c>
      <c r="K2" s="17">
        <v>8.0000000000000002E-3</v>
      </c>
      <c r="L2" s="20">
        <f t="shared" ref="L2:L33" si="0">AVERAGE(F2:H2)</f>
        <v>56.716333333333331</v>
      </c>
    </row>
    <row r="3" spans="1:12" ht="15">
      <c r="A3" s="10" t="s">
        <v>2</v>
      </c>
      <c r="B3" s="11" t="s">
        <v>94</v>
      </c>
      <c r="C3" s="5" t="s">
        <v>95</v>
      </c>
      <c r="D3" s="3" t="s">
        <v>0</v>
      </c>
      <c r="E3" s="4" t="s">
        <v>96</v>
      </c>
      <c r="F3" s="17">
        <v>7.1669999999999998</v>
      </c>
      <c r="G3" s="17">
        <v>8.5380000000000003</v>
      </c>
      <c r="H3" s="17">
        <v>7.2510000000000003</v>
      </c>
      <c r="I3" s="17">
        <v>0.09</v>
      </c>
      <c r="J3" s="17">
        <v>1.2999999999999999E-2</v>
      </c>
      <c r="K3" s="17">
        <v>5.8999999999999997E-2</v>
      </c>
      <c r="L3" s="20">
        <f t="shared" si="0"/>
        <v>7.6520000000000001</v>
      </c>
    </row>
    <row r="4" spans="1:12" ht="15">
      <c r="A4" s="10" t="s">
        <v>3</v>
      </c>
      <c r="B4" s="11" t="s">
        <v>98</v>
      </c>
      <c r="C4" s="2" t="s">
        <v>91</v>
      </c>
      <c r="D4" s="3" t="s">
        <v>0</v>
      </c>
      <c r="E4" s="3" t="s">
        <v>99</v>
      </c>
      <c r="F4" s="17">
        <v>21.065999999999999</v>
      </c>
      <c r="G4" s="17">
        <v>18.332000000000001</v>
      </c>
      <c r="H4" s="17">
        <v>21.506</v>
      </c>
      <c r="I4" s="17">
        <v>1.2E-2</v>
      </c>
      <c r="J4" s="17">
        <v>1.2999999999999999E-2</v>
      </c>
      <c r="K4" s="17">
        <v>1.7000000000000001E-2</v>
      </c>
      <c r="L4" s="20">
        <f t="shared" si="0"/>
        <v>20.301333333333332</v>
      </c>
    </row>
    <row r="5" spans="1:12" ht="15">
      <c r="A5" s="10" t="s">
        <v>4</v>
      </c>
      <c r="B5" s="11" t="s">
        <v>101</v>
      </c>
      <c r="C5" s="5" t="s">
        <v>95</v>
      </c>
      <c r="D5" s="3" t="s">
        <v>0</v>
      </c>
      <c r="E5" s="3" t="s">
        <v>102</v>
      </c>
      <c r="F5" s="17">
        <v>1.5229999999999999</v>
      </c>
      <c r="G5" s="17">
        <v>1.7450000000000001</v>
      </c>
      <c r="H5" s="17">
        <v>1.99</v>
      </c>
      <c r="I5" s="17">
        <v>0.14399999999999999</v>
      </c>
      <c r="J5" s="17">
        <v>6.3E-2</v>
      </c>
      <c r="K5" s="17">
        <v>0.11</v>
      </c>
      <c r="L5" s="20">
        <f t="shared" si="0"/>
        <v>1.7526666666666666</v>
      </c>
    </row>
    <row r="6" spans="1:12" ht="15">
      <c r="A6" s="10" t="s">
        <v>5</v>
      </c>
      <c r="B6" s="11" t="s">
        <v>98</v>
      </c>
      <c r="C6" s="2" t="s">
        <v>91</v>
      </c>
      <c r="D6" s="3" t="s">
        <v>0</v>
      </c>
      <c r="E6" s="3" t="s">
        <v>100</v>
      </c>
      <c r="F6" s="17">
        <v>21.065999999999999</v>
      </c>
      <c r="G6" s="17">
        <v>18.332000000000001</v>
      </c>
      <c r="H6" s="17">
        <v>21.506</v>
      </c>
      <c r="I6" s="17">
        <v>1.2E-2</v>
      </c>
      <c r="J6" s="17">
        <v>1.2999999999999999E-2</v>
      </c>
      <c r="K6" s="17">
        <v>1.7000000000000001E-2</v>
      </c>
      <c r="L6" s="20">
        <f t="shared" si="0"/>
        <v>20.301333333333332</v>
      </c>
    </row>
    <row r="7" spans="1:12" ht="15">
      <c r="A7" s="10" t="s">
        <v>93</v>
      </c>
      <c r="B7" s="11" t="s">
        <v>90</v>
      </c>
      <c r="C7" s="2" t="s">
        <v>91</v>
      </c>
      <c r="D7" s="3" t="s">
        <v>0</v>
      </c>
      <c r="E7" s="4" t="s">
        <v>92</v>
      </c>
      <c r="F7" s="17">
        <v>52.194000000000003</v>
      </c>
      <c r="G7" s="17">
        <v>61.825000000000003</v>
      </c>
      <c r="H7" s="17">
        <v>56.13</v>
      </c>
      <c r="I7" s="17">
        <v>4.0000000000000001E-3</v>
      </c>
      <c r="J7" s="17">
        <v>5.0000000000000001E-3</v>
      </c>
      <c r="K7" s="17">
        <v>8.0000000000000002E-3</v>
      </c>
      <c r="L7" s="20">
        <f t="shared" si="0"/>
        <v>56.716333333333331</v>
      </c>
    </row>
    <row r="8" spans="1:12" ht="15">
      <c r="A8" s="10" t="s">
        <v>6</v>
      </c>
      <c r="B8" s="11" t="s">
        <v>104</v>
      </c>
      <c r="C8" s="2" t="s">
        <v>91</v>
      </c>
      <c r="D8" s="3" t="s">
        <v>0</v>
      </c>
      <c r="E8" s="4" t="s">
        <v>105</v>
      </c>
      <c r="F8" s="17">
        <v>49.042000000000002</v>
      </c>
      <c r="G8" s="17">
        <v>45.558999999999997</v>
      </c>
      <c r="H8" s="17">
        <v>45.866999999999997</v>
      </c>
      <c r="I8" s="17">
        <v>7.0000000000000001E-3</v>
      </c>
      <c r="J8" s="17">
        <v>1.4999999999999999E-2</v>
      </c>
      <c r="K8" s="17">
        <v>7.0000000000000001E-3</v>
      </c>
      <c r="L8" s="20">
        <f t="shared" si="0"/>
        <v>46.822666666666663</v>
      </c>
    </row>
    <row r="9" spans="1:12" ht="15">
      <c r="A9" s="10" t="s">
        <v>7</v>
      </c>
      <c r="B9" s="11" t="s">
        <v>106</v>
      </c>
      <c r="C9" s="2" t="s">
        <v>91</v>
      </c>
      <c r="D9" s="3" t="s">
        <v>0</v>
      </c>
      <c r="E9" s="4" t="s">
        <v>0</v>
      </c>
      <c r="F9" s="17">
        <v>17.196000000000002</v>
      </c>
      <c r="G9" s="17">
        <v>19.707000000000001</v>
      </c>
      <c r="H9" s="17">
        <v>18.172000000000001</v>
      </c>
      <c r="I9" s="17">
        <v>4.2000000000000003E-2</v>
      </c>
      <c r="J9" s="17">
        <v>1.2E-2</v>
      </c>
      <c r="K9" s="17">
        <v>2.7E-2</v>
      </c>
      <c r="L9" s="20">
        <f t="shared" si="0"/>
        <v>18.358333333333334</v>
      </c>
    </row>
    <row r="10" spans="1:12" ht="15">
      <c r="A10" s="10" t="s">
        <v>8</v>
      </c>
      <c r="B10" s="11" t="s">
        <v>94</v>
      </c>
      <c r="C10" s="5" t="s">
        <v>95</v>
      </c>
      <c r="D10" s="3" t="s">
        <v>0</v>
      </c>
      <c r="E10" s="3" t="s">
        <v>97</v>
      </c>
      <c r="F10" s="17">
        <v>7.1909999999999998</v>
      </c>
      <c r="G10" s="17">
        <v>8.6010000000000009</v>
      </c>
      <c r="H10" s="17">
        <v>7.3079999999999998</v>
      </c>
      <c r="I10" s="17">
        <v>5.3999999999999999E-2</v>
      </c>
      <c r="J10" s="17">
        <v>1.4999999999999999E-2</v>
      </c>
      <c r="K10" s="17">
        <v>3.5000000000000003E-2</v>
      </c>
      <c r="L10" s="20">
        <f t="shared" si="0"/>
        <v>7.7</v>
      </c>
    </row>
    <row r="11" spans="1:12" ht="15">
      <c r="A11" s="10" t="s">
        <v>10</v>
      </c>
      <c r="B11" s="11" t="s">
        <v>107</v>
      </c>
      <c r="C11" s="5" t="s">
        <v>95</v>
      </c>
      <c r="D11" s="6" t="s">
        <v>9</v>
      </c>
      <c r="E11" s="6" t="s">
        <v>108</v>
      </c>
      <c r="F11" s="17">
        <v>15.275</v>
      </c>
      <c r="G11" s="17">
        <v>20.029</v>
      </c>
      <c r="H11" s="17">
        <v>16.274000000000001</v>
      </c>
      <c r="I11" s="17">
        <v>8.0000000000000002E-3</v>
      </c>
      <c r="J11" s="17">
        <v>1.7999999999999999E-2</v>
      </c>
      <c r="K11" s="17">
        <v>7.0000000000000001E-3</v>
      </c>
      <c r="L11" s="20">
        <f t="shared" si="0"/>
        <v>17.192666666666668</v>
      </c>
    </row>
    <row r="12" spans="1:12" ht="15">
      <c r="A12" s="10" t="s">
        <v>11</v>
      </c>
      <c r="B12" s="11" t="s">
        <v>109</v>
      </c>
      <c r="C12" s="5" t="s">
        <v>95</v>
      </c>
      <c r="D12" s="6" t="s">
        <v>9</v>
      </c>
      <c r="E12" s="6" t="s">
        <v>110</v>
      </c>
      <c r="F12" s="17">
        <v>4.343</v>
      </c>
      <c r="G12" s="17">
        <v>4.9530000000000003</v>
      </c>
      <c r="H12" s="17">
        <v>4.4429999999999996</v>
      </c>
      <c r="I12" s="17">
        <v>2.8000000000000001E-2</v>
      </c>
      <c r="J12" s="17">
        <v>2.4E-2</v>
      </c>
      <c r="K12" s="17">
        <v>2.7E-2</v>
      </c>
      <c r="L12" s="20">
        <f t="shared" si="0"/>
        <v>4.5796666666666663</v>
      </c>
    </row>
    <row r="13" spans="1:12" ht="15">
      <c r="A13" s="10" t="s">
        <v>274</v>
      </c>
      <c r="B13" s="11" t="s">
        <v>201</v>
      </c>
      <c r="C13" s="2"/>
      <c r="D13" s="6"/>
      <c r="E13" s="7"/>
      <c r="F13" s="17">
        <v>18.515999999999998</v>
      </c>
      <c r="G13" s="17">
        <v>18.753</v>
      </c>
      <c r="H13" s="17">
        <v>17.931999999999999</v>
      </c>
      <c r="I13" s="17">
        <v>6.0000000000000001E-3</v>
      </c>
      <c r="J13" s="17">
        <v>3.1E-2</v>
      </c>
      <c r="K13" s="17">
        <v>7.0000000000000001E-3</v>
      </c>
      <c r="L13" s="20">
        <f t="shared" si="0"/>
        <v>18.400333333333332</v>
      </c>
    </row>
    <row r="14" spans="1:12" ht="15">
      <c r="A14" s="10" t="s">
        <v>12</v>
      </c>
      <c r="B14" s="11" t="s">
        <v>111</v>
      </c>
      <c r="C14" s="5" t="s">
        <v>95</v>
      </c>
      <c r="D14" s="6" t="s">
        <v>9</v>
      </c>
      <c r="E14" s="6" t="s">
        <v>112</v>
      </c>
      <c r="F14" s="17">
        <v>4.5979999999999999</v>
      </c>
      <c r="G14" s="17">
        <v>3.9580000000000002</v>
      </c>
      <c r="H14" s="17">
        <v>4.1630000000000003</v>
      </c>
      <c r="I14" s="17">
        <v>0.115</v>
      </c>
      <c r="J14" s="17">
        <v>5.2999999999999999E-2</v>
      </c>
      <c r="K14" s="17">
        <v>0.127</v>
      </c>
      <c r="L14" s="20">
        <f t="shared" si="0"/>
        <v>4.2396666666666674</v>
      </c>
    </row>
    <row r="15" spans="1:12" ht="15">
      <c r="A15" s="10" t="s">
        <v>13</v>
      </c>
      <c r="B15" s="11" t="s">
        <v>104</v>
      </c>
      <c r="C15" s="2" t="s">
        <v>91</v>
      </c>
      <c r="D15" s="3" t="s">
        <v>0</v>
      </c>
      <c r="E15" s="3" t="s">
        <v>105</v>
      </c>
      <c r="F15" s="17">
        <v>49.031999999999996</v>
      </c>
      <c r="G15" s="17">
        <v>45.499000000000002</v>
      </c>
      <c r="H15" s="17">
        <v>45.906999999999996</v>
      </c>
      <c r="I15" s="17">
        <v>3.0000000000000001E-3</v>
      </c>
      <c r="J15" s="17">
        <v>3.0000000000000001E-3</v>
      </c>
      <c r="K15" s="17">
        <v>1.2999999999999999E-2</v>
      </c>
      <c r="L15" s="20">
        <f t="shared" si="0"/>
        <v>46.812666666666665</v>
      </c>
    </row>
    <row r="16" spans="1:12" ht="15">
      <c r="A16" s="10" t="s">
        <v>14</v>
      </c>
      <c r="B16" s="11" t="s">
        <v>113</v>
      </c>
      <c r="C16" s="2" t="s">
        <v>91</v>
      </c>
      <c r="D16" s="3" t="s">
        <v>0</v>
      </c>
      <c r="E16" s="4" t="s">
        <v>114</v>
      </c>
      <c r="F16" s="17">
        <v>210.64</v>
      </c>
      <c r="G16" s="17">
        <v>232.29300000000001</v>
      </c>
      <c r="H16" s="17">
        <v>214.71799999999999</v>
      </c>
      <c r="I16" s="17">
        <v>4.0000000000000001E-3</v>
      </c>
      <c r="J16" s="17">
        <v>1E-3</v>
      </c>
      <c r="K16" s="17">
        <v>4.0000000000000001E-3</v>
      </c>
      <c r="L16" s="20">
        <f t="shared" si="0"/>
        <v>219.21699999999998</v>
      </c>
    </row>
    <row r="17" spans="1:12" ht="15">
      <c r="A17" s="10" t="s">
        <v>15</v>
      </c>
      <c r="B17" s="11" t="s">
        <v>115</v>
      </c>
      <c r="C17" s="5" t="s">
        <v>95</v>
      </c>
      <c r="D17" s="3" t="s">
        <v>0</v>
      </c>
      <c r="E17" s="4" t="s">
        <v>116</v>
      </c>
      <c r="F17" s="17">
        <v>1.6379999999999999</v>
      </c>
      <c r="G17" s="17">
        <v>2.1549999999999998</v>
      </c>
      <c r="H17" s="17">
        <v>1.833</v>
      </c>
      <c r="I17" s="17">
        <v>8.8999999999999996E-2</v>
      </c>
      <c r="J17" s="17">
        <v>6.8000000000000005E-2</v>
      </c>
      <c r="K17" s="17">
        <v>7.9000000000000001E-2</v>
      </c>
      <c r="L17" s="20">
        <f t="shared" si="0"/>
        <v>1.8753333333333331</v>
      </c>
    </row>
    <row r="18" spans="1:12" ht="15">
      <c r="A18" s="10" t="s">
        <v>16</v>
      </c>
      <c r="B18" s="11" t="s">
        <v>117</v>
      </c>
      <c r="C18" s="2" t="s">
        <v>91</v>
      </c>
      <c r="D18" s="3" t="s">
        <v>0</v>
      </c>
      <c r="E18" s="4" t="s">
        <v>0</v>
      </c>
      <c r="F18" s="17">
        <v>10.413</v>
      </c>
      <c r="G18" s="17">
        <v>12.321999999999999</v>
      </c>
      <c r="H18" s="17">
        <v>12.077999999999999</v>
      </c>
      <c r="I18" s="17">
        <v>1.6E-2</v>
      </c>
      <c r="J18" s="17">
        <v>1.2999999999999999E-2</v>
      </c>
      <c r="K18" s="17">
        <v>1.2999999999999999E-2</v>
      </c>
      <c r="L18" s="20">
        <f t="shared" si="0"/>
        <v>11.604333333333335</v>
      </c>
    </row>
    <row r="19" spans="1:12" ht="15">
      <c r="A19" s="10" t="s">
        <v>17</v>
      </c>
      <c r="B19" s="11" t="s">
        <v>118</v>
      </c>
      <c r="C19" s="5" t="s">
        <v>95</v>
      </c>
      <c r="D19" s="6" t="s">
        <v>9</v>
      </c>
      <c r="E19" s="7" t="s">
        <v>119</v>
      </c>
      <c r="F19" s="17">
        <v>10.333</v>
      </c>
      <c r="G19" s="17">
        <v>9.3699999999999992</v>
      </c>
      <c r="H19" s="17">
        <v>8.2249999999999996</v>
      </c>
      <c r="I19" s="17">
        <v>6.0999999999999999E-2</v>
      </c>
      <c r="J19" s="17">
        <v>2.7E-2</v>
      </c>
      <c r="K19" s="17">
        <v>3.1E-2</v>
      </c>
      <c r="L19" s="20">
        <f t="shared" si="0"/>
        <v>9.309333333333333</v>
      </c>
    </row>
    <row r="20" spans="1:12" ht="15">
      <c r="A20" s="10" t="s">
        <v>18</v>
      </c>
      <c r="B20" s="11" t="s">
        <v>121</v>
      </c>
      <c r="C20" s="2" t="s">
        <v>91</v>
      </c>
      <c r="D20" s="6" t="s">
        <v>9</v>
      </c>
      <c r="E20" s="6" t="s">
        <v>122</v>
      </c>
      <c r="F20" s="17">
        <v>14.223000000000001</v>
      </c>
      <c r="G20" s="17">
        <v>15.555</v>
      </c>
      <c r="H20" s="17">
        <v>15.132</v>
      </c>
      <c r="I20" s="17">
        <v>0.01</v>
      </c>
      <c r="J20" s="17">
        <v>8.9999999999999993E-3</v>
      </c>
      <c r="K20" s="17">
        <v>0.01</v>
      </c>
      <c r="L20" s="20">
        <f t="shared" si="0"/>
        <v>14.969999999999999</v>
      </c>
    </row>
    <row r="21" spans="1:12" ht="15">
      <c r="A21" s="10" t="s">
        <v>19</v>
      </c>
      <c r="B21" s="11" t="s">
        <v>123</v>
      </c>
      <c r="C21" s="2" t="s">
        <v>91</v>
      </c>
      <c r="D21" s="3" t="s">
        <v>0</v>
      </c>
      <c r="E21" s="4" t="s">
        <v>124</v>
      </c>
      <c r="F21" s="17">
        <v>14.215999999999999</v>
      </c>
      <c r="G21" s="17">
        <v>13.254</v>
      </c>
      <c r="H21" s="17">
        <v>18.641999999999999</v>
      </c>
      <c r="I21" s="17">
        <v>1.2E-2</v>
      </c>
      <c r="J21" s="17">
        <v>1.2E-2</v>
      </c>
      <c r="K21" s="17">
        <v>8.9999999999999993E-3</v>
      </c>
      <c r="L21" s="20">
        <f t="shared" si="0"/>
        <v>15.370666666666665</v>
      </c>
    </row>
    <row r="22" spans="1:12" ht="15">
      <c r="A22" s="10" t="s">
        <v>125</v>
      </c>
      <c r="B22" s="11" t="s">
        <v>123</v>
      </c>
      <c r="C22" s="2" t="s">
        <v>91</v>
      </c>
      <c r="D22" s="3" t="s">
        <v>0</v>
      </c>
      <c r="E22" s="4" t="s">
        <v>126</v>
      </c>
      <c r="F22" s="17">
        <v>14.215999999999999</v>
      </c>
      <c r="G22" s="17">
        <v>13.254</v>
      </c>
      <c r="H22" s="17">
        <v>18.641999999999999</v>
      </c>
      <c r="I22" s="17">
        <v>1.2E-2</v>
      </c>
      <c r="J22" s="17">
        <v>1.2E-2</v>
      </c>
      <c r="K22" s="17">
        <v>8.9999999999999993E-3</v>
      </c>
      <c r="L22" s="20">
        <f t="shared" si="0"/>
        <v>15.370666666666665</v>
      </c>
    </row>
    <row r="23" spans="1:12" ht="15">
      <c r="A23" s="10" t="s">
        <v>20</v>
      </c>
      <c r="B23" s="11" t="s">
        <v>127</v>
      </c>
      <c r="C23" s="5" t="s">
        <v>95</v>
      </c>
      <c r="D23" s="6" t="s">
        <v>9</v>
      </c>
      <c r="E23" s="7" t="s">
        <v>128</v>
      </c>
      <c r="F23" s="17">
        <v>2.9710000000000001</v>
      </c>
      <c r="G23" s="17">
        <v>2.161</v>
      </c>
      <c r="H23" s="17">
        <v>2.222</v>
      </c>
      <c r="I23" s="17">
        <v>5.2999999999999999E-2</v>
      </c>
      <c r="J23" s="17">
        <v>7.1999999999999995E-2</v>
      </c>
      <c r="K23" s="17">
        <v>7.0000000000000007E-2</v>
      </c>
      <c r="L23" s="20">
        <f t="shared" si="0"/>
        <v>2.4513333333333329</v>
      </c>
    </row>
    <row r="24" spans="1:12" ht="15">
      <c r="A24" s="10" t="s">
        <v>21</v>
      </c>
      <c r="B24" s="11" t="s">
        <v>129</v>
      </c>
      <c r="C24" s="2" t="s">
        <v>91</v>
      </c>
      <c r="D24" s="6" t="s">
        <v>9</v>
      </c>
      <c r="E24" s="7" t="s">
        <v>130</v>
      </c>
      <c r="F24" s="17">
        <v>14.36</v>
      </c>
      <c r="G24" s="17">
        <v>15.02</v>
      </c>
      <c r="H24" s="17">
        <v>13.875999999999999</v>
      </c>
      <c r="I24" s="17">
        <v>1.0999999999999999E-2</v>
      </c>
      <c r="J24" s="17">
        <v>0.01</v>
      </c>
      <c r="K24" s="17">
        <v>1.0999999999999999E-2</v>
      </c>
      <c r="L24" s="20">
        <f t="shared" si="0"/>
        <v>14.418666666666667</v>
      </c>
    </row>
    <row r="25" spans="1:12" ht="15">
      <c r="A25" s="10" t="s">
        <v>22</v>
      </c>
      <c r="B25" s="11" t="s">
        <v>131</v>
      </c>
      <c r="C25" s="5" t="s">
        <v>95</v>
      </c>
      <c r="D25" s="6" t="s">
        <v>9</v>
      </c>
      <c r="E25" s="6" t="s">
        <v>132</v>
      </c>
      <c r="F25" s="17">
        <v>1.0209999999999999</v>
      </c>
      <c r="G25" s="17">
        <v>2.8769999999999998</v>
      </c>
      <c r="H25" s="17">
        <v>4.0970000000000004</v>
      </c>
      <c r="I25" s="17">
        <v>0.13900000000000001</v>
      </c>
      <c r="J25" s="17">
        <v>4.9000000000000002E-2</v>
      </c>
      <c r="K25" s="17">
        <v>3.5000000000000003E-2</v>
      </c>
      <c r="L25" s="20">
        <f t="shared" si="0"/>
        <v>2.665</v>
      </c>
    </row>
    <row r="26" spans="1:12" ht="15">
      <c r="A26" s="10" t="s">
        <v>23</v>
      </c>
      <c r="B26" s="11" t="s">
        <v>133</v>
      </c>
      <c r="C26" s="2" t="s">
        <v>91</v>
      </c>
      <c r="D26" s="3" t="s">
        <v>0</v>
      </c>
      <c r="E26" s="3" t="s">
        <v>0</v>
      </c>
      <c r="F26" s="17">
        <v>9.14</v>
      </c>
      <c r="G26" s="17">
        <v>9.3529999999999998</v>
      </c>
      <c r="H26" s="17">
        <v>7.7949999999999999</v>
      </c>
      <c r="I26" s="17">
        <v>1.7000000000000001E-2</v>
      </c>
      <c r="J26" s="17">
        <v>1.7000000000000001E-2</v>
      </c>
      <c r="K26" s="17">
        <v>0.02</v>
      </c>
      <c r="L26" s="20">
        <f t="shared" si="0"/>
        <v>8.7626666666666679</v>
      </c>
    </row>
    <row r="27" spans="1:12" ht="15">
      <c r="A27" s="10" t="s">
        <v>136</v>
      </c>
      <c r="B27" s="11" t="s">
        <v>134</v>
      </c>
      <c r="C27" s="2" t="s">
        <v>91</v>
      </c>
      <c r="D27" s="3" t="s">
        <v>0</v>
      </c>
      <c r="E27" s="4" t="s">
        <v>135</v>
      </c>
      <c r="F27" s="17">
        <v>24.029</v>
      </c>
      <c r="G27" s="17">
        <v>29.268999999999998</v>
      </c>
      <c r="H27" s="17">
        <v>27.161999999999999</v>
      </c>
      <c r="I27" s="17">
        <v>8.9999999999999993E-3</v>
      </c>
      <c r="J27" s="17">
        <v>4.0000000000000001E-3</v>
      </c>
      <c r="K27" s="17">
        <v>4.0000000000000001E-3</v>
      </c>
      <c r="L27" s="20">
        <f t="shared" si="0"/>
        <v>26.820000000000004</v>
      </c>
    </row>
    <row r="28" spans="1:12" ht="15">
      <c r="A28" s="10" t="s">
        <v>24</v>
      </c>
      <c r="B28" s="11" t="s">
        <v>137</v>
      </c>
      <c r="C28" s="2" t="s">
        <v>91</v>
      </c>
      <c r="D28" s="6" t="s">
        <v>9</v>
      </c>
      <c r="E28" s="7" t="s">
        <v>138</v>
      </c>
      <c r="F28" s="17">
        <v>50.594999999999999</v>
      </c>
      <c r="G28" s="17">
        <v>59.234000000000002</v>
      </c>
      <c r="H28" s="17">
        <v>52.844999999999999</v>
      </c>
      <c r="I28" s="17">
        <v>0.01</v>
      </c>
      <c r="J28" s="17">
        <v>5.0000000000000001E-3</v>
      </c>
      <c r="K28" s="17">
        <v>8.9999999999999993E-3</v>
      </c>
      <c r="L28" s="20">
        <f t="shared" si="0"/>
        <v>54.224666666666671</v>
      </c>
    </row>
    <row r="29" spans="1:12" ht="15">
      <c r="A29" s="10" t="s">
        <v>25</v>
      </c>
      <c r="B29" s="11" t="s">
        <v>134</v>
      </c>
      <c r="C29" s="2" t="s">
        <v>91</v>
      </c>
      <c r="D29" s="3" t="s">
        <v>0</v>
      </c>
      <c r="E29" s="4" t="s">
        <v>135</v>
      </c>
      <c r="F29" s="17">
        <v>24.029</v>
      </c>
      <c r="G29" s="17">
        <v>29.268999999999998</v>
      </c>
      <c r="H29" s="17">
        <v>27.161999999999999</v>
      </c>
      <c r="I29" s="17">
        <v>8.9999999999999993E-3</v>
      </c>
      <c r="J29" s="17">
        <v>4.0000000000000001E-3</v>
      </c>
      <c r="K29" s="17">
        <v>4.0000000000000001E-3</v>
      </c>
      <c r="L29" s="20">
        <f t="shared" si="0"/>
        <v>26.820000000000004</v>
      </c>
    </row>
    <row r="30" spans="1:12" ht="15">
      <c r="A30" s="10" t="s">
        <v>26</v>
      </c>
      <c r="B30" s="11" t="s">
        <v>137</v>
      </c>
      <c r="C30" s="2" t="s">
        <v>91</v>
      </c>
      <c r="D30" s="6" t="s">
        <v>9</v>
      </c>
      <c r="E30" s="7" t="s">
        <v>139</v>
      </c>
      <c r="F30" s="17">
        <v>50.704000000000001</v>
      </c>
      <c r="G30" s="17">
        <v>59.372</v>
      </c>
      <c r="H30" s="17">
        <v>52.944000000000003</v>
      </c>
      <c r="I30" s="17">
        <v>2E-3</v>
      </c>
      <c r="J30" s="17">
        <v>2E-3</v>
      </c>
      <c r="K30" s="17">
        <v>6.0000000000000001E-3</v>
      </c>
      <c r="L30" s="20">
        <f t="shared" si="0"/>
        <v>54.339999999999996</v>
      </c>
    </row>
    <row r="31" spans="1:12" ht="15">
      <c r="A31" s="10" t="s">
        <v>27</v>
      </c>
      <c r="B31" s="11" t="s">
        <v>140</v>
      </c>
      <c r="C31" s="2" t="s">
        <v>91</v>
      </c>
      <c r="D31" s="3" t="s">
        <v>0</v>
      </c>
      <c r="E31" s="3" t="s">
        <v>141</v>
      </c>
      <c r="F31" s="17">
        <v>55.177999999999997</v>
      </c>
      <c r="G31" s="17">
        <v>52.603000000000002</v>
      </c>
      <c r="H31" s="17">
        <v>50.136000000000003</v>
      </c>
      <c r="I31" s="17">
        <v>2E-3</v>
      </c>
      <c r="J31" s="17">
        <v>5.0000000000000001E-3</v>
      </c>
      <c r="K31" s="17">
        <v>7.0000000000000001E-3</v>
      </c>
      <c r="L31" s="20">
        <f t="shared" si="0"/>
        <v>52.639000000000003</v>
      </c>
    </row>
    <row r="32" spans="1:12" ht="15">
      <c r="A32" s="10" t="s">
        <v>28</v>
      </c>
      <c r="B32" s="11" t="s">
        <v>148</v>
      </c>
      <c r="C32" s="5" t="s">
        <v>95</v>
      </c>
      <c r="D32" s="3" t="s">
        <v>0</v>
      </c>
      <c r="E32" s="3" t="s">
        <v>149</v>
      </c>
      <c r="F32" s="17">
        <v>3.7890000000000001</v>
      </c>
      <c r="G32" s="17">
        <v>5.6289999999999996</v>
      </c>
      <c r="H32" s="17">
        <v>4.1790000000000003</v>
      </c>
      <c r="I32" s="17">
        <v>3.1E-2</v>
      </c>
      <c r="J32" s="17">
        <v>2.1000000000000001E-2</v>
      </c>
      <c r="K32" s="17">
        <v>2.8000000000000001E-2</v>
      </c>
      <c r="L32" s="20">
        <f t="shared" si="0"/>
        <v>4.5323333333333329</v>
      </c>
    </row>
    <row r="33" spans="1:12" ht="15">
      <c r="A33" s="10" t="s">
        <v>30</v>
      </c>
      <c r="B33" s="11" t="s">
        <v>151</v>
      </c>
      <c r="C33" s="5" t="s">
        <v>95</v>
      </c>
      <c r="D33" s="6" t="s">
        <v>29</v>
      </c>
      <c r="E33" s="7" t="s">
        <v>152</v>
      </c>
      <c r="F33" s="17">
        <v>10.926</v>
      </c>
      <c r="G33" s="17">
        <v>12.654</v>
      </c>
      <c r="H33" s="17">
        <v>9.9659999999999993</v>
      </c>
      <c r="I33" s="17">
        <v>1.2E-2</v>
      </c>
      <c r="J33" s="17">
        <v>1.0999999999999999E-2</v>
      </c>
      <c r="K33" s="17">
        <v>1.4E-2</v>
      </c>
      <c r="L33" s="20">
        <f t="shared" si="0"/>
        <v>11.182</v>
      </c>
    </row>
    <row r="34" spans="1:12" ht="15">
      <c r="A34" s="10" t="s">
        <v>31</v>
      </c>
      <c r="B34" s="11" t="s">
        <v>148</v>
      </c>
      <c r="C34" s="5" t="s">
        <v>95</v>
      </c>
      <c r="D34" s="3" t="s">
        <v>0</v>
      </c>
      <c r="E34" s="3" t="s">
        <v>150</v>
      </c>
      <c r="F34" s="17">
        <v>3.8149999999999999</v>
      </c>
      <c r="G34" s="17">
        <v>5.6120000000000001</v>
      </c>
      <c r="H34" s="17">
        <v>4.1639999999999997</v>
      </c>
      <c r="I34" s="17">
        <v>6.8000000000000005E-2</v>
      </c>
      <c r="J34" s="17">
        <v>2.3E-2</v>
      </c>
      <c r="K34" s="17">
        <v>3.1E-2</v>
      </c>
      <c r="L34" s="20">
        <f t="shared" ref="L34:L65" si="1">AVERAGE(F34:H34)</f>
        <v>4.5303333333333331</v>
      </c>
    </row>
    <row r="35" spans="1:12" ht="15">
      <c r="A35" s="10" t="s">
        <v>153</v>
      </c>
      <c r="B35" s="11" t="s">
        <v>151</v>
      </c>
      <c r="C35" s="5" t="s">
        <v>95</v>
      </c>
      <c r="D35" s="6" t="s">
        <v>29</v>
      </c>
      <c r="E35" s="7" t="s">
        <v>152</v>
      </c>
      <c r="F35" s="17">
        <v>10.926</v>
      </c>
      <c r="G35" s="17">
        <v>12.654</v>
      </c>
      <c r="H35" s="17">
        <v>9.9659999999999993</v>
      </c>
      <c r="I35" s="17">
        <v>1.2E-2</v>
      </c>
      <c r="J35" s="17">
        <v>1.0999999999999999E-2</v>
      </c>
      <c r="K35" s="17">
        <v>1.4E-2</v>
      </c>
      <c r="L35" s="20">
        <f t="shared" si="1"/>
        <v>11.182</v>
      </c>
    </row>
    <row r="36" spans="1:12" ht="15">
      <c r="A36" s="10" t="s">
        <v>32</v>
      </c>
      <c r="B36" s="11" t="s">
        <v>154</v>
      </c>
      <c r="C36" s="5" t="s">
        <v>95</v>
      </c>
      <c r="D36" s="3" t="s">
        <v>0</v>
      </c>
      <c r="E36" s="3" t="s">
        <v>155</v>
      </c>
      <c r="F36" s="17">
        <v>3.8330000000000002</v>
      </c>
      <c r="G36" s="17">
        <v>4.0430000000000001</v>
      </c>
      <c r="H36" s="17">
        <v>3.9279999999999999</v>
      </c>
      <c r="I36" s="17">
        <v>3.5999999999999997E-2</v>
      </c>
      <c r="J36" s="17">
        <v>3.4000000000000002E-2</v>
      </c>
      <c r="K36" s="17">
        <v>3.5000000000000003E-2</v>
      </c>
      <c r="L36" s="20">
        <f t="shared" si="1"/>
        <v>3.9346666666666668</v>
      </c>
    </row>
    <row r="37" spans="1:12" ht="15">
      <c r="A37" s="10" t="s">
        <v>156</v>
      </c>
      <c r="B37" s="11" t="s">
        <v>154</v>
      </c>
      <c r="C37" s="5" t="s">
        <v>95</v>
      </c>
      <c r="D37" s="3" t="s">
        <v>0</v>
      </c>
      <c r="E37" s="3" t="s">
        <v>155</v>
      </c>
      <c r="F37" s="17">
        <v>3.8330000000000002</v>
      </c>
      <c r="G37" s="17">
        <v>4.0430000000000001</v>
      </c>
      <c r="H37" s="17">
        <v>3.9279999999999999</v>
      </c>
      <c r="I37" s="17">
        <v>3.5999999999999997E-2</v>
      </c>
      <c r="J37" s="17">
        <v>3.4000000000000002E-2</v>
      </c>
      <c r="K37" s="17">
        <v>3.5000000000000003E-2</v>
      </c>
      <c r="L37" s="20">
        <f t="shared" si="1"/>
        <v>3.9346666666666668</v>
      </c>
    </row>
    <row r="38" spans="1:12" ht="15">
      <c r="A38" s="10" t="s">
        <v>33</v>
      </c>
      <c r="B38" s="11" t="s">
        <v>158</v>
      </c>
      <c r="C38" s="2" t="s">
        <v>91</v>
      </c>
      <c r="D38" s="6" t="s">
        <v>9</v>
      </c>
      <c r="E38" s="7" t="s">
        <v>159</v>
      </c>
      <c r="F38" s="17">
        <v>40.941000000000003</v>
      </c>
      <c r="G38" s="17">
        <v>40.465000000000003</v>
      </c>
      <c r="H38" s="17">
        <v>41.357999999999997</v>
      </c>
      <c r="I38" s="17">
        <v>4.0000000000000001E-3</v>
      </c>
      <c r="J38" s="17">
        <v>1.0999999999999999E-2</v>
      </c>
      <c r="K38" s="17">
        <v>7.0000000000000001E-3</v>
      </c>
      <c r="L38" s="20">
        <f t="shared" si="1"/>
        <v>40.921333333333337</v>
      </c>
    </row>
    <row r="39" spans="1:12" ht="15">
      <c r="A39" s="10" t="s">
        <v>160</v>
      </c>
      <c r="B39" s="11" t="s">
        <v>161</v>
      </c>
      <c r="C39" s="5" t="s">
        <v>95</v>
      </c>
      <c r="D39" s="3" t="s">
        <v>0</v>
      </c>
      <c r="E39" s="7" t="s">
        <v>162</v>
      </c>
      <c r="F39" s="17">
        <v>3.1669999999999998</v>
      </c>
      <c r="G39" s="17">
        <v>1.7250000000000001</v>
      </c>
      <c r="H39" s="17">
        <v>2.4900000000000002</v>
      </c>
      <c r="I39" s="17">
        <v>4.3999999999999997E-2</v>
      </c>
      <c r="J39" s="17">
        <v>0.16200000000000001</v>
      </c>
      <c r="K39" s="17">
        <v>0.112</v>
      </c>
      <c r="L39" s="20">
        <f t="shared" si="1"/>
        <v>2.4606666666666666</v>
      </c>
    </row>
    <row r="40" spans="1:12" ht="15">
      <c r="A40" s="10" t="s">
        <v>34</v>
      </c>
      <c r="B40" s="11" t="s">
        <v>165</v>
      </c>
      <c r="C40" s="5" t="s">
        <v>95</v>
      </c>
      <c r="D40" s="3" t="s">
        <v>0</v>
      </c>
      <c r="E40" s="4" t="s">
        <v>166</v>
      </c>
      <c r="F40" s="17">
        <v>0.27800000000000002</v>
      </c>
      <c r="G40" s="17">
        <v>0.28399999999999997</v>
      </c>
      <c r="H40" s="17">
        <v>0.223</v>
      </c>
      <c r="I40" s="17">
        <v>0.41799999999999998</v>
      </c>
      <c r="J40" s="17">
        <v>0.40799999999999997</v>
      </c>
      <c r="K40" s="17">
        <v>0.52100000000000002</v>
      </c>
      <c r="L40" s="20">
        <f t="shared" si="1"/>
        <v>0.26166666666666666</v>
      </c>
    </row>
    <row r="41" spans="1:12" ht="15">
      <c r="A41" s="10" t="s">
        <v>167</v>
      </c>
      <c r="B41" s="11" t="s">
        <v>165</v>
      </c>
      <c r="C41" s="5" t="s">
        <v>95</v>
      </c>
      <c r="D41" s="3" t="s">
        <v>0</v>
      </c>
      <c r="E41" s="4" t="s">
        <v>168</v>
      </c>
      <c r="F41" s="17">
        <v>0.27800000000000002</v>
      </c>
      <c r="G41" s="17">
        <v>0.28399999999999997</v>
      </c>
      <c r="H41" s="17">
        <v>0.223</v>
      </c>
      <c r="I41" s="17">
        <v>0.41799999999999998</v>
      </c>
      <c r="J41" s="17">
        <v>0.40799999999999997</v>
      </c>
      <c r="K41" s="17">
        <v>0.52100000000000002</v>
      </c>
      <c r="L41" s="20">
        <f t="shared" si="1"/>
        <v>0.26166666666666666</v>
      </c>
    </row>
    <row r="42" spans="1:12" ht="15">
      <c r="A42" s="10" t="s">
        <v>35</v>
      </c>
      <c r="B42" s="11" t="s">
        <v>169</v>
      </c>
      <c r="C42" s="5" t="s">
        <v>95</v>
      </c>
      <c r="D42" s="6" t="s">
        <v>9</v>
      </c>
      <c r="E42" s="7" t="s">
        <v>170</v>
      </c>
      <c r="F42" s="17">
        <v>5.8330000000000002</v>
      </c>
      <c r="G42" s="17">
        <v>5.6390000000000002</v>
      </c>
      <c r="H42" s="17">
        <v>4.9480000000000004</v>
      </c>
      <c r="I42" s="17">
        <v>2.1000000000000001E-2</v>
      </c>
      <c r="J42" s="17">
        <v>6.6000000000000003E-2</v>
      </c>
      <c r="K42" s="17">
        <v>2.5000000000000001E-2</v>
      </c>
      <c r="L42" s="20">
        <f t="shared" si="1"/>
        <v>5.4733333333333336</v>
      </c>
    </row>
    <row r="43" spans="1:12" ht="15">
      <c r="A43" s="10" t="s">
        <v>36</v>
      </c>
      <c r="B43" s="11" t="s">
        <v>171</v>
      </c>
      <c r="C43" s="5" t="s">
        <v>95</v>
      </c>
      <c r="D43" s="3" t="s">
        <v>0</v>
      </c>
      <c r="E43" s="4" t="s">
        <v>0</v>
      </c>
      <c r="F43" s="17">
        <v>2.8000000000000001E-2</v>
      </c>
      <c r="G43" s="17">
        <v>5.6000000000000001E-2</v>
      </c>
      <c r="H43" s="17">
        <v>5.5E-2</v>
      </c>
      <c r="I43" s="17">
        <v>36.976999999999997</v>
      </c>
      <c r="J43" s="17">
        <v>2.7759999999999998</v>
      </c>
      <c r="K43" s="17">
        <v>5.6710000000000003</v>
      </c>
      <c r="L43" s="20">
        <f t="shared" si="1"/>
        <v>4.6333333333333337E-2</v>
      </c>
    </row>
    <row r="44" spans="1:12" ht="15">
      <c r="A44" s="10" t="s">
        <v>37</v>
      </c>
      <c r="B44" s="11" t="s">
        <v>172</v>
      </c>
      <c r="C44" s="2" t="s">
        <v>91</v>
      </c>
      <c r="D44" s="6" t="s">
        <v>29</v>
      </c>
      <c r="E44" s="4" t="s">
        <v>173</v>
      </c>
      <c r="F44" s="17">
        <v>5.7381543792379404</v>
      </c>
      <c r="G44" s="17">
        <v>4.6842088258677101</v>
      </c>
      <c r="H44" s="17">
        <v>4.6651775142008702</v>
      </c>
      <c r="I44" s="17">
        <v>2.5728692370714901E-2</v>
      </c>
      <c r="J44" s="17">
        <v>3.1517640286187497E-2</v>
      </c>
      <c r="K44" s="17">
        <v>6.3292429216114304E-2</v>
      </c>
      <c r="L44" s="20">
        <f t="shared" si="1"/>
        <v>5.0291802397688405</v>
      </c>
    </row>
    <row r="45" spans="1:12" ht="15">
      <c r="A45" s="10" t="s">
        <v>176</v>
      </c>
      <c r="B45" s="11" t="s">
        <v>174</v>
      </c>
      <c r="C45" s="2" t="s">
        <v>91</v>
      </c>
      <c r="D45" s="6" t="s">
        <v>29</v>
      </c>
      <c r="E45" s="6" t="s">
        <v>177</v>
      </c>
      <c r="F45" s="17">
        <v>55.242301650327001</v>
      </c>
      <c r="G45" s="17">
        <v>76.1694781522217</v>
      </c>
      <c r="H45" s="17">
        <v>60.683968104166901</v>
      </c>
      <c r="I45" s="17">
        <v>1.36054690727946E-2</v>
      </c>
      <c r="J45" s="17">
        <v>1.48011535232947E-2</v>
      </c>
      <c r="K45" s="17">
        <v>1.54817954826916E-2</v>
      </c>
      <c r="L45" s="20">
        <f t="shared" si="1"/>
        <v>64.031915968905196</v>
      </c>
    </row>
    <row r="46" spans="1:12" ht="15">
      <c r="A46" s="10" t="s">
        <v>146</v>
      </c>
      <c r="B46" s="11" t="s">
        <v>140</v>
      </c>
      <c r="C46" s="2" t="s">
        <v>91</v>
      </c>
      <c r="D46" s="3" t="s">
        <v>0</v>
      </c>
      <c r="E46" s="3" t="s">
        <v>147</v>
      </c>
      <c r="F46" s="17">
        <v>55.478999999999999</v>
      </c>
      <c r="G46" s="17">
        <v>52.886000000000003</v>
      </c>
      <c r="H46" s="17">
        <v>50.695</v>
      </c>
      <c r="I46" s="17">
        <v>2.8000000000000001E-2</v>
      </c>
      <c r="J46" s="17">
        <v>3.4000000000000002E-2</v>
      </c>
      <c r="K46" s="17">
        <v>2.8000000000000001E-2</v>
      </c>
      <c r="L46" s="20">
        <f t="shared" si="1"/>
        <v>53.02</v>
      </c>
    </row>
    <row r="47" spans="1:12" ht="15">
      <c r="A47" s="10" t="s">
        <v>142</v>
      </c>
      <c r="B47" s="11" t="s">
        <v>140</v>
      </c>
      <c r="C47" s="2" t="s">
        <v>91</v>
      </c>
      <c r="D47" s="3" t="s">
        <v>0</v>
      </c>
      <c r="E47" s="15" t="s">
        <v>143</v>
      </c>
      <c r="F47" s="17">
        <v>55.177999999999997</v>
      </c>
      <c r="G47" s="17">
        <v>52.603000000000002</v>
      </c>
      <c r="H47" s="17">
        <v>50.136000000000003</v>
      </c>
      <c r="I47" s="17">
        <v>2E-3</v>
      </c>
      <c r="J47" s="17">
        <v>5.0000000000000001E-3</v>
      </c>
      <c r="K47" s="17">
        <v>7.0000000000000001E-3</v>
      </c>
      <c r="L47" s="20">
        <f t="shared" si="1"/>
        <v>52.639000000000003</v>
      </c>
    </row>
    <row r="48" spans="1:12" ht="15">
      <c r="A48" s="10" t="s">
        <v>38</v>
      </c>
      <c r="B48" s="11" t="s">
        <v>178</v>
      </c>
      <c r="C48" s="5" t="s">
        <v>95</v>
      </c>
      <c r="D48" s="3" t="s">
        <v>0</v>
      </c>
      <c r="E48" s="4" t="s">
        <v>180</v>
      </c>
      <c r="F48" s="17">
        <v>1.7999999999999999E-2</v>
      </c>
      <c r="G48" s="17">
        <v>1.7999999999999999E-2</v>
      </c>
      <c r="H48" s="17">
        <v>1.7999999999999999E-2</v>
      </c>
      <c r="I48" s="17">
        <v>6.907</v>
      </c>
      <c r="J48" s="17">
        <v>6.742</v>
      </c>
      <c r="K48" s="17">
        <v>6.8860000000000001</v>
      </c>
      <c r="L48" s="20">
        <f t="shared" si="1"/>
        <v>1.7999999999999999E-2</v>
      </c>
    </row>
    <row r="49" spans="1:12" ht="15">
      <c r="A49" s="10" t="s">
        <v>39</v>
      </c>
      <c r="B49" s="11" t="s">
        <v>181</v>
      </c>
      <c r="C49" s="5" t="s">
        <v>95</v>
      </c>
      <c r="D49" s="3" t="s">
        <v>0</v>
      </c>
      <c r="E49" s="3" t="s">
        <v>0</v>
      </c>
      <c r="F49" s="17">
        <v>2.5999999999999999E-2</v>
      </c>
      <c r="G49" s="17">
        <v>2.7E-2</v>
      </c>
      <c r="H49" s="17">
        <v>2.5999999999999999E-2</v>
      </c>
      <c r="I49" s="17">
        <v>5.82</v>
      </c>
      <c r="J49" s="17">
        <v>5.68</v>
      </c>
      <c r="K49" s="17">
        <v>5.8019999999999996</v>
      </c>
      <c r="L49" s="20">
        <f t="shared" si="1"/>
        <v>2.6333333333333334E-2</v>
      </c>
    </row>
    <row r="50" spans="1:12" ht="15">
      <c r="A50" s="10" t="s">
        <v>40</v>
      </c>
      <c r="B50" s="11" t="s">
        <v>140</v>
      </c>
      <c r="C50" s="2" t="s">
        <v>91</v>
      </c>
      <c r="D50" s="3" t="s">
        <v>0</v>
      </c>
      <c r="E50" s="4" t="s">
        <v>144</v>
      </c>
      <c r="F50" s="17">
        <v>55.432000000000002</v>
      </c>
      <c r="G50" s="17">
        <v>52.901000000000003</v>
      </c>
      <c r="H50" s="17">
        <v>50.518999999999998</v>
      </c>
      <c r="I50" s="17">
        <v>1.2E-2</v>
      </c>
      <c r="J50" s="17">
        <v>2.4E-2</v>
      </c>
      <c r="K50" s="17">
        <v>1.2999999999999999E-2</v>
      </c>
      <c r="L50" s="20">
        <f t="shared" si="1"/>
        <v>52.95066666666667</v>
      </c>
    </row>
    <row r="51" spans="1:12" ht="15">
      <c r="A51" s="10" t="s">
        <v>41</v>
      </c>
      <c r="B51" s="11" t="s">
        <v>174</v>
      </c>
      <c r="C51" s="2" t="s">
        <v>91</v>
      </c>
      <c r="D51" s="6" t="s">
        <v>29</v>
      </c>
      <c r="E51" s="6" t="s">
        <v>175</v>
      </c>
      <c r="F51" s="17">
        <v>55.371000000000002</v>
      </c>
      <c r="G51" s="17">
        <v>76.290999999999997</v>
      </c>
      <c r="H51" s="17">
        <v>60.518000000000001</v>
      </c>
      <c r="I51" s="17">
        <v>2.5000000000000001E-2</v>
      </c>
      <c r="J51" s="17">
        <v>2.1999999999999999E-2</v>
      </c>
      <c r="K51" s="17">
        <v>4.7E-2</v>
      </c>
      <c r="L51" s="20">
        <f t="shared" si="1"/>
        <v>64.06</v>
      </c>
    </row>
    <row r="52" spans="1:12" ht="15">
      <c r="A52" s="10" t="s">
        <v>42</v>
      </c>
      <c r="B52" s="11" t="s">
        <v>182</v>
      </c>
      <c r="C52" s="2" t="s">
        <v>91</v>
      </c>
      <c r="D52" s="6" t="s">
        <v>9</v>
      </c>
      <c r="E52" s="7" t="s">
        <v>183</v>
      </c>
      <c r="F52" s="17">
        <v>7.8</v>
      </c>
      <c r="G52" s="17">
        <v>11.032999999999999</v>
      </c>
      <c r="H52" s="17">
        <v>6.5720000000000001</v>
      </c>
      <c r="I52" s="17">
        <v>1.2E-2</v>
      </c>
      <c r="J52" s="17">
        <v>1.7000000000000001E-2</v>
      </c>
      <c r="K52" s="17">
        <v>1.4E-2</v>
      </c>
      <c r="L52" s="20">
        <f t="shared" si="1"/>
        <v>8.4683333333333319</v>
      </c>
    </row>
    <row r="53" spans="1:12" ht="15">
      <c r="A53" s="10" t="s">
        <v>43</v>
      </c>
      <c r="B53" s="11" t="s">
        <v>184</v>
      </c>
      <c r="C53" s="5" t="s">
        <v>95</v>
      </c>
      <c r="D53" s="6" t="s">
        <v>9</v>
      </c>
      <c r="E53" s="7" t="s">
        <v>185</v>
      </c>
      <c r="F53" s="17">
        <v>7.0000000000000001E-3</v>
      </c>
      <c r="G53" s="17">
        <v>7.0000000000000001E-3</v>
      </c>
      <c r="H53" s="17">
        <v>7.0000000000000001E-3</v>
      </c>
      <c r="I53" s="17">
        <v>13.536</v>
      </c>
      <c r="J53" s="17">
        <v>13.211</v>
      </c>
      <c r="K53" s="17">
        <v>13.494</v>
      </c>
      <c r="L53" s="20">
        <f t="shared" si="1"/>
        <v>7.0000000000000001E-3</v>
      </c>
    </row>
    <row r="54" spans="1:12" ht="15">
      <c r="A54" s="10" t="s">
        <v>44</v>
      </c>
      <c r="B54" s="11" t="s">
        <v>186</v>
      </c>
      <c r="C54" s="2" t="s">
        <v>91</v>
      </c>
      <c r="D54" s="3" t="s">
        <v>0</v>
      </c>
      <c r="E54" s="4" t="s">
        <v>187</v>
      </c>
      <c r="F54" s="17">
        <v>81.885000000000005</v>
      </c>
      <c r="G54" s="17">
        <v>91.531000000000006</v>
      </c>
      <c r="H54" s="17">
        <v>85.231999999999999</v>
      </c>
      <c r="I54" s="17">
        <v>1.6E-2</v>
      </c>
      <c r="J54" s="17">
        <v>2.1999999999999999E-2</v>
      </c>
      <c r="K54" s="17">
        <v>1.4999999999999999E-2</v>
      </c>
      <c r="L54" s="20">
        <f t="shared" si="1"/>
        <v>86.216000000000008</v>
      </c>
    </row>
    <row r="55" spans="1:12" ht="15">
      <c r="A55" s="10" t="s">
        <v>45</v>
      </c>
      <c r="B55" s="11" t="s">
        <v>188</v>
      </c>
      <c r="C55" s="2" t="s">
        <v>91</v>
      </c>
      <c r="D55" s="3" t="s">
        <v>0</v>
      </c>
      <c r="E55" s="4" t="s">
        <v>0</v>
      </c>
      <c r="F55" s="17">
        <v>42.819000000000003</v>
      </c>
      <c r="G55" s="17">
        <v>44.218000000000004</v>
      </c>
      <c r="H55" s="17">
        <v>48.817</v>
      </c>
      <c r="I55" s="17">
        <v>3.5999999999999997E-2</v>
      </c>
      <c r="J55" s="17">
        <v>0.03</v>
      </c>
      <c r="K55" s="17">
        <v>3.1E-2</v>
      </c>
      <c r="L55" s="20">
        <f t="shared" si="1"/>
        <v>45.284666666666674</v>
      </c>
    </row>
    <row r="56" spans="1:12" ht="15">
      <c r="A56" s="10" t="s">
        <v>46</v>
      </c>
      <c r="B56" s="11" t="s">
        <v>189</v>
      </c>
      <c r="C56" s="2" t="s">
        <v>91</v>
      </c>
      <c r="D56" s="3" t="s">
        <v>0</v>
      </c>
      <c r="E56" s="4" t="s">
        <v>190</v>
      </c>
      <c r="F56" s="17">
        <v>26.204999999999998</v>
      </c>
      <c r="G56" s="17">
        <v>29.625</v>
      </c>
      <c r="H56" s="17">
        <v>29.196999999999999</v>
      </c>
      <c r="I56" s="17">
        <v>2.5000000000000001E-2</v>
      </c>
      <c r="J56" s="17">
        <v>1.0999999999999999E-2</v>
      </c>
      <c r="K56" s="17">
        <v>1.9E-2</v>
      </c>
      <c r="L56" s="20">
        <f t="shared" si="1"/>
        <v>28.342333333333332</v>
      </c>
    </row>
    <row r="57" spans="1:12" ht="15">
      <c r="A57" s="10" t="s">
        <v>47</v>
      </c>
      <c r="B57" s="11" t="s">
        <v>189</v>
      </c>
      <c r="C57" s="2" t="s">
        <v>91</v>
      </c>
      <c r="D57" s="3" t="s">
        <v>0</v>
      </c>
      <c r="E57" s="4" t="s">
        <v>190</v>
      </c>
      <c r="F57" s="17">
        <v>25.811</v>
      </c>
      <c r="G57" s="17">
        <v>29.31</v>
      </c>
      <c r="H57" s="17">
        <v>29.04</v>
      </c>
      <c r="I57" s="17">
        <v>5.0000000000000001E-3</v>
      </c>
      <c r="J57" s="17">
        <v>8.9999999999999993E-3</v>
      </c>
      <c r="K57" s="17">
        <v>5.0000000000000001E-3</v>
      </c>
      <c r="L57" s="20">
        <f t="shared" si="1"/>
        <v>28.053666666666668</v>
      </c>
    </row>
    <row r="58" spans="1:12" ht="15">
      <c r="A58" s="10" t="s">
        <v>48</v>
      </c>
      <c r="B58" s="11" t="s">
        <v>191</v>
      </c>
      <c r="C58" s="5" t="s">
        <v>95</v>
      </c>
      <c r="D58" s="6" t="s">
        <v>9</v>
      </c>
      <c r="E58" s="6" t="s">
        <v>192</v>
      </c>
      <c r="F58" s="17">
        <v>1.774</v>
      </c>
      <c r="G58" s="17">
        <v>2.3250000000000002</v>
      </c>
      <c r="H58" s="17">
        <v>1.7969999999999999</v>
      </c>
      <c r="I58" s="17">
        <v>7.0999999999999994E-2</v>
      </c>
      <c r="J58" s="17">
        <v>5.3999999999999999E-2</v>
      </c>
      <c r="K58" s="17">
        <v>7.0000000000000007E-2</v>
      </c>
      <c r="L58" s="20">
        <f t="shared" si="1"/>
        <v>1.9653333333333334</v>
      </c>
    </row>
    <row r="59" spans="1:12" ht="15">
      <c r="A59" s="10" t="s">
        <v>200</v>
      </c>
      <c r="B59" s="11" t="s">
        <v>197</v>
      </c>
      <c r="C59" s="2"/>
      <c r="D59" s="3"/>
      <c r="E59" s="3"/>
      <c r="F59" s="17">
        <v>21.245000000000001</v>
      </c>
      <c r="G59" s="17">
        <v>22.135999999999999</v>
      </c>
      <c r="H59" s="17">
        <v>23.777999999999999</v>
      </c>
      <c r="I59" s="17">
        <v>5.0000000000000001E-3</v>
      </c>
      <c r="J59" s="17">
        <v>4.0000000000000001E-3</v>
      </c>
      <c r="K59" s="17">
        <v>8.0000000000000002E-3</v>
      </c>
      <c r="L59" s="20">
        <f t="shared" si="1"/>
        <v>22.386333333333329</v>
      </c>
    </row>
    <row r="60" spans="1:12" ht="15">
      <c r="A60" s="10" t="s">
        <v>196</v>
      </c>
      <c r="B60" s="11" t="s">
        <v>193</v>
      </c>
      <c r="C60" s="2" t="s">
        <v>91</v>
      </c>
      <c r="D60" s="6" t="s">
        <v>9</v>
      </c>
      <c r="E60" s="8" t="s">
        <v>194</v>
      </c>
      <c r="F60" s="17">
        <v>28.824000000000002</v>
      </c>
      <c r="G60" s="17">
        <v>35.072000000000003</v>
      </c>
      <c r="H60" s="17">
        <v>33.649000000000001</v>
      </c>
      <c r="I60" s="17">
        <v>5.0000000000000001E-3</v>
      </c>
      <c r="J60" s="17">
        <v>2.4E-2</v>
      </c>
      <c r="K60" s="17">
        <v>2.5000000000000001E-2</v>
      </c>
      <c r="L60" s="20">
        <f t="shared" si="1"/>
        <v>32.515000000000001</v>
      </c>
    </row>
    <row r="61" spans="1:12" ht="15">
      <c r="A61" s="10" t="s">
        <v>49</v>
      </c>
      <c r="B61" s="11" t="s">
        <v>193</v>
      </c>
      <c r="C61" s="2" t="s">
        <v>91</v>
      </c>
      <c r="D61" s="6" t="s">
        <v>9</v>
      </c>
      <c r="E61" s="8" t="s">
        <v>194</v>
      </c>
      <c r="F61" s="17">
        <v>28.391999999999999</v>
      </c>
      <c r="G61" s="17">
        <v>34.814999999999998</v>
      </c>
      <c r="H61" s="17">
        <v>33.692999999999998</v>
      </c>
      <c r="I61" s="17">
        <v>3.2000000000000001E-2</v>
      </c>
      <c r="J61" s="17">
        <v>3.1E-2</v>
      </c>
      <c r="K61" s="17">
        <v>1.4E-2</v>
      </c>
      <c r="L61" s="20">
        <f t="shared" si="1"/>
        <v>32.299999999999997</v>
      </c>
    </row>
    <row r="62" spans="1:12" ht="15">
      <c r="A62" s="10" t="s">
        <v>50</v>
      </c>
      <c r="B62" s="11" t="s">
        <v>197</v>
      </c>
      <c r="C62" s="2" t="s">
        <v>91</v>
      </c>
      <c r="D62" s="3" t="s">
        <v>0</v>
      </c>
      <c r="E62" s="3" t="s">
        <v>198</v>
      </c>
      <c r="F62" s="17">
        <v>21.245000000000001</v>
      </c>
      <c r="G62" s="17">
        <v>22.135999999999999</v>
      </c>
      <c r="H62" s="17">
        <v>23.777999999999999</v>
      </c>
      <c r="I62" s="17">
        <v>5.0000000000000001E-3</v>
      </c>
      <c r="J62" s="17">
        <v>4.0000000000000001E-3</v>
      </c>
      <c r="K62" s="17">
        <v>8.0000000000000002E-3</v>
      </c>
      <c r="L62" s="20">
        <f t="shared" si="1"/>
        <v>22.386333333333329</v>
      </c>
    </row>
    <row r="63" spans="1:12" ht="15">
      <c r="A63" s="10" t="s">
        <v>51</v>
      </c>
      <c r="B63" s="11" t="s">
        <v>201</v>
      </c>
      <c r="C63" s="5" t="s">
        <v>95</v>
      </c>
      <c r="D63" s="6" t="s">
        <v>9</v>
      </c>
      <c r="E63" s="7" t="s">
        <v>202</v>
      </c>
      <c r="F63" s="17">
        <v>18.498000000000001</v>
      </c>
      <c r="G63" s="17">
        <v>18.952000000000002</v>
      </c>
      <c r="H63" s="17">
        <v>17.812000000000001</v>
      </c>
      <c r="I63" s="17">
        <v>8.5999999999999993E-2</v>
      </c>
      <c r="J63" s="17">
        <v>3.9E-2</v>
      </c>
      <c r="K63" s="17">
        <v>5.5E-2</v>
      </c>
      <c r="L63" s="20">
        <f t="shared" si="1"/>
        <v>18.420666666666666</v>
      </c>
    </row>
    <row r="64" spans="1:12" ht="15">
      <c r="A64" s="10" t="s">
        <v>52</v>
      </c>
      <c r="B64" s="11" t="s">
        <v>204</v>
      </c>
      <c r="C64" s="5" t="s">
        <v>95</v>
      </c>
      <c r="D64" s="6" t="s">
        <v>9</v>
      </c>
      <c r="E64" s="7" t="s">
        <v>205</v>
      </c>
      <c r="F64" s="17">
        <v>4.4320000000000004</v>
      </c>
      <c r="G64" s="17">
        <v>4.3319999999999999</v>
      </c>
      <c r="H64" s="17">
        <v>5.5110000000000001</v>
      </c>
      <c r="I64" s="17">
        <v>2.5999999999999999E-2</v>
      </c>
      <c r="J64" s="17">
        <v>2.7E-2</v>
      </c>
      <c r="K64" s="17">
        <v>2.1000000000000001E-2</v>
      </c>
      <c r="L64" s="20">
        <f t="shared" si="1"/>
        <v>4.7583333333333329</v>
      </c>
    </row>
    <row r="65" spans="1:12" ht="15">
      <c r="A65" s="10" t="s">
        <v>53</v>
      </c>
      <c r="B65" s="11" t="s">
        <v>206</v>
      </c>
      <c r="C65" s="5" t="s">
        <v>95</v>
      </c>
      <c r="D65" s="6" t="s">
        <v>9</v>
      </c>
      <c r="E65" s="7" t="s">
        <v>207</v>
      </c>
      <c r="F65" s="17">
        <v>5.2889999999999997</v>
      </c>
      <c r="G65" s="17">
        <v>4.7270000000000003</v>
      </c>
      <c r="H65" s="17">
        <v>4.7409999999999997</v>
      </c>
      <c r="I65" s="17">
        <v>2.3E-2</v>
      </c>
      <c r="J65" s="17">
        <v>2.5999999999999999E-2</v>
      </c>
      <c r="K65" s="17">
        <v>2.5999999999999999E-2</v>
      </c>
      <c r="L65" s="20">
        <f t="shared" si="1"/>
        <v>4.9189999999999996</v>
      </c>
    </row>
    <row r="66" spans="1:12" ht="15">
      <c r="A66" s="10" t="s">
        <v>199</v>
      </c>
      <c r="B66" s="11" t="s">
        <v>197</v>
      </c>
      <c r="C66" s="2" t="s">
        <v>91</v>
      </c>
      <c r="D66" s="6" t="s">
        <v>9</v>
      </c>
      <c r="E66" s="8" t="s">
        <v>194</v>
      </c>
      <c r="F66" s="17">
        <v>21.245000000000001</v>
      </c>
      <c r="G66" s="17">
        <v>22.135999999999999</v>
      </c>
      <c r="H66" s="17">
        <v>23.777999999999999</v>
      </c>
      <c r="I66" s="17">
        <v>5.0000000000000001E-3</v>
      </c>
      <c r="J66" s="17">
        <v>4.0000000000000001E-3</v>
      </c>
      <c r="K66" s="17">
        <v>8.0000000000000002E-3</v>
      </c>
      <c r="L66" s="20">
        <f t="shared" ref="L66:L97" si="2">AVERAGE(F66:H66)</f>
        <v>22.386333333333329</v>
      </c>
    </row>
    <row r="67" spans="1:12" ht="15">
      <c r="A67" s="10" t="s">
        <v>54</v>
      </c>
      <c r="B67" s="11" t="s">
        <v>193</v>
      </c>
      <c r="C67" s="2" t="s">
        <v>91</v>
      </c>
      <c r="D67" s="6" t="s">
        <v>9</v>
      </c>
      <c r="E67" s="8" t="s">
        <v>195</v>
      </c>
      <c r="F67" s="17">
        <v>28.824000000000002</v>
      </c>
      <c r="G67" s="17">
        <v>35.072000000000003</v>
      </c>
      <c r="H67" s="17">
        <v>33.649000000000001</v>
      </c>
      <c r="I67" s="17">
        <v>5.0000000000000001E-3</v>
      </c>
      <c r="J67" s="17">
        <v>2.4E-2</v>
      </c>
      <c r="K67" s="17">
        <v>2.5000000000000001E-2</v>
      </c>
      <c r="L67" s="20">
        <f t="shared" si="2"/>
        <v>32.515000000000001</v>
      </c>
    </row>
    <row r="68" spans="1:12" ht="15">
      <c r="A68" s="10" t="s">
        <v>210</v>
      </c>
      <c r="B68" s="11" t="s">
        <v>208</v>
      </c>
      <c r="C68" s="2"/>
      <c r="D68" s="3"/>
      <c r="E68" s="3"/>
      <c r="F68" s="17">
        <v>7.6050000000000004</v>
      </c>
      <c r="G68" s="17">
        <v>6.7050000000000001</v>
      </c>
      <c r="H68" s="17">
        <v>5.4989999999999997</v>
      </c>
      <c r="I68" s="17">
        <v>0.05</v>
      </c>
      <c r="J68" s="17">
        <v>0.113</v>
      </c>
      <c r="K68" s="17">
        <v>0.20599999999999999</v>
      </c>
      <c r="L68" s="20">
        <f t="shared" si="2"/>
        <v>6.6030000000000006</v>
      </c>
    </row>
    <row r="69" spans="1:12" ht="15">
      <c r="A69" s="10" t="s">
        <v>55</v>
      </c>
      <c r="B69" s="11" t="s">
        <v>208</v>
      </c>
      <c r="C69" s="2" t="s">
        <v>91</v>
      </c>
      <c r="D69" s="3" t="s">
        <v>0</v>
      </c>
      <c r="E69" s="3" t="s">
        <v>209</v>
      </c>
      <c r="F69" s="17">
        <v>7.6050000000000004</v>
      </c>
      <c r="G69" s="17">
        <v>6.7050000000000001</v>
      </c>
      <c r="H69" s="17">
        <v>5.4989999999999997</v>
      </c>
      <c r="I69" s="17">
        <v>0.05</v>
      </c>
      <c r="J69" s="17">
        <v>0.113</v>
      </c>
      <c r="K69" s="17">
        <v>0.20599999999999999</v>
      </c>
      <c r="L69" s="20">
        <f t="shared" si="2"/>
        <v>6.6030000000000006</v>
      </c>
    </row>
    <row r="70" spans="1:12" ht="15">
      <c r="A70" s="10" t="s">
        <v>56</v>
      </c>
      <c r="B70" s="11" t="s">
        <v>211</v>
      </c>
      <c r="C70" s="2" t="s">
        <v>91</v>
      </c>
      <c r="D70" s="3" t="s">
        <v>0</v>
      </c>
      <c r="E70" s="3" t="s">
        <v>212</v>
      </c>
      <c r="F70" s="17">
        <v>55.225000000000001</v>
      </c>
      <c r="G70" s="17">
        <v>50.73</v>
      </c>
      <c r="H70" s="17">
        <v>57.747</v>
      </c>
      <c r="I70" s="17">
        <v>2E-3</v>
      </c>
      <c r="J70" s="17">
        <v>5.0000000000000001E-3</v>
      </c>
      <c r="K70" s="17">
        <v>6.0000000000000001E-3</v>
      </c>
      <c r="L70" s="20">
        <f t="shared" si="2"/>
        <v>54.56733333333333</v>
      </c>
    </row>
    <row r="71" spans="1:12" ht="15">
      <c r="A71" s="10" t="s">
        <v>57</v>
      </c>
      <c r="B71" s="11" t="s">
        <v>211</v>
      </c>
      <c r="C71" s="2" t="s">
        <v>91</v>
      </c>
      <c r="D71" s="3" t="s">
        <v>0</v>
      </c>
      <c r="E71" s="4" t="s">
        <v>213</v>
      </c>
      <c r="F71" s="17">
        <v>55.067</v>
      </c>
      <c r="G71" s="17">
        <v>50.558999999999997</v>
      </c>
      <c r="H71" s="17">
        <v>57.51</v>
      </c>
      <c r="I71" s="17">
        <v>3.0000000000000001E-3</v>
      </c>
      <c r="J71" s="17">
        <v>6.0000000000000001E-3</v>
      </c>
      <c r="K71" s="17">
        <v>3.0000000000000001E-3</v>
      </c>
      <c r="L71" s="20">
        <f t="shared" si="2"/>
        <v>54.378666666666668</v>
      </c>
    </row>
    <row r="72" spans="1:12" ht="15">
      <c r="A72" s="10" t="s">
        <v>58</v>
      </c>
      <c r="B72" s="11" t="s">
        <v>214</v>
      </c>
      <c r="C72" s="5" t="s">
        <v>95</v>
      </c>
      <c r="D72" s="3" t="s">
        <v>0</v>
      </c>
      <c r="E72" s="4" t="s">
        <v>215</v>
      </c>
      <c r="F72" s="17">
        <v>1.9079999999999999</v>
      </c>
      <c r="G72" s="17">
        <v>1.5649999999999999</v>
      </c>
      <c r="H72" s="17">
        <v>1.488</v>
      </c>
      <c r="I72" s="17">
        <v>6.2E-2</v>
      </c>
      <c r="J72" s="17">
        <v>0.15</v>
      </c>
      <c r="K72" s="17">
        <v>7.9000000000000001E-2</v>
      </c>
      <c r="L72" s="20">
        <f t="shared" si="2"/>
        <v>1.6536666666666668</v>
      </c>
    </row>
    <row r="73" spans="1:12" ht="15">
      <c r="A73" s="10" t="s">
        <v>216</v>
      </c>
      <c r="B73" s="11" t="s">
        <v>214</v>
      </c>
      <c r="C73" s="5" t="s">
        <v>95</v>
      </c>
      <c r="D73" s="3" t="s">
        <v>0</v>
      </c>
      <c r="E73" s="4" t="s">
        <v>217</v>
      </c>
      <c r="F73" s="17">
        <v>1.9079999999999999</v>
      </c>
      <c r="G73" s="17">
        <v>1.5649999999999999</v>
      </c>
      <c r="H73" s="17">
        <v>1.488</v>
      </c>
      <c r="I73" s="17">
        <v>6.2E-2</v>
      </c>
      <c r="J73" s="17">
        <v>0.15</v>
      </c>
      <c r="K73" s="17">
        <v>7.9000000000000001E-2</v>
      </c>
      <c r="L73" s="20">
        <f t="shared" si="2"/>
        <v>1.6536666666666668</v>
      </c>
    </row>
    <row r="74" spans="1:12" ht="15">
      <c r="A74" s="10" t="s">
        <v>59</v>
      </c>
      <c r="B74" s="11" t="s">
        <v>218</v>
      </c>
      <c r="C74" s="2" t="s">
        <v>91</v>
      </c>
      <c r="D74" s="6" t="s">
        <v>9</v>
      </c>
      <c r="E74" s="7" t="s">
        <v>219</v>
      </c>
      <c r="F74" s="17">
        <v>35.994999999999997</v>
      </c>
      <c r="G74" s="17">
        <v>43.115000000000002</v>
      </c>
      <c r="H74" s="17">
        <v>42.055</v>
      </c>
      <c r="I74" s="17">
        <v>3.0000000000000001E-3</v>
      </c>
      <c r="J74" s="17">
        <v>8.0000000000000002E-3</v>
      </c>
      <c r="K74" s="17">
        <v>8.9999999999999993E-3</v>
      </c>
      <c r="L74" s="20">
        <f t="shared" si="2"/>
        <v>40.388333333333328</v>
      </c>
    </row>
    <row r="75" spans="1:12" ht="15">
      <c r="A75" s="10" t="s">
        <v>60</v>
      </c>
      <c r="B75" s="11" t="s">
        <v>118</v>
      </c>
      <c r="C75" s="5" t="s">
        <v>95</v>
      </c>
      <c r="D75" s="6" t="s">
        <v>9</v>
      </c>
      <c r="E75" s="7" t="s">
        <v>120</v>
      </c>
      <c r="F75" s="17">
        <v>10.397</v>
      </c>
      <c r="G75" s="17">
        <v>9.4120000000000008</v>
      </c>
      <c r="H75" s="17">
        <v>8.2799999999999994</v>
      </c>
      <c r="I75" s="17">
        <v>0.02</v>
      </c>
      <c r="J75" s="17">
        <v>5.7000000000000002E-2</v>
      </c>
      <c r="K75" s="17">
        <v>1.2999999999999999E-2</v>
      </c>
      <c r="L75" s="20">
        <f t="shared" si="2"/>
        <v>9.3629999999999995</v>
      </c>
    </row>
    <row r="76" spans="1:12" ht="15">
      <c r="A76" s="10" t="s">
        <v>61</v>
      </c>
      <c r="B76" s="11" t="s">
        <v>221</v>
      </c>
      <c r="C76" s="2" t="s">
        <v>91</v>
      </c>
      <c r="D76" s="3" t="s">
        <v>0</v>
      </c>
      <c r="E76" s="4" t="s">
        <v>223</v>
      </c>
      <c r="F76" s="17">
        <v>16.240019739268501</v>
      </c>
      <c r="G76" s="17">
        <v>19.222151541057698</v>
      </c>
      <c r="H76" s="17">
        <v>17.154004942253401</v>
      </c>
      <c r="I76" s="17">
        <v>1.7925574229335901E-2</v>
      </c>
      <c r="J76" s="17">
        <v>7.5722969590665701E-3</v>
      </c>
      <c r="K76" s="17">
        <v>8.4852394616337194E-3</v>
      </c>
      <c r="L76" s="20">
        <f t="shared" si="2"/>
        <v>17.538725407526535</v>
      </c>
    </row>
    <row r="77" spans="1:12" ht="15">
      <c r="A77" s="10" t="s">
        <v>62</v>
      </c>
      <c r="B77" s="11" t="s">
        <v>224</v>
      </c>
      <c r="C77" s="2" t="s">
        <v>91</v>
      </c>
      <c r="D77" s="3" t="s">
        <v>0</v>
      </c>
      <c r="E77" s="4" t="s">
        <v>225</v>
      </c>
      <c r="F77" s="17">
        <v>15.2</v>
      </c>
      <c r="G77" s="17">
        <v>16.445</v>
      </c>
      <c r="H77" s="17">
        <v>14.250999999999999</v>
      </c>
      <c r="I77" s="17">
        <v>7.0000000000000001E-3</v>
      </c>
      <c r="J77" s="17">
        <v>7.0000000000000001E-3</v>
      </c>
      <c r="K77" s="17">
        <v>8.0000000000000002E-3</v>
      </c>
      <c r="L77" s="20">
        <f t="shared" si="2"/>
        <v>15.298666666666668</v>
      </c>
    </row>
    <row r="78" spans="1:12" ht="15">
      <c r="A78" s="10" t="s">
        <v>230</v>
      </c>
      <c r="B78" s="11" t="s">
        <v>228</v>
      </c>
      <c r="C78" s="2" t="s">
        <v>91</v>
      </c>
      <c r="D78" s="3" t="s">
        <v>0</v>
      </c>
      <c r="E78" s="7" t="s">
        <v>231</v>
      </c>
      <c r="F78" s="17">
        <v>9.8049999999999997</v>
      </c>
      <c r="G78" s="17">
        <v>9.9589999999999996</v>
      </c>
      <c r="H78" s="17">
        <v>11.055999999999999</v>
      </c>
      <c r="I78" s="17">
        <v>1.0999999999999999E-2</v>
      </c>
      <c r="J78" s="17">
        <v>1.0999999999999999E-2</v>
      </c>
      <c r="K78" s="17">
        <v>0.01</v>
      </c>
      <c r="L78" s="20">
        <f t="shared" si="2"/>
        <v>10.273333333333333</v>
      </c>
    </row>
    <row r="79" spans="1:12" ht="15">
      <c r="A79" s="10" t="s">
        <v>220</v>
      </c>
      <c r="B79" s="11" t="s">
        <v>221</v>
      </c>
      <c r="C79" s="2" t="s">
        <v>91</v>
      </c>
      <c r="D79" s="3" t="s">
        <v>0</v>
      </c>
      <c r="E79" s="4" t="s">
        <v>222</v>
      </c>
      <c r="F79" s="17">
        <v>16.240019739268501</v>
      </c>
      <c r="G79" s="17">
        <v>19.222151541057698</v>
      </c>
      <c r="H79" s="17">
        <v>17.154004942253401</v>
      </c>
      <c r="I79" s="17">
        <v>1.7925574229335901E-2</v>
      </c>
      <c r="J79" s="17">
        <v>7.5722969590665701E-3</v>
      </c>
      <c r="K79" s="17">
        <v>8.4852394616337194E-3</v>
      </c>
      <c r="L79" s="20">
        <f t="shared" si="2"/>
        <v>17.538725407526535</v>
      </c>
    </row>
    <row r="80" spans="1:12" ht="15">
      <c r="A80" s="10" t="s">
        <v>226</v>
      </c>
      <c r="B80" s="11" t="s">
        <v>224</v>
      </c>
      <c r="C80" s="2" t="s">
        <v>91</v>
      </c>
      <c r="D80" s="3" t="s">
        <v>0</v>
      </c>
      <c r="E80" s="4" t="s">
        <v>227</v>
      </c>
      <c r="F80" s="17">
        <v>15.2</v>
      </c>
      <c r="G80" s="17">
        <v>16.445</v>
      </c>
      <c r="H80" s="17">
        <v>14.250999999999999</v>
      </c>
      <c r="I80" s="17">
        <v>7.0000000000000001E-3</v>
      </c>
      <c r="J80" s="17">
        <v>7.0000000000000001E-3</v>
      </c>
      <c r="K80" s="17">
        <v>8.0000000000000002E-3</v>
      </c>
      <c r="L80" s="20">
        <f t="shared" si="2"/>
        <v>15.298666666666668</v>
      </c>
    </row>
    <row r="81" spans="1:12" ht="15">
      <c r="A81" s="10" t="s">
        <v>63</v>
      </c>
      <c r="B81" s="11" t="s">
        <v>228</v>
      </c>
      <c r="C81" s="5" t="s">
        <v>95</v>
      </c>
      <c r="D81" s="6" t="s">
        <v>9</v>
      </c>
      <c r="E81" s="7" t="s">
        <v>229</v>
      </c>
      <c r="F81" s="17">
        <v>9.8049999999999997</v>
      </c>
      <c r="G81" s="17">
        <v>9.9589999999999996</v>
      </c>
      <c r="H81" s="17">
        <v>11.055999999999999</v>
      </c>
      <c r="I81" s="17">
        <v>1.0999999999999999E-2</v>
      </c>
      <c r="J81" s="17">
        <v>1.0999999999999999E-2</v>
      </c>
      <c r="K81" s="17">
        <v>0.01</v>
      </c>
      <c r="L81" s="20">
        <f t="shared" si="2"/>
        <v>10.273333333333333</v>
      </c>
    </row>
    <row r="82" spans="1:12" ht="15">
      <c r="A82" s="10" t="s">
        <v>64</v>
      </c>
      <c r="B82" s="11" t="s">
        <v>232</v>
      </c>
      <c r="C82" s="2" t="s">
        <v>91</v>
      </c>
      <c r="D82" s="3" t="s">
        <v>0</v>
      </c>
      <c r="E82" s="4" t="s">
        <v>0</v>
      </c>
      <c r="F82" s="17">
        <v>112.398</v>
      </c>
      <c r="G82" s="17">
        <v>126.73</v>
      </c>
      <c r="H82" s="17">
        <v>111.79900000000001</v>
      </c>
      <c r="I82" s="17">
        <v>6.0000000000000001E-3</v>
      </c>
      <c r="J82" s="17">
        <v>6.0000000000000001E-3</v>
      </c>
      <c r="K82" s="17">
        <v>5.0000000000000001E-3</v>
      </c>
      <c r="L82" s="20">
        <f t="shared" si="2"/>
        <v>116.97566666666667</v>
      </c>
    </row>
    <row r="83" spans="1:12" ht="15">
      <c r="A83" s="10" t="s">
        <v>66</v>
      </c>
      <c r="B83" s="11" t="s">
        <v>233</v>
      </c>
      <c r="C83" s="5" t="s">
        <v>95</v>
      </c>
      <c r="D83" s="6" t="s">
        <v>65</v>
      </c>
      <c r="E83" s="6" t="s">
        <v>234</v>
      </c>
      <c r="F83" s="17">
        <v>0.74399999999999999</v>
      </c>
      <c r="G83" s="17">
        <v>0.81699999999999995</v>
      </c>
      <c r="H83" s="17">
        <v>0.90700000000000003</v>
      </c>
      <c r="I83" s="17">
        <v>0.16900000000000001</v>
      </c>
      <c r="J83" s="17">
        <v>0.154</v>
      </c>
      <c r="K83" s="17">
        <v>0.27800000000000002</v>
      </c>
      <c r="L83" s="20">
        <f t="shared" si="2"/>
        <v>0.82266666666666666</v>
      </c>
    </row>
    <row r="84" spans="1:12" ht="15">
      <c r="A84" s="10" t="s">
        <v>256</v>
      </c>
      <c r="B84" s="11" t="s">
        <v>253</v>
      </c>
      <c r="C84" s="2" t="s">
        <v>91</v>
      </c>
      <c r="D84" s="3" t="s">
        <v>0</v>
      </c>
      <c r="E84" s="4" t="s">
        <v>257</v>
      </c>
      <c r="F84" s="17">
        <v>8.9109999999999996</v>
      </c>
      <c r="G84" s="17">
        <v>9.2650000000000006</v>
      </c>
      <c r="H84" s="17">
        <v>8.7070000000000007</v>
      </c>
      <c r="I84" s="17">
        <v>1.6E-2</v>
      </c>
      <c r="J84" s="17">
        <v>1.6E-2</v>
      </c>
      <c r="K84" s="17">
        <v>1.7000000000000001E-2</v>
      </c>
      <c r="L84" s="20">
        <f t="shared" si="2"/>
        <v>8.9610000000000003</v>
      </c>
    </row>
    <row r="85" spans="1:12" ht="15">
      <c r="A85" s="10" t="s">
        <v>67</v>
      </c>
      <c r="B85" s="11" t="s">
        <v>235</v>
      </c>
      <c r="C85" s="2" t="s">
        <v>91</v>
      </c>
      <c r="D85" s="6" t="s">
        <v>9</v>
      </c>
      <c r="E85" s="6" t="s">
        <v>236</v>
      </c>
      <c r="F85" s="17">
        <v>0.55500000000000005</v>
      </c>
      <c r="G85" s="17">
        <v>0.442</v>
      </c>
      <c r="H85" s="17">
        <v>0.74199999999999999</v>
      </c>
      <c r="I85" s="17">
        <v>0.19</v>
      </c>
      <c r="J85" s="17">
        <v>0.23899999999999999</v>
      </c>
      <c r="K85" s="17">
        <v>0.14199999999999999</v>
      </c>
      <c r="L85" s="20">
        <f t="shared" si="2"/>
        <v>0.57966666666666666</v>
      </c>
    </row>
    <row r="86" spans="1:12" ht="15">
      <c r="A86" s="10" t="s">
        <v>68</v>
      </c>
      <c r="B86" s="11" t="s">
        <v>237</v>
      </c>
      <c r="C86" s="5" t="s">
        <v>95</v>
      </c>
      <c r="D86" s="3" t="s">
        <v>0</v>
      </c>
      <c r="E86" s="4" t="s">
        <v>0</v>
      </c>
      <c r="F86" s="17">
        <v>5.4889999999999999</v>
      </c>
      <c r="G86" s="17">
        <v>6.359</v>
      </c>
      <c r="H86" s="17">
        <v>5.3940000000000001</v>
      </c>
      <c r="I86" s="17">
        <v>1.7999999999999999E-2</v>
      </c>
      <c r="J86" s="17">
        <v>1.6E-2</v>
      </c>
      <c r="K86" s="17">
        <v>3.7999999999999999E-2</v>
      </c>
      <c r="L86" s="20">
        <f t="shared" si="2"/>
        <v>5.7473333333333327</v>
      </c>
    </row>
    <row r="87" spans="1:12" ht="15">
      <c r="A87" s="10" t="s">
        <v>69</v>
      </c>
      <c r="B87" s="11" t="s">
        <v>253</v>
      </c>
      <c r="C87" s="2" t="s">
        <v>91</v>
      </c>
      <c r="D87" s="3" t="s">
        <v>0</v>
      </c>
      <c r="E87" s="4" t="s">
        <v>254</v>
      </c>
      <c r="F87" s="17">
        <v>8.9760000000000009</v>
      </c>
      <c r="G87" s="17">
        <v>9.4179999999999993</v>
      </c>
      <c r="H87" s="17">
        <v>8.8209999999999997</v>
      </c>
      <c r="I87" s="17">
        <v>3.5000000000000003E-2</v>
      </c>
      <c r="J87" s="17">
        <v>1.0999999999999999E-2</v>
      </c>
      <c r="K87" s="17">
        <v>2.4E-2</v>
      </c>
      <c r="L87" s="20">
        <f t="shared" si="2"/>
        <v>9.0716666666666654</v>
      </c>
    </row>
    <row r="88" spans="1:12" ht="15">
      <c r="A88" s="10" t="s">
        <v>70</v>
      </c>
      <c r="B88" s="11" t="s">
        <v>238</v>
      </c>
      <c r="C88" s="5" t="s">
        <v>95</v>
      </c>
      <c r="D88" s="3" t="s">
        <v>0</v>
      </c>
      <c r="E88" s="4" t="s">
        <v>239</v>
      </c>
      <c r="F88" s="17">
        <v>9.8000000000000004E-2</v>
      </c>
      <c r="G88" s="17">
        <v>0.14499999999999999</v>
      </c>
      <c r="H88" s="17">
        <v>0.11700000000000001</v>
      </c>
      <c r="I88" s="17">
        <v>1.2090000000000001</v>
      </c>
      <c r="J88" s="17">
        <v>0.82099999999999995</v>
      </c>
      <c r="K88" s="17">
        <v>1.0149999999999999</v>
      </c>
      <c r="L88" s="20">
        <f t="shared" si="2"/>
        <v>0.12</v>
      </c>
    </row>
    <row r="89" spans="1:12" ht="15">
      <c r="A89" s="10" t="s">
        <v>71</v>
      </c>
      <c r="B89" s="11" t="s">
        <v>240</v>
      </c>
      <c r="C89" s="2" t="s">
        <v>91</v>
      </c>
      <c r="D89" s="3" t="s">
        <v>0</v>
      </c>
      <c r="E89" s="4" t="s">
        <v>241</v>
      </c>
      <c r="F89" s="17">
        <v>36.619</v>
      </c>
      <c r="G89" s="17">
        <v>31.481999999999999</v>
      </c>
      <c r="H89" s="17">
        <v>33.161999999999999</v>
      </c>
      <c r="I89" s="17">
        <v>1.2999999999999999E-2</v>
      </c>
      <c r="J89" s="17">
        <v>8.9999999999999993E-3</v>
      </c>
      <c r="K89" s="17">
        <v>8.0000000000000002E-3</v>
      </c>
      <c r="L89" s="20">
        <f t="shared" si="2"/>
        <v>33.754333333333335</v>
      </c>
    </row>
    <row r="90" spans="1:12" ht="15">
      <c r="A90" s="10" t="s">
        <v>72</v>
      </c>
      <c r="B90" s="11" t="s">
        <v>243</v>
      </c>
      <c r="C90" s="5" t="s">
        <v>95</v>
      </c>
      <c r="D90" s="3" t="s">
        <v>0</v>
      </c>
      <c r="E90" s="4" t="s">
        <v>245</v>
      </c>
      <c r="F90" s="17">
        <v>15.247999999999999</v>
      </c>
      <c r="G90" s="17">
        <v>16.721</v>
      </c>
      <c r="H90" s="17">
        <v>15.115</v>
      </c>
      <c r="I90" s="17">
        <v>2.1000000000000001E-2</v>
      </c>
      <c r="J90" s="17">
        <v>0.02</v>
      </c>
      <c r="K90" s="17">
        <v>2.9000000000000001E-2</v>
      </c>
      <c r="L90" s="20">
        <f t="shared" si="2"/>
        <v>15.694666666666668</v>
      </c>
    </row>
    <row r="91" spans="1:12" ht="15">
      <c r="A91" s="10" t="s">
        <v>242</v>
      </c>
      <c r="B91" s="11" t="s">
        <v>243</v>
      </c>
      <c r="C91" s="5" t="s">
        <v>95</v>
      </c>
      <c r="D91" s="3" t="s">
        <v>0</v>
      </c>
      <c r="E91" s="4" t="s">
        <v>244</v>
      </c>
      <c r="F91" s="17">
        <v>15.247999999999999</v>
      </c>
      <c r="G91" s="17">
        <v>16.721</v>
      </c>
      <c r="H91" s="17">
        <v>15.115</v>
      </c>
      <c r="I91" s="17">
        <v>2.1000000000000001E-2</v>
      </c>
      <c r="J91" s="17">
        <v>0.02</v>
      </c>
      <c r="K91" s="17">
        <v>2.9000000000000001E-2</v>
      </c>
      <c r="L91" s="20">
        <f t="shared" si="2"/>
        <v>15.694666666666668</v>
      </c>
    </row>
    <row r="92" spans="1:12" ht="15">
      <c r="A92" s="10" t="s">
        <v>73</v>
      </c>
      <c r="B92" s="11" t="s">
        <v>246</v>
      </c>
      <c r="C92" s="5" t="s">
        <v>95</v>
      </c>
      <c r="D92" s="6" t="s">
        <v>9</v>
      </c>
      <c r="E92" s="7" t="s">
        <v>247</v>
      </c>
      <c r="F92" s="17">
        <v>7.5789999999999997</v>
      </c>
      <c r="G92" s="17">
        <v>10.738</v>
      </c>
      <c r="H92" s="17">
        <v>10.512</v>
      </c>
      <c r="I92" s="17">
        <v>6.3E-2</v>
      </c>
      <c r="J92" s="17">
        <v>8.9999999999999993E-3</v>
      </c>
      <c r="K92" s="17">
        <v>8.9999999999999993E-3</v>
      </c>
      <c r="L92" s="20">
        <f t="shared" si="2"/>
        <v>9.6096666666666675</v>
      </c>
    </row>
    <row r="93" spans="1:12" ht="15">
      <c r="A93" s="10" t="s">
        <v>163</v>
      </c>
      <c r="B93" s="11" t="s">
        <v>161</v>
      </c>
      <c r="C93" s="5" t="s">
        <v>95</v>
      </c>
      <c r="D93" s="3" t="s">
        <v>0</v>
      </c>
      <c r="E93" s="7" t="s">
        <v>164</v>
      </c>
      <c r="F93" s="17">
        <v>3.1669999999999998</v>
      </c>
      <c r="G93" s="17">
        <v>1.7250000000000001</v>
      </c>
      <c r="H93" s="17">
        <v>2.4900000000000002</v>
      </c>
      <c r="I93" s="17">
        <v>4.3999999999999997E-2</v>
      </c>
      <c r="J93" s="17">
        <v>0.16200000000000001</v>
      </c>
      <c r="K93" s="17">
        <v>0.112</v>
      </c>
      <c r="L93" s="20">
        <f t="shared" si="2"/>
        <v>2.4606666666666666</v>
      </c>
    </row>
    <row r="94" spans="1:12" ht="15">
      <c r="A94" s="10" t="s">
        <v>74</v>
      </c>
      <c r="B94" s="11" t="s">
        <v>248</v>
      </c>
      <c r="C94" s="5" t="s">
        <v>95</v>
      </c>
      <c r="D94" s="6" t="s">
        <v>9</v>
      </c>
      <c r="E94" s="6" t="s">
        <v>249</v>
      </c>
      <c r="F94" s="17">
        <v>0.439</v>
      </c>
      <c r="G94" s="17">
        <v>0.47699999999999998</v>
      </c>
      <c r="H94" s="17">
        <v>0.55200000000000005</v>
      </c>
      <c r="I94" s="17">
        <v>0.57399999999999995</v>
      </c>
      <c r="J94" s="17">
        <v>0.52900000000000003</v>
      </c>
      <c r="K94" s="17">
        <v>0.22800000000000001</v>
      </c>
      <c r="L94" s="20">
        <f t="shared" si="2"/>
        <v>0.48933333333333334</v>
      </c>
    </row>
    <row r="95" spans="1:12" ht="15">
      <c r="A95" s="10" t="s">
        <v>75</v>
      </c>
      <c r="B95" s="11" t="s">
        <v>250</v>
      </c>
      <c r="C95" s="5" t="s">
        <v>95</v>
      </c>
      <c r="D95" s="3" t="s">
        <v>0</v>
      </c>
      <c r="E95" s="3" t="s">
        <v>251</v>
      </c>
      <c r="F95" s="17">
        <v>2.5939999999999999</v>
      </c>
      <c r="G95" s="17">
        <v>2.8420000000000001</v>
      </c>
      <c r="H95" s="17">
        <v>2.9220000000000002</v>
      </c>
      <c r="I95" s="17">
        <v>3.6999999999999998E-2</v>
      </c>
      <c r="J95" s="17">
        <v>3.3000000000000002E-2</v>
      </c>
      <c r="K95" s="17">
        <v>6.5000000000000002E-2</v>
      </c>
      <c r="L95" s="20">
        <f t="shared" si="2"/>
        <v>2.786</v>
      </c>
    </row>
    <row r="96" spans="1:12" ht="15">
      <c r="A96" s="10" t="s">
        <v>76</v>
      </c>
      <c r="B96" s="11" t="s">
        <v>253</v>
      </c>
      <c r="C96" s="2" t="s">
        <v>91</v>
      </c>
      <c r="D96" s="3" t="s">
        <v>0</v>
      </c>
      <c r="E96" s="4" t="s">
        <v>255</v>
      </c>
      <c r="F96" s="17">
        <v>8.9109999999999996</v>
      </c>
      <c r="G96" s="17">
        <v>9.2650000000000006</v>
      </c>
      <c r="H96" s="17">
        <v>8.7070000000000007</v>
      </c>
      <c r="I96" s="17">
        <v>1.6E-2</v>
      </c>
      <c r="J96" s="17">
        <v>1.6E-2</v>
      </c>
      <c r="K96" s="17">
        <v>1.7000000000000001E-2</v>
      </c>
      <c r="L96" s="20">
        <f t="shared" si="2"/>
        <v>8.9610000000000003</v>
      </c>
    </row>
    <row r="97" spans="1:12" ht="15">
      <c r="A97" s="10" t="s">
        <v>77</v>
      </c>
      <c r="B97" s="11" t="s">
        <v>250</v>
      </c>
      <c r="C97" s="5" t="s">
        <v>95</v>
      </c>
      <c r="D97" s="3" t="s">
        <v>0</v>
      </c>
      <c r="E97" s="3" t="s">
        <v>252</v>
      </c>
      <c r="F97" s="17">
        <v>2.5880000000000001</v>
      </c>
      <c r="G97" s="17">
        <v>2.84</v>
      </c>
      <c r="H97" s="17">
        <v>2.9119999999999999</v>
      </c>
      <c r="I97" s="17">
        <v>4.2000000000000003E-2</v>
      </c>
      <c r="J97" s="17">
        <v>3.7999999999999999E-2</v>
      </c>
      <c r="K97" s="17">
        <v>7.3999999999999996E-2</v>
      </c>
      <c r="L97" s="20">
        <f t="shared" si="2"/>
        <v>2.78</v>
      </c>
    </row>
    <row r="98" spans="1:12" ht="15">
      <c r="A98" s="10" t="s">
        <v>78</v>
      </c>
      <c r="B98" s="11" t="s">
        <v>258</v>
      </c>
      <c r="C98" s="2" t="s">
        <v>91</v>
      </c>
      <c r="D98" s="6" t="s">
        <v>9</v>
      </c>
      <c r="E98" s="6" t="s">
        <v>259</v>
      </c>
      <c r="F98" s="17">
        <v>5.2370000000000001</v>
      </c>
      <c r="G98" s="17">
        <v>8.0749999999999993</v>
      </c>
      <c r="H98" s="17">
        <v>7.0789999999999997</v>
      </c>
      <c r="I98" s="17">
        <v>5.0999999999999997E-2</v>
      </c>
      <c r="J98" s="17">
        <v>4.9000000000000002E-2</v>
      </c>
      <c r="K98" s="17">
        <v>7.4999999999999997E-2</v>
      </c>
      <c r="L98" s="20">
        <f t="shared" ref="L98:L106" si="3">AVERAGE(F98:H98)</f>
        <v>6.7969999999999997</v>
      </c>
    </row>
    <row r="99" spans="1:12" ht="15">
      <c r="A99" s="10" t="s">
        <v>79</v>
      </c>
      <c r="B99" s="11" t="s">
        <v>260</v>
      </c>
      <c r="C99" s="5" t="s">
        <v>95</v>
      </c>
      <c r="D99" s="6" t="s">
        <v>9</v>
      </c>
      <c r="E99" s="6" t="s">
        <v>261</v>
      </c>
      <c r="F99" s="17">
        <v>4.7409999999999997</v>
      </c>
      <c r="G99" s="17">
        <v>5.0339999999999998</v>
      </c>
      <c r="H99" s="17">
        <v>4.5110000000000001</v>
      </c>
      <c r="I99" s="17">
        <v>2.1999999999999999E-2</v>
      </c>
      <c r="J99" s="17">
        <v>2.1000000000000001E-2</v>
      </c>
      <c r="K99" s="17">
        <v>2.3E-2</v>
      </c>
      <c r="L99" s="20">
        <f t="shared" si="3"/>
        <v>4.7619999999999996</v>
      </c>
    </row>
    <row r="100" spans="1:12" ht="15">
      <c r="A100" s="10" t="s">
        <v>80</v>
      </c>
      <c r="B100" s="11" t="s">
        <v>248</v>
      </c>
      <c r="C100" s="5" t="s">
        <v>95</v>
      </c>
      <c r="D100" s="6" t="s">
        <v>9</v>
      </c>
      <c r="E100" s="6" t="s">
        <v>249</v>
      </c>
      <c r="F100" s="17">
        <v>0.439</v>
      </c>
      <c r="G100" s="17">
        <v>0.47699999999999998</v>
      </c>
      <c r="H100" s="17">
        <v>0.55200000000000005</v>
      </c>
      <c r="I100" s="17">
        <v>0.57399999999999995</v>
      </c>
      <c r="J100" s="17">
        <v>0.52900000000000003</v>
      </c>
      <c r="K100" s="17">
        <v>0.22800000000000001</v>
      </c>
      <c r="L100" s="20">
        <f t="shared" si="3"/>
        <v>0.48933333333333334</v>
      </c>
    </row>
    <row r="101" spans="1:12" ht="15">
      <c r="A101" s="10" t="s">
        <v>81</v>
      </c>
      <c r="B101" s="11" t="s">
        <v>140</v>
      </c>
      <c r="C101" s="2" t="s">
        <v>91</v>
      </c>
      <c r="D101" s="3" t="s">
        <v>0</v>
      </c>
      <c r="E101" s="4" t="s">
        <v>145</v>
      </c>
      <c r="F101" s="17">
        <v>55.478999999999999</v>
      </c>
      <c r="G101" s="17">
        <v>52.886000000000003</v>
      </c>
      <c r="H101" s="17">
        <v>50.695</v>
      </c>
      <c r="I101" s="17">
        <v>2.8000000000000001E-2</v>
      </c>
      <c r="J101" s="17">
        <v>3.4000000000000002E-2</v>
      </c>
      <c r="K101" s="17">
        <v>2.8000000000000001E-2</v>
      </c>
      <c r="L101" s="20">
        <f t="shared" si="3"/>
        <v>53.02</v>
      </c>
    </row>
    <row r="102" spans="1:12" ht="15">
      <c r="A102" s="10" t="s">
        <v>82</v>
      </c>
      <c r="B102" s="11" t="s">
        <v>178</v>
      </c>
      <c r="C102" s="5" t="s">
        <v>95</v>
      </c>
      <c r="D102" s="3" t="s">
        <v>0</v>
      </c>
      <c r="E102" s="4" t="s">
        <v>179</v>
      </c>
      <c r="F102" s="17">
        <v>1.7999999999999999E-2</v>
      </c>
      <c r="G102" s="17">
        <v>1.7999999999999999E-2</v>
      </c>
      <c r="H102" s="17">
        <v>1.7999999999999999E-2</v>
      </c>
      <c r="I102" s="17">
        <v>6.3630000000000004</v>
      </c>
      <c r="J102" s="17">
        <v>6.2110000000000003</v>
      </c>
      <c r="K102" s="17">
        <v>6.3440000000000003</v>
      </c>
      <c r="L102" s="20">
        <f t="shared" si="3"/>
        <v>1.7999999999999999E-2</v>
      </c>
    </row>
    <row r="103" spans="1:12" ht="15">
      <c r="A103" s="10" t="s">
        <v>83</v>
      </c>
      <c r="B103" s="11" t="s">
        <v>201</v>
      </c>
      <c r="C103" s="5" t="s">
        <v>95</v>
      </c>
      <c r="D103" s="6" t="s">
        <v>9</v>
      </c>
      <c r="E103" s="7" t="s">
        <v>203</v>
      </c>
      <c r="F103" s="17">
        <v>18.515999999999998</v>
      </c>
      <c r="G103" s="17">
        <v>18.753</v>
      </c>
      <c r="H103" s="17">
        <v>17.931999999999999</v>
      </c>
      <c r="I103" s="17">
        <v>6.0000000000000001E-3</v>
      </c>
      <c r="J103" s="17">
        <v>3.1E-2</v>
      </c>
      <c r="K103" s="17">
        <v>7.0000000000000001E-3</v>
      </c>
      <c r="L103" s="20">
        <f t="shared" si="3"/>
        <v>18.400333333333332</v>
      </c>
    </row>
    <row r="104" spans="1:12" ht="15">
      <c r="A104" s="10" t="s">
        <v>157</v>
      </c>
      <c r="B104" s="11" t="s">
        <v>154</v>
      </c>
      <c r="C104" s="14" t="s">
        <v>95</v>
      </c>
      <c r="D104" s="3" t="s">
        <v>0</v>
      </c>
      <c r="E104" s="41" t="s">
        <v>155</v>
      </c>
      <c r="F104" s="17">
        <v>3.8330000000000002</v>
      </c>
      <c r="G104" s="17">
        <v>4.0430000000000001</v>
      </c>
      <c r="H104" s="17">
        <v>3.9279999999999999</v>
      </c>
      <c r="I104" s="17">
        <v>3.5999999999999997E-2</v>
      </c>
      <c r="J104" s="17">
        <v>3.4000000000000002E-2</v>
      </c>
      <c r="K104" s="17">
        <v>3.5000000000000003E-2</v>
      </c>
      <c r="L104" s="20">
        <f t="shared" si="3"/>
        <v>3.9346666666666668</v>
      </c>
    </row>
    <row r="105" spans="1:12" ht="15">
      <c r="A105" s="10" t="s">
        <v>84</v>
      </c>
      <c r="B105" s="11" t="s">
        <v>101</v>
      </c>
      <c r="C105" s="5" t="s">
        <v>95</v>
      </c>
      <c r="D105" s="3" t="s">
        <v>0</v>
      </c>
      <c r="E105" s="4" t="s">
        <v>103</v>
      </c>
      <c r="F105" s="17">
        <v>1.5089999999999999</v>
      </c>
      <c r="G105" s="17">
        <v>1.77</v>
      </c>
      <c r="H105" s="17">
        <v>2.012</v>
      </c>
      <c r="I105" s="17">
        <v>0.105</v>
      </c>
      <c r="J105" s="17">
        <v>0.09</v>
      </c>
      <c r="K105" s="17">
        <v>7.9000000000000001E-2</v>
      </c>
      <c r="L105" s="20">
        <f t="shared" si="3"/>
        <v>1.7636666666666667</v>
      </c>
    </row>
    <row r="106" spans="1:12" ht="15">
      <c r="A106" s="10" t="s">
        <v>85</v>
      </c>
      <c r="B106" s="11" t="s">
        <v>104</v>
      </c>
      <c r="C106" s="2" t="s">
        <v>91</v>
      </c>
      <c r="D106" s="3" t="s">
        <v>0</v>
      </c>
      <c r="E106" s="3" t="s">
        <v>105</v>
      </c>
      <c r="F106" s="17">
        <v>48.954000000000001</v>
      </c>
      <c r="G106" s="17">
        <v>45.439</v>
      </c>
      <c r="H106" s="17">
        <v>45.832000000000001</v>
      </c>
      <c r="I106" s="17">
        <v>3.0000000000000001E-3</v>
      </c>
      <c r="J106" s="17">
        <v>3.0000000000000001E-3</v>
      </c>
      <c r="K106" s="17">
        <v>6.0000000000000001E-3</v>
      </c>
      <c r="L106" s="20">
        <f t="shared" si="3"/>
        <v>46.741666666666667</v>
      </c>
    </row>
  </sheetData>
  <autoFilter ref="A1:L106">
    <sortState ref="A2:M106">
      <sortCondition ref="A1:A106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7"/>
  <sheetViews>
    <sheetView workbookViewId="0">
      <selection activeCell="B1" sqref="B1"/>
    </sheetView>
  </sheetViews>
  <sheetFormatPr baseColWidth="10" defaultRowHeight="12" x14ac:dyDescent="0"/>
  <cols>
    <col min="2" max="2" width="27.1640625" customWidth="1"/>
    <col min="3" max="3" width="10.83203125" customWidth="1"/>
    <col min="4" max="4" width="15.5" style="26" customWidth="1"/>
    <col min="5" max="5" width="14.33203125" customWidth="1"/>
    <col min="6" max="6" width="16.83203125" customWidth="1"/>
    <col min="7" max="7" width="17.5" customWidth="1"/>
    <col min="8" max="8" width="16.83203125" style="26" customWidth="1"/>
    <col min="9" max="9" width="17.83203125" style="40" customWidth="1"/>
    <col min="10" max="10" width="17.83203125" style="23" customWidth="1"/>
    <col min="11" max="11" width="14.33203125" customWidth="1"/>
    <col min="12" max="13" width="15.5" style="26" customWidth="1"/>
    <col min="14" max="14" width="18.6640625" style="26" customWidth="1"/>
    <col min="15" max="15" width="15.5" style="26" customWidth="1"/>
  </cols>
  <sheetData>
    <row r="1" spans="1:15" ht="45">
      <c r="A1" s="9" t="s">
        <v>303</v>
      </c>
      <c r="B1" s="9" t="s">
        <v>347</v>
      </c>
      <c r="C1" s="9" t="s">
        <v>302</v>
      </c>
      <c r="D1" s="24" t="s">
        <v>344</v>
      </c>
      <c r="E1" s="9" t="s">
        <v>343</v>
      </c>
      <c r="F1" s="9" t="s">
        <v>314</v>
      </c>
      <c r="G1" s="9" t="s">
        <v>304</v>
      </c>
      <c r="H1" s="24" t="s">
        <v>309</v>
      </c>
      <c r="I1" s="39" t="s">
        <v>342</v>
      </c>
      <c r="J1" s="16" t="s">
        <v>316</v>
      </c>
      <c r="K1" s="9" t="s">
        <v>312</v>
      </c>
      <c r="L1" s="24" t="s">
        <v>315</v>
      </c>
      <c r="M1" s="24" t="s">
        <v>339</v>
      </c>
      <c r="N1" s="24" t="s">
        <v>340</v>
      </c>
      <c r="O1" s="24" t="s">
        <v>341</v>
      </c>
    </row>
    <row r="2" spans="1:15" ht="15">
      <c r="A2" s="10">
        <v>1</v>
      </c>
      <c r="B2" s="10" t="s">
        <v>269</v>
      </c>
      <c r="C2" s="10">
        <v>2</v>
      </c>
      <c r="D2" s="38" t="s">
        <v>345</v>
      </c>
      <c r="E2" s="10">
        <v>64.37</v>
      </c>
      <c r="F2" s="10">
        <v>8.75</v>
      </c>
      <c r="G2" s="10" t="s">
        <v>305</v>
      </c>
      <c r="H2" s="25">
        <v>5072.518</v>
      </c>
      <c r="I2" s="38">
        <v>475.4</v>
      </c>
      <c r="J2" s="19">
        <v>13</v>
      </c>
      <c r="K2" s="10" t="s">
        <v>313</v>
      </c>
      <c r="L2" s="19">
        <f t="shared" ref="L2:L33" si="0">1/20</f>
        <v>0.05</v>
      </c>
      <c r="M2" s="37">
        <f t="shared" ref="M2:M33" si="1">(LN(2)/J2)-L2</f>
        <v>3.3190138892265561E-3</v>
      </c>
      <c r="N2" s="38">
        <f t="shared" ref="N2:N33" si="2">F2/(M2+L2)</f>
        <v>164.10656090111959</v>
      </c>
      <c r="O2" s="38">
        <f t="shared" ref="O2:O33" si="3">(F2*24)/LN(2)</f>
        <v>302.96595858668235</v>
      </c>
    </row>
    <row r="3" spans="1:15" ht="15">
      <c r="A3" s="10">
        <v>2</v>
      </c>
      <c r="B3" s="10" t="s">
        <v>3</v>
      </c>
      <c r="C3" s="10">
        <v>1</v>
      </c>
      <c r="D3" s="38" t="s">
        <v>345</v>
      </c>
      <c r="E3" s="10">
        <v>20.3</v>
      </c>
      <c r="F3" s="10">
        <v>2.76</v>
      </c>
      <c r="G3" s="10" t="s">
        <v>306</v>
      </c>
      <c r="H3" s="25">
        <v>551.63900000000001</v>
      </c>
      <c r="I3" s="38">
        <v>51.7</v>
      </c>
      <c r="J3" s="19">
        <v>8.6999999999999993</v>
      </c>
      <c r="K3" s="10" t="s">
        <v>310</v>
      </c>
      <c r="L3" s="19">
        <f t="shared" si="0"/>
        <v>0.05</v>
      </c>
      <c r="M3" s="37">
        <f t="shared" si="1"/>
        <v>2.9672089719533945E-2</v>
      </c>
      <c r="N3" s="38">
        <f t="shared" si="2"/>
        <v>34.641993321825787</v>
      </c>
      <c r="O3" s="38">
        <f t="shared" si="3"/>
        <v>95.564119508484936</v>
      </c>
    </row>
    <row r="4" spans="1:15" ht="15">
      <c r="A4" s="10">
        <v>3</v>
      </c>
      <c r="B4" s="10" t="s">
        <v>270</v>
      </c>
      <c r="C4" s="10">
        <v>2</v>
      </c>
      <c r="D4" s="38" t="s">
        <v>345</v>
      </c>
      <c r="E4" s="10">
        <v>22.05</v>
      </c>
      <c r="F4" s="10">
        <v>3</v>
      </c>
      <c r="G4" s="10" t="s">
        <v>306</v>
      </c>
      <c r="H4" s="25">
        <v>3195.665</v>
      </c>
      <c r="I4" s="38">
        <v>299.5</v>
      </c>
      <c r="J4" s="19">
        <v>11.7</v>
      </c>
      <c r="K4" s="10" t="s">
        <v>310</v>
      </c>
      <c r="L4" s="19">
        <f t="shared" si="0"/>
        <v>0.05</v>
      </c>
      <c r="M4" s="37">
        <f t="shared" si="1"/>
        <v>9.243348765807291E-3</v>
      </c>
      <c r="N4" s="38">
        <f t="shared" si="2"/>
        <v>50.638595935202616</v>
      </c>
      <c r="O4" s="38">
        <f t="shared" si="3"/>
        <v>103.87404294400537</v>
      </c>
    </row>
    <row r="5" spans="1:15" ht="15">
      <c r="A5" s="10">
        <v>4</v>
      </c>
      <c r="B5" s="10" t="s">
        <v>93</v>
      </c>
      <c r="C5" s="10">
        <v>1</v>
      </c>
      <c r="D5" s="38" t="s">
        <v>345</v>
      </c>
      <c r="E5" s="10">
        <v>56.72</v>
      </c>
      <c r="F5" s="10">
        <v>7.71</v>
      </c>
      <c r="G5" s="10" t="s">
        <v>305</v>
      </c>
      <c r="H5" s="25">
        <v>2106.2580000000003</v>
      </c>
      <c r="I5" s="38">
        <v>197.4</v>
      </c>
      <c r="J5" s="19">
        <v>14.6</v>
      </c>
      <c r="K5" s="10" t="s">
        <v>313</v>
      </c>
      <c r="L5" s="19">
        <f t="shared" si="0"/>
        <v>0.05</v>
      </c>
      <c r="M5" s="37">
        <f t="shared" si="1"/>
        <v>-2.5241657150722394E-3</v>
      </c>
      <c r="N5" s="38">
        <f t="shared" si="2"/>
        <v>162.39840997270704</v>
      </c>
      <c r="O5" s="38">
        <f t="shared" si="3"/>
        <v>266.95629036609381</v>
      </c>
    </row>
    <row r="6" spans="1:15" ht="15">
      <c r="A6" s="10">
        <v>5</v>
      </c>
      <c r="B6" s="10" t="s">
        <v>271</v>
      </c>
      <c r="C6" s="10">
        <v>1</v>
      </c>
      <c r="D6" s="38" t="s">
        <v>345</v>
      </c>
      <c r="E6" s="10">
        <v>46.82</v>
      </c>
      <c r="F6" s="10">
        <v>6.36</v>
      </c>
      <c r="G6" s="10" t="s">
        <v>305</v>
      </c>
      <c r="H6" s="25">
        <v>1985.6869999999999</v>
      </c>
      <c r="I6" s="38">
        <v>186.1</v>
      </c>
      <c r="J6" s="19">
        <v>22.7</v>
      </c>
      <c r="K6" s="10" t="s">
        <v>313</v>
      </c>
      <c r="L6" s="19">
        <f t="shared" si="0"/>
        <v>0.05</v>
      </c>
      <c r="M6" s="37">
        <f t="shared" si="1"/>
        <v>-1.9464881913658801E-2</v>
      </c>
      <c r="N6" s="38">
        <f t="shared" si="2"/>
        <v>208.28476844322145</v>
      </c>
      <c r="O6" s="38">
        <f t="shared" si="3"/>
        <v>220.21297104129141</v>
      </c>
    </row>
    <row r="7" spans="1:15" ht="15">
      <c r="A7" s="10">
        <v>6</v>
      </c>
      <c r="B7" s="10" t="s">
        <v>272</v>
      </c>
      <c r="C7" s="10">
        <v>1</v>
      </c>
      <c r="D7" s="38" t="s">
        <v>346</v>
      </c>
      <c r="E7" s="10">
        <v>18.36</v>
      </c>
      <c r="F7" s="10">
        <v>2.4900000000000002</v>
      </c>
      <c r="G7" s="10" t="s">
        <v>306</v>
      </c>
      <c r="H7" s="25">
        <v>24141.941999999999</v>
      </c>
      <c r="I7" s="38">
        <v>2262.6</v>
      </c>
      <c r="J7" s="19">
        <v>25.4</v>
      </c>
      <c r="K7" s="10" t="s">
        <v>313</v>
      </c>
      <c r="L7" s="19">
        <f t="shared" si="0"/>
        <v>0.05</v>
      </c>
      <c r="M7" s="37">
        <f t="shared" si="1"/>
        <v>-2.27107409228368E-2</v>
      </c>
      <c r="N7" s="38">
        <f t="shared" si="2"/>
        <v>91.244690556063389</v>
      </c>
      <c r="O7" s="38">
        <f t="shared" si="3"/>
        <v>86.215455643524464</v>
      </c>
    </row>
    <row r="8" spans="1:15" ht="15">
      <c r="A8" s="10">
        <v>7</v>
      </c>
      <c r="B8" s="10" t="s">
        <v>8</v>
      </c>
      <c r="C8" s="10">
        <v>1</v>
      </c>
      <c r="D8" s="38" t="s">
        <v>345</v>
      </c>
      <c r="E8" s="10">
        <v>7.7</v>
      </c>
      <c r="F8" s="10">
        <v>1.05</v>
      </c>
      <c r="G8" s="10" t="s">
        <v>307</v>
      </c>
      <c r="H8" s="25">
        <v>1404.172</v>
      </c>
      <c r="I8" s="38">
        <v>131.6</v>
      </c>
      <c r="J8" s="19">
        <v>7.9</v>
      </c>
      <c r="K8" s="10" t="s">
        <v>310</v>
      </c>
      <c r="L8" s="19">
        <f t="shared" si="0"/>
        <v>0.05</v>
      </c>
      <c r="M8" s="37">
        <f t="shared" si="1"/>
        <v>3.7740149437967746E-2</v>
      </c>
      <c r="N8" s="38">
        <f t="shared" si="2"/>
        <v>11.967155364173953</v>
      </c>
      <c r="O8" s="38">
        <f t="shared" si="3"/>
        <v>36.355915030401881</v>
      </c>
    </row>
    <row r="9" spans="1:15" ht="15">
      <c r="A9" s="10">
        <v>8</v>
      </c>
      <c r="B9" s="10" t="s">
        <v>273</v>
      </c>
      <c r="C9" s="10">
        <v>2</v>
      </c>
      <c r="D9" s="38" t="s">
        <v>346</v>
      </c>
      <c r="E9" s="10">
        <v>21.77</v>
      </c>
      <c r="F9" s="10">
        <v>2.96</v>
      </c>
      <c r="G9" s="10" t="s">
        <v>306</v>
      </c>
      <c r="H9" s="25">
        <v>1395.6360000000002</v>
      </c>
      <c r="I9" s="38">
        <v>130.80000000000001</v>
      </c>
      <c r="J9" s="19">
        <v>13.4</v>
      </c>
      <c r="K9" s="10" t="s">
        <v>310</v>
      </c>
      <c r="L9" s="19">
        <f t="shared" si="0"/>
        <v>0.05</v>
      </c>
      <c r="M9" s="37">
        <f t="shared" si="1"/>
        <v>1.7274015343242688E-3</v>
      </c>
      <c r="N9" s="38">
        <f t="shared" si="2"/>
        <v>57.22305610181985</v>
      </c>
      <c r="O9" s="38">
        <f t="shared" si="3"/>
        <v>102.48905570475195</v>
      </c>
    </row>
    <row r="10" spans="1:15" ht="15">
      <c r="A10" s="10">
        <v>9</v>
      </c>
      <c r="B10" s="10" t="s">
        <v>274</v>
      </c>
      <c r="C10" s="10">
        <v>1</v>
      </c>
      <c r="D10" s="38" t="s">
        <v>345</v>
      </c>
      <c r="E10" s="10">
        <v>18.399999999999999</v>
      </c>
      <c r="F10" s="10">
        <v>2.5</v>
      </c>
      <c r="G10" s="10" t="s">
        <v>306</v>
      </c>
      <c r="H10" s="25">
        <v>32.01</v>
      </c>
      <c r="I10" s="38">
        <v>3</v>
      </c>
      <c r="J10" s="19">
        <v>14.5</v>
      </c>
      <c r="K10" s="10" t="s">
        <v>313</v>
      </c>
      <c r="L10" s="19">
        <f t="shared" si="0"/>
        <v>0.05</v>
      </c>
      <c r="M10" s="37">
        <f t="shared" si="1"/>
        <v>-2.1967461682796396E-3</v>
      </c>
      <c r="N10" s="38">
        <f t="shared" si="2"/>
        <v>52.297695232224925</v>
      </c>
      <c r="O10" s="38">
        <f t="shared" si="3"/>
        <v>86.561702453337801</v>
      </c>
    </row>
    <row r="11" spans="1:15" ht="15">
      <c r="A11" s="10">
        <v>10</v>
      </c>
      <c r="B11" s="10" t="s">
        <v>12</v>
      </c>
      <c r="C11" s="10">
        <v>1</v>
      </c>
      <c r="D11" s="38" t="s">
        <v>346</v>
      </c>
      <c r="E11" s="10">
        <v>4.24</v>
      </c>
      <c r="F11" s="10">
        <v>0.57999999999999996</v>
      </c>
      <c r="G11" s="10" t="s">
        <v>308</v>
      </c>
      <c r="H11" s="25">
        <v>36.277999999999999</v>
      </c>
      <c r="I11" s="38">
        <v>3.4</v>
      </c>
      <c r="J11" s="19">
        <v>10.6</v>
      </c>
      <c r="K11" s="10" t="s">
        <v>310</v>
      </c>
      <c r="L11" s="19">
        <f t="shared" si="0"/>
        <v>0.05</v>
      </c>
      <c r="M11" s="37">
        <f t="shared" si="1"/>
        <v>1.5391243449051448E-2</v>
      </c>
      <c r="N11" s="38">
        <f t="shared" si="2"/>
        <v>8.8696891113853464</v>
      </c>
      <c r="O11" s="38">
        <f t="shared" si="3"/>
        <v>20.082314969174369</v>
      </c>
    </row>
    <row r="12" spans="1:15" ht="15">
      <c r="A12" s="10">
        <v>11</v>
      </c>
      <c r="B12" s="10" t="s">
        <v>13</v>
      </c>
      <c r="C12" s="10">
        <v>1</v>
      </c>
      <c r="D12" s="38" t="s">
        <v>345</v>
      </c>
      <c r="E12" s="10">
        <v>46.81</v>
      </c>
      <c r="F12" s="10">
        <v>6.36</v>
      </c>
      <c r="G12" s="10" t="s">
        <v>305</v>
      </c>
      <c r="H12" s="25">
        <v>8095.3290000000006</v>
      </c>
      <c r="I12" s="38">
        <v>758.7</v>
      </c>
      <c r="J12" s="19">
        <v>26.8</v>
      </c>
      <c r="K12" s="10" t="s">
        <v>311</v>
      </c>
      <c r="L12" s="19">
        <f t="shared" si="0"/>
        <v>0.05</v>
      </c>
      <c r="M12" s="37">
        <f t="shared" si="1"/>
        <v>-2.4136299232837867E-2</v>
      </c>
      <c r="N12" s="38">
        <f t="shared" si="2"/>
        <v>245.90448432944208</v>
      </c>
      <c r="O12" s="38">
        <f t="shared" si="3"/>
        <v>220.21297104129141</v>
      </c>
    </row>
    <row r="13" spans="1:15" ht="15">
      <c r="A13" s="10">
        <v>12</v>
      </c>
      <c r="B13" s="10" t="s">
        <v>275</v>
      </c>
      <c r="C13" s="10">
        <v>2</v>
      </c>
      <c r="D13" s="38" t="s">
        <v>346</v>
      </c>
      <c r="E13" s="10">
        <v>221.09</v>
      </c>
      <c r="F13" s="10">
        <v>30.04</v>
      </c>
      <c r="G13" s="10" t="s">
        <v>305</v>
      </c>
      <c r="H13" s="25">
        <v>11764.741999999998</v>
      </c>
      <c r="I13" s="38">
        <v>1102.5999999999999</v>
      </c>
      <c r="J13" s="19">
        <v>41.3</v>
      </c>
      <c r="K13" s="10" t="s">
        <v>311</v>
      </c>
      <c r="L13" s="19">
        <f t="shared" si="0"/>
        <v>0.05</v>
      </c>
      <c r="M13" s="37">
        <f t="shared" si="1"/>
        <v>-3.3216775289105438E-2</v>
      </c>
      <c r="N13" s="38">
        <f t="shared" si="2"/>
        <v>1789.8824878689736</v>
      </c>
      <c r="O13" s="38">
        <f t="shared" si="3"/>
        <v>1040.1254166793071</v>
      </c>
    </row>
    <row r="14" spans="1:15" ht="15">
      <c r="A14" s="10">
        <v>13</v>
      </c>
      <c r="B14" s="10" t="s">
        <v>16</v>
      </c>
      <c r="C14" s="10">
        <v>1</v>
      </c>
      <c r="D14" s="38" t="s">
        <v>346</v>
      </c>
      <c r="E14" s="10">
        <v>11.6</v>
      </c>
      <c r="F14" s="10">
        <v>1.58</v>
      </c>
      <c r="G14" s="10" t="s">
        <v>307</v>
      </c>
      <c r="H14" s="25">
        <v>535.63400000000001</v>
      </c>
      <c r="I14" s="38">
        <v>50.2</v>
      </c>
      <c r="J14" s="19">
        <v>42</v>
      </c>
      <c r="K14" s="10" t="s">
        <v>311</v>
      </c>
      <c r="L14" s="19">
        <f t="shared" si="0"/>
        <v>0.05</v>
      </c>
      <c r="M14" s="37">
        <f t="shared" si="1"/>
        <v>-3.3496495700953685E-2</v>
      </c>
      <c r="N14" s="38">
        <f t="shared" si="2"/>
        <v>95.737242913391611</v>
      </c>
      <c r="O14" s="38">
        <f t="shared" si="3"/>
        <v>54.706995950509494</v>
      </c>
    </row>
    <row r="15" spans="1:15" ht="15">
      <c r="A15" s="10">
        <v>14</v>
      </c>
      <c r="B15" s="10" t="s">
        <v>17</v>
      </c>
      <c r="C15" s="10">
        <v>1</v>
      </c>
      <c r="D15" s="38" t="s">
        <v>345</v>
      </c>
      <c r="E15" s="10">
        <v>9.31</v>
      </c>
      <c r="F15" s="10">
        <v>1.26</v>
      </c>
      <c r="G15" s="10" t="s">
        <v>307</v>
      </c>
      <c r="H15" s="25">
        <v>259.28100000000001</v>
      </c>
      <c r="I15" s="38">
        <v>24.3</v>
      </c>
      <c r="J15" s="19">
        <v>40.4</v>
      </c>
      <c r="K15" s="10" t="s">
        <v>311</v>
      </c>
      <c r="L15" s="19">
        <f t="shared" si="0"/>
        <v>0.05</v>
      </c>
      <c r="M15" s="37">
        <f t="shared" si="1"/>
        <v>-3.2842891570298391E-2</v>
      </c>
      <c r="N15" s="38">
        <f t="shared" si="2"/>
        <v>73.438948361411818</v>
      </c>
      <c r="O15" s="38">
        <f t="shared" si="3"/>
        <v>43.627098036482259</v>
      </c>
    </row>
    <row r="16" spans="1:15" ht="15">
      <c r="A16" s="10">
        <v>15</v>
      </c>
      <c r="B16" s="10" t="s">
        <v>18</v>
      </c>
      <c r="C16" s="10">
        <v>1</v>
      </c>
      <c r="D16" s="38" t="s">
        <v>346</v>
      </c>
      <c r="E16" s="10">
        <v>14.97</v>
      </c>
      <c r="F16" s="10">
        <v>2.0299999999999998</v>
      </c>
      <c r="G16" s="10" t="s">
        <v>307</v>
      </c>
      <c r="H16" s="25">
        <v>1138.489</v>
      </c>
      <c r="I16" s="38">
        <v>106.7</v>
      </c>
      <c r="J16" s="19">
        <v>7.8</v>
      </c>
      <c r="K16" s="10" t="s">
        <v>310</v>
      </c>
      <c r="L16" s="19">
        <f t="shared" si="0"/>
        <v>0.05</v>
      </c>
      <c r="M16" s="37">
        <f t="shared" si="1"/>
        <v>3.8865023148710931E-2</v>
      </c>
      <c r="N16" s="38">
        <f t="shared" si="2"/>
        <v>22.843633277435845</v>
      </c>
      <c r="O16" s="38">
        <f t="shared" si="3"/>
        <v>70.288102392110304</v>
      </c>
    </row>
    <row r="17" spans="1:15" ht="15">
      <c r="A17" s="10">
        <v>16</v>
      </c>
      <c r="B17" s="10" t="s">
        <v>276</v>
      </c>
      <c r="C17" s="10">
        <v>1</v>
      </c>
      <c r="D17" s="38" t="s">
        <v>345</v>
      </c>
      <c r="E17" s="10">
        <v>15.37</v>
      </c>
      <c r="F17" s="10">
        <v>2.09</v>
      </c>
      <c r="G17" s="10" t="s">
        <v>307</v>
      </c>
      <c r="H17" s="25">
        <v>46442.242000000006</v>
      </c>
      <c r="I17" s="38">
        <v>4352.6000000000004</v>
      </c>
      <c r="J17" s="19">
        <v>11.8</v>
      </c>
      <c r="K17" s="10" t="s">
        <v>313</v>
      </c>
      <c r="L17" s="19">
        <f t="shared" si="0"/>
        <v>0.05</v>
      </c>
      <c r="M17" s="37">
        <f t="shared" si="1"/>
        <v>8.7412864881309532E-3</v>
      </c>
      <c r="N17" s="38">
        <f t="shared" si="2"/>
        <v>35.579745098403613</v>
      </c>
      <c r="O17" s="38">
        <f t="shared" si="3"/>
        <v>72.365583250990397</v>
      </c>
    </row>
    <row r="18" spans="1:15" ht="15">
      <c r="A18" s="10">
        <v>17</v>
      </c>
      <c r="B18" s="10" t="s">
        <v>277</v>
      </c>
      <c r="C18" s="10">
        <v>1</v>
      </c>
      <c r="D18" s="38" t="s">
        <v>345</v>
      </c>
      <c r="E18" s="10">
        <v>15.37</v>
      </c>
      <c r="F18" s="10">
        <v>2.09</v>
      </c>
      <c r="G18" s="10" t="s">
        <v>307</v>
      </c>
      <c r="H18" s="25">
        <v>332.904</v>
      </c>
      <c r="I18" s="38">
        <v>31.2</v>
      </c>
      <c r="J18" s="19">
        <v>13</v>
      </c>
      <c r="K18" s="10" t="s">
        <v>313</v>
      </c>
      <c r="L18" s="19">
        <f t="shared" si="0"/>
        <v>0.05</v>
      </c>
      <c r="M18" s="37">
        <f t="shared" si="1"/>
        <v>3.3190138892265561E-3</v>
      </c>
      <c r="N18" s="38">
        <f t="shared" si="2"/>
        <v>39.198024260953133</v>
      </c>
      <c r="O18" s="38">
        <f t="shared" si="3"/>
        <v>72.365583250990397</v>
      </c>
    </row>
    <row r="19" spans="1:15" ht="15">
      <c r="A19" s="10">
        <v>18</v>
      </c>
      <c r="B19" s="10" t="s">
        <v>278</v>
      </c>
      <c r="C19" s="10">
        <v>1</v>
      </c>
      <c r="D19" s="38" t="s">
        <v>346</v>
      </c>
      <c r="E19" s="10">
        <v>2.4500000000000002</v>
      </c>
      <c r="F19" s="10">
        <v>0.33</v>
      </c>
      <c r="G19" s="10" t="s">
        <v>308</v>
      </c>
      <c r="H19" s="25">
        <v>138.71</v>
      </c>
      <c r="I19" s="38">
        <v>13</v>
      </c>
      <c r="J19" s="19">
        <v>22.6</v>
      </c>
      <c r="K19" s="10" t="s">
        <v>313</v>
      </c>
      <c r="L19" s="19">
        <f t="shared" si="0"/>
        <v>0.05</v>
      </c>
      <c r="M19" s="37">
        <f t="shared" si="1"/>
        <v>-1.9329770771683841E-2</v>
      </c>
      <c r="N19" s="38">
        <f t="shared" si="2"/>
        <v>10.759619614949891</v>
      </c>
      <c r="O19" s="38">
        <f t="shared" si="3"/>
        <v>11.42614472384059</v>
      </c>
    </row>
    <row r="20" spans="1:15" ht="15">
      <c r="A20" s="10">
        <v>19</v>
      </c>
      <c r="B20" s="10" t="s">
        <v>279</v>
      </c>
      <c r="C20" s="10">
        <v>1</v>
      </c>
      <c r="D20" s="38" t="s">
        <v>346</v>
      </c>
      <c r="E20" s="10">
        <v>14.42</v>
      </c>
      <c r="F20" s="10">
        <v>1.96</v>
      </c>
      <c r="G20" s="10" t="s">
        <v>307</v>
      </c>
      <c r="H20" s="25">
        <v>7965.1549999999997</v>
      </c>
      <c r="I20" s="38">
        <v>746.5</v>
      </c>
      <c r="J20" s="19">
        <v>27.9</v>
      </c>
      <c r="K20" s="10" t="s">
        <v>313</v>
      </c>
      <c r="L20" s="19">
        <f t="shared" si="0"/>
        <v>0.05</v>
      </c>
      <c r="M20" s="37">
        <f t="shared" si="1"/>
        <v>-2.5156015033693718E-2</v>
      </c>
      <c r="N20" s="38">
        <f t="shared" si="2"/>
        <v>78.892335615972073</v>
      </c>
      <c r="O20" s="38">
        <f t="shared" si="3"/>
        <v>67.864374723416844</v>
      </c>
    </row>
    <row r="21" spans="1:15" ht="15">
      <c r="A21" s="10">
        <v>20</v>
      </c>
      <c r="B21" s="10" t="s">
        <v>22</v>
      </c>
      <c r="C21" s="10">
        <v>1</v>
      </c>
      <c r="D21" s="38" t="s">
        <v>346</v>
      </c>
      <c r="E21" s="10">
        <v>2.67</v>
      </c>
      <c r="F21" s="10">
        <v>0.36</v>
      </c>
      <c r="G21" s="10" t="s">
        <v>308</v>
      </c>
      <c r="H21" s="25">
        <v>58.685000000000002</v>
      </c>
      <c r="I21" s="38">
        <v>5.5</v>
      </c>
      <c r="J21" s="19">
        <v>6.3</v>
      </c>
      <c r="K21" s="10" t="s">
        <v>310</v>
      </c>
      <c r="L21" s="19">
        <f t="shared" si="0"/>
        <v>0.05</v>
      </c>
      <c r="M21" s="37">
        <f t="shared" si="1"/>
        <v>6.002336199364211E-2</v>
      </c>
      <c r="N21" s="38">
        <f t="shared" si="2"/>
        <v>3.272032352736169</v>
      </c>
      <c r="O21" s="38">
        <f t="shared" si="3"/>
        <v>12.464885153280646</v>
      </c>
    </row>
    <row r="22" spans="1:15" ht="15">
      <c r="A22" s="10">
        <v>21</v>
      </c>
      <c r="B22" s="10" t="s">
        <v>23</v>
      </c>
      <c r="C22" s="10">
        <v>1</v>
      </c>
      <c r="D22" s="38" t="s">
        <v>346</v>
      </c>
      <c r="E22" s="10">
        <v>8.76</v>
      </c>
      <c r="F22" s="10">
        <v>1.19</v>
      </c>
      <c r="G22" s="10" t="s">
        <v>307</v>
      </c>
      <c r="H22" s="25">
        <v>161.11699999999999</v>
      </c>
      <c r="I22" s="38">
        <v>15.1</v>
      </c>
      <c r="J22" s="19">
        <v>12.3</v>
      </c>
      <c r="K22" s="10" t="s">
        <v>310</v>
      </c>
      <c r="L22" s="19">
        <f t="shared" si="0"/>
        <v>0.05</v>
      </c>
      <c r="M22" s="37">
        <f t="shared" si="1"/>
        <v>6.3534293138166817E-3</v>
      </c>
      <c r="N22" s="38">
        <f t="shared" si="2"/>
        <v>21.116727313491758</v>
      </c>
      <c r="O22" s="38">
        <f t="shared" si="3"/>
        <v>41.203370367788793</v>
      </c>
    </row>
    <row r="23" spans="1:15" ht="15">
      <c r="A23" s="10">
        <v>22</v>
      </c>
      <c r="B23" s="10" t="s">
        <v>136</v>
      </c>
      <c r="C23" s="10">
        <v>1</v>
      </c>
      <c r="D23" s="38" t="s">
        <v>345</v>
      </c>
      <c r="E23" s="10">
        <v>26.82</v>
      </c>
      <c r="F23" s="10">
        <v>3.64</v>
      </c>
      <c r="G23" s="10" t="s">
        <v>306</v>
      </c>
      <c r="H23" s="25">
        <v>168.58600000000001</v>
      </c>
      <c r="I23" s="38">
        <v>15.8</v>
      </c>
      <c r="J23" s="19">
        <v>28.4</v>
      </c>
      <c r="K23" s="10" t="s">
        <v>313</v>
      </c>
      <c r="L23" s="19">
        <f t="shared" si="0"/>
        <v>0.05</v>
      </c>
      <c r="M23" s="37">
        <f t="shared" si="1"/>
        <v>-2.5593409135213196E-2</v>
      </c>
      <c r="N23" s="38">
        <f t="shared" si="2"/>
        <v>149.14004254693748</v>
      </c>
      <c r="O23" s="38">
        <f t="shared" si="3"/>
        <v>126.03383877205985</v>
      </c>
    </row>
    <row r="24" spans="1:15" ht="15">
      <c r="A24" s="10">
        <v>23</v>
      </c>
      <c r="B24" s="10" t="s">
        <v>24</v>
      </c>
      <c r="C24" s="10">
        <v>1</v>
      </c>
      <c r="D24" s="38" t="s">
        <v>345</v>
      </c>
      <c r="E24" s="10">
        <v>54.22</v>
      </c>
      <c r="F24" s="10">
        <v>7.37</v>
      </c>
      <c r="G24" s="10" t="s">
        <v>305</v>
      </c>
      <c r="H24" s="25">
        <v>609.25700000000006</v>
      </c>
      <c r="I24" s="38">
        <v>57.1</v>
      </c>
      <c r="J24" s="19">
        <v>37.5</v>
      </c>
      <c r="K24" s="10" t="s">
        <v>311</v>
      </c>
      <c r="L24" s="19">
        <f t="shared" si="0"/>
        <v>0.05</v>
      </c>
      <c r="M24" s="37">
        <f t="shared" si="1"/>
        <v>-3.1516075185068132E-2</v>
      </c>
      <c r="N24" s="38">
        <f t="shared" si="2"/>
        <v>398.72484192568737</v>
      </c>
      <c r="O24" s="38">
        <f t="shared" si="3"/>
        <v>255.18389883243984</v>
      </c>
    </row>
    <row r="25" spans="1:15" ht="15">
      <c r="A25" s="10">
        <v>24</v>
      </c>
      <c r="B25" s="10" t="s">
        <v>280</v>
      </c>
      <c r="C25" s="10">
        <v>2</v>
      </c>
      <c r="D25" s="38" t="s">
        <v>345</v>
      </c>
      <c r="E25" s="10">
        <v>81.16</v>
      </c>
      <c r="F25" s="10">
        <v>11.03</v>
      </c>
      <c r="G25" s="10" t="s">
        <v>305</v>
      </c>
      <c r="H25" s="25">
        <v>15666.760999999999</v>
      </c>
      <c r="I25" s="38">
        <v>1468.3</v>
      </c>
      <c r="J25" s="19">
        <v>48</v>
      </c>
      <c r="K25" s="10" t="s">
        <v>311</v>
      </c>
      <c r="L25" s="19">
        <f t="shared" si="0"/>
        <v>0.05</v>
      </c>
      <c r="M25" s="37">
        <f t="shared" si="1"/>
        <v>-3.5559433738334478E-2</v>
      </c>
      <c r="N25" s="38">
        <f t="shared" si="2"/>
        <v>763.8204624482529</v>
      </c>
      <c r="O25" s="38">
        <f t="shared" si="3"/>
        <v>381.91023122412639</v>
      </c>
    </row>
    <row r="26" spans="1:15" ht="15">
      <c r="A26" s="10">
        <v>25</v>
      </c>
      <c r="B26" s="10" t="s">
        <v>27</v>
      </c>
      <c r="C26" s="10">
        <v>1</v>
      </c>
      <c r="D26" s="38" t="s">
        <v>345</v>
      </c>
      <c r="E26" s="10">
        <v>52.64</v>
      </c>
      <c r="F26" s="10">
        <v>7.15</v>
      </c>
      <c r="G26" s="10" t="s">
        <v>305</v>
      </c>
      <c r="H26" s="25">
        <v>517.495</v>
      </c>
      <c r="I26" s="38">
        <v>48.5</v>
      </c>
      <c r="J26" s="19">
        <v>38.200000000000003</v>
      </c>
      <c r="K26" s="10" t="s">
        <v>311</v>
      </c>
      <c r="L26" s="19">
        <f t="shared" si="0"/>
        <v>0.05</v>
      </c>
      <c r="M26" s="37">
        <f t="shared" si="1"/>
        <v>-3.1854785849216097E-2</v>
      </c>
      <c r="N26" s="38">
        <f t="shared" si="2"/>
        <v>394.04329651800265</v>
      </c>
      <c r="O26" s="38">
        <f t="shared" si="3"/>
        <v>247.56646901654616</v>
      </c>
    </row>
    <row r="27" spans="1:15" ht="15">
      <c r="A27" s="10">
        <v>26</v>
      </c>
      <c r="B27" s="10" t="s">
        <v>281</v>
      </c>
      <c r="C27" s="10">
        <v>2</v>
      </c>
      <c r="D27" s="38" t="s">
        <v>345</v>
      </c>
      <c r="E27" s="10">
        <v>15.71</v>
      </c>
      <c r="F27" s="10">
        <v>2.14</v>
      </c>
      <c r="G27" s="10" t="s">
        <v>306</v>
      </c>
      <c r="H27" s="25">
        <v>7444.4590000000007</v>
      </c>
      <c r="I27" s="38">
        <v>697.7</v>
      </c>
      <c r="J27" s="19">
        <v>26.3</v>
      </c>
      <c r="K27" s="10" t="s">
        <v>311</v>
      </c>
      <c r="L27" s="19">
        <f t="shared" si="0"/>
        <v>0.05</v>
      </c>
      <c r="M27" s="37">
        <f t="shared" si="1"/>
        <v>-2.3644593895059119E-2</v>
      </c>
      <c r="N27" s="38">
        <f t="shared" si="2"/>
        <v>81.197762291312657</v>
      </c>
      <c r="O27" s="38">
        <f t="shared" si="3"/>
        <v>74.096817300057168</v>
      </c>
    </row>
    <row r="28" spans="1:15" ht="15">
      <c r="A28" s="10">
        <v>27</v>
      </c>
      <c r="B28" s="10" t="s">
        <v>282</v>
      </c>
      <c r="C28" s="10">
        <v>2</v>
      </c>
      <c r="D28" s="38" t="s">
        <v>345</v>
      </c>
      <c r="E28" s="10">
        <v>15.71</v>
      </c>
      <c r="F28" s="10">
        <v>2.13</v>
      </c>
      <c r="G28" s="10" t="s">
        <v>307</v>
      </c>
      <c r="H28" s="25">
        <v>1913.1310000000001</v>
      </c>
      <c r="I28" s="38">
        <v>179.3</v>
      </c>
      <c r="J28" s="19">
        <v>28.8</v>
      </c>
      <c r="K28" s="10" t="s">
        <v>311</v>
      </c>
      <c r="L28" s="19">
        <f t="shared" si="0"/>
        <v>0.05</v>
      </c>
      <c r="M28" s="37">
        <f t="shared" si="1"/>
        <v>-2.5932389563890792E-2</v>
      </c>
      <c r="N28" s="38">
        <f t="shared" si="2"/>
        <v>88.500684588292572</v>
      </c>
      <c r="O28" s="38">
        <f t="shared" si="3"/>
        <v>73.750570490243803</v>
      </c>
    </row>
    <row r="29" spans="1:15" ht="15">
      <c r="A29" s="10">
        <v>28</v>
      </c>
      <c r="B29" s="10" t="s">
        <v>32</v>
      </c>
      <c r="C29" s="10">
        <v>1</v>
      </c>
      <c r="D29" s="38" t="s">
        <v>345</v>
      </c>
      <c r="E29" s="10">
        <v>3.93</v>
      </c>
      <c r="F29" s="10">
        <v>0.53</v>
      </c>
      <c r="G29" s="10" t="s">
        <v>308</v>
      </c>
      <c r="H29" s="25">
        <v>9062.030999999999</v>
      </c>
      <c r="I29" s="38">
        <v>849.3</v>
      </c>
      <c r="J29" s="19">
        <v>9.1</v>
      </c>
      <c r="K29" s="10" t="s">
        <v>310</v>
      </c>
      <c r="L29" s="19">
        <f t="shared" si="0"/>
        <v>0.05</v>
      </c>
      <c r="M29" s="37">
        <f t="shared" si="1"/>
        <v>2.6170019841752226E-2</v>
      </c>
      <c r="N29" s="38">
        <f t="shared" si="2"/>
        <v>6.9581181822074711</v>
      </c>
      <c r="O29" s="38">
        <f t="shared" si="3"/>
        <v>18.351080920107616</v>
      </c>
    </row>
    <row r="30" spans="1:15" ht="15">
      <c r="A30" s="10">
        <v>29</v>
      </c>
      <c r="B30" s="10" t="s">
        <v>156</v>
      </c>
      <c r="C30" s="10">
        <v>1</v>
      </c>
      <c r="D30" s="38" t="s">
        <v>345</v>
      </c>
      <c r="E30" s="10">
        <v>3.93</v>
      </c>
      <c r="F30" s="10">
        <v>0.53</v>
      </c>
      <c r="G30" s="10" t="s">
        <v>308</v>
      </c>
      <c r="H30" s="25">
        <v>1434.048</v>
      </c>
      <c r="I30" s="38">
        <v>134.4</v>
      </c>
      <c r="J30" s="19">
        <v>17.3</v>
      </c>
      <c r="K30" s="10" t="s">
        <v>313</v>
      </c>
      <c r="L30" s="19">
        <f t="shared" si="0"/>
        <v>0.05</v>
      </c>
      <c r="M30" s="37">
        <f t="shared" si="1"/>
        <v>-9.9336889849742649E-3</v>
      </c>
      <c r="N30" s="38">
        <f t="shared" si="2"/>
        <v>13.228070829910907</v>
      </c>
      <c r="O30" s="38">
        <f t="shared" si="3"/>
        <v>18.351080920107616</v>
      </c>
    </row>
    <row r="31" spans="1:15" ht="15">
      <c r="A31" s="10">
        <v>30</v>
      </c>
      <c r="B31" s="10" t="s">
        <v>33</v>
      </c>
      <c r="C31" s="10">
        <v>1</v>
      </c>
      <c r="D31" s="38" t="s">
        <v>346</v>
      </c>
      <c r="E31" s="10">
        <v>40.92</v>
      </c>
      <c r="F31" s="10">
        <v>5.56</v>
      </c>
      <c r="G31" s="10" t="s">
        <v>306</v>
      </c>
      <c r="H31" s="25">
        <v>5279.5160000000005</v>
      </c>
      <c r="I31" s="38">
        <v>494.8</v>
      </c>
      <c r="J31" s="19">
        <v>48</v>
      </c>
      <c r="K31" s="10" t="s">
        <v>311</v>
      </c>
      <c r="L31" s="19">
        <f t="shared" si="0"/>
        <v>0.05</v>
      </c>
      <c r="M31" s="37">
        <f t="shared" si="1"/>
        <v>-3.5559433738334478E-2</v>
      </c>
      <c r="N31" s="38">
        <f t="shared" si="2"/>
        <v>385.02645251244661</v>
      </c>
      <c r="O31" s="38">
        <f t="shared" si="3"/>
        <v>192.51322625622328</v>
      </c>
    </row>
    <row r="32" spans="1:15" ht="15">
      <c r="A32" s="10">
        <v>31</v>
      </c>
      <c r="B32" s="10" t="s">
        <v>160</v>
      </c>
      <c r="C32" s="10">
        <v>1</v>
      </c>
      <c r="D32" s="38" t="s">
        <v>345</v>
      </c>
      <c r="E32" s="10">
        <v>2.46</v>
      </c>
      <c r="F32" s="10">
        <v>0.33</v>
      </c>
      <c r="G32" s="10" t="s">
        <v>308</v>
      </c>
      <c r="H32" s="25">
        <v>10370.172999999999</v>
      </c>
      <c r="I32" s="38">
        <v>971.9</v>
      </c>
      <c r="J32" s="19">
        <v>48</v>
      </c>
      <c r="K32" s="10" t="s">
        <v>313</v>
      </c>
      <c r="L32" s="19">
        <f t="shared" si="0"/>
        <v>0.05</v>
      </c>
      <c r="M32" s="37">
        <f t="shared" si="1"/>
        <v>-3.5559433738334478E-2</v>
      </c>
      <c r="N32" s="38">
        <f t="shared" si="2"/>
        <v>22.852289447681187</v>
      </c>
      <c r="O32" s="38">
        <f t="shared" si="3"/>
        <v>11.42614472384059</v>
      </c>
    </row>
    <row r="33" spans="1:15" ht="15">
      <c r="A33" s="10">
        <v>32</v>
      </c>
      <c r="B33" s="10" t="s">
        <v>34</v>
      </c>
      <c r="C33" s="10">
        <v>1</v>
      </c>
      <c r="D33" s="38" t="s">
        <v>345</v>
      </c>
      <c r="E33" s="10">
        <v>0.26</v>
      </c>
      <c r="F33" s="10">
        <v>0.04</v>
      </c>
      <c r="G33" s="10" t="s">
        <v>308</v>
      </c>
      <c r="H33" s="25">
        <v>627.39599999999996</v>
      </c>
      <c r="I33" s="38">
        <v>58.8</v>
      </c>
      <c r="J33" s="19">
        <v>48</v>
      </c>
      <c r="K33" s="10" t="s">
        <v>311</v>
      </c>
      <c r="L33" s="19">
        <f t="shared" si="0"/>
        <v>0.05</v>
      </c>
      <c r="M33" s="37">
        <f t="shared" si="1"/>
        <v>-3.5559433738334478E-2</v>
      </c>
      <c r="N33" s="38">
        <f t="shared" si="2"/>
        <v>2.7699744785068106</v>
      </c>
      <c r="O33" s="38">
        <f t="shared" si="3"/>
        <v>1.3849872392534048</v>
      </c>
    </row>
    <row r="34" spans="1:15" ht="15">
      <c r="A34" s="10">
        <v>33</v>
      </c>
      <c r="B34" s="10" t="s">
        <v>167</v>
      </c>
      <c r="C34" s="10">
        <v>1</v>
      </c>
      <c r="D34" s="38" t="s">
        <v>345</v>
      </c>
      <c r="E34" s="10">
        <v>0.26</v>
      </c>
      <c r="F34" s="10">
        <v>0.04</v>
      </c>
      <c r="G34" s="10" t="s">
        <v>308</v>
      </c>
      <c r="H34" s="25">
        <v>64.02</v>
      </c>
      <c r="I34" s="38">
        <v>6</v>
      </c>
      <c r="J34" s="19">
        <v>33.5</v>
      </c>
      <c r="K34" s="10" t="s">
        <v>313</v>
      </c>
      <c r="L34" s="19">
        <f t="shared" ref="L34:L65" si="4">1/20</f>
        <v>0.05</v>
      </c>
      <c r="M34" s="37">
        <f t="shared" ref="M34:M65" si="5">(LN(2)/J34)-L34</f>
        <v>-2.9309039386270292E-2</v>
      </c>
      <c r="N34" s="38">
        <f t="shared" ref="N34:N65" si="6">F34/(M34+L34)</f>
        <v>1.9332113547912111</v>
      </c>
      <c r="O34" s="38">
        <f t="shared" ref="O34:O65" si="7">(F34*24)/LN(2)</f>
        <v>1.3849872392534048</v>
      </c>
    </row>
    <row r="35" spans="1:15" ht="15">
      <c r="A35" s="10">
        <v>34</v>
      </c>
      <c r="B35" s="10" t="s">
        <v>35</v>
      </c>
      <c r="C35" s="10">
        <v>1</v>
      </c>
      <c r="D35" s="38" t="s">
        <v>346</v>
      </c>
      <c r="E35" s="10">
        <v>5.47</v>
      </c>
      <c r="F35" s="10">
        <v>0.74</v>
      </c>
      <c r="G35" s="10" t="s">
        <v>308</v>
      </c>
      <c r="H35" s="25">
        <v>21.34</v>
      </c>
      <c r="I35" s="38">
        <v>2</v>
      </c>
      <c r="J35" s="19">
        <v>48</v>
      </c>
      <c r="K35" s="10" t="s">
        <v>311</v>
      </c>
      <c r="L35" s="19">
        <f t="shared" si="4"/>
        <v>0.05</v>
      </c>
      <c r="M35" s="37">
        <f t="shared" si="5"/>
        <v>-3.5559433738334478E-2</v>
      </c>
      <c r="N35" s="38">
        <f t="shared" si="6"/>
        <v>51.244527852375988</v>
      </c>
      <c r="O35" s="38">
        <f t="shared" si="7"/>
        <v>25.622263926187987</v>
      </c>
    </row>
    <row r="36" spans="1:15" ht="15">
      <c r="A36" s="10">
        <v>35</v>
      </c>
      <c r="B36" s="10" t="s">
        <v>283</v>
      </c>
      <c r="C36" s="10">
        <v>2</v>
      </c>
      <c r="D36" s="38" t="s">
        <v>346</v>
      </c>
      <c r="E36" s="10">
        <v>69.06</v>
      </c>
      <c r="F36" s="10">
        <v>9.3800000000000008</v>
      </c>
      <c r="G36" s="10" t="s">
        <v>305</v>
      </c>
      <c r="H36" s="25">
        <v>2658.9639999999999</v>
      </c>
      <c r="I36" s="38">
        <v>249.2</v>
      </c>
      <c r="J36" s="19">
        <v>9.6</v>
      </c>
      <c r="K36" s="10" t="s">
        <v>310</v>
      </c>
      <c r="L36" s="19">
        <f t="shared" si="4"/>
        <v>0.05</v>
      </c>
      <c r="M36" s="37">
        <f t="shared" si="5"/>
        <v>2.2202831308327634E-2</v>
      </c>
      <c r="N36" s="38">
        <f t="shared" si="6"/>
        <v>129.91180304196939</v>
      </c>
      <c r="O36" s="38">
        <f t="shared" si="7"/>
        <v>324.77950760492348</v>
      </c>
    </row>
    <row r="37" spans="1:15" ht="15">
      <c r="A37" s="10">
        <v>36</v>
      </c>
      <c r="B37" s="10" t="s">
        <v>284</v>
      </c>
      <c r="C37" s="10">
        <v>2</v>
      </c>
      <c r="D37" s="38" t="s">
        <v>345</v>
      </c>
      <c r="E37" s="10">
        <v>52.66</v>
      </c>
      <c r="F37" s="10">
        <v>7.15</v>
      </c>
      <c r="G37" s="10" t="s">
        <v>305</v>
      </c>
      <c r="H37" s="25">
        <v>297.69299999999998</v>
      </c>
      <c r="I37" s="38">
        <v>27.9</v>
      </c>
      <c r="J37" s="19">
        <v>48</v>
      </c>
      <c r="K37" s="10" t="s">
        <v>311</v>
      </c>
      <c r="L37" s="19">
        <f t="shared" si="4"/>
        <v>0.05</v>
      </c>
      <c r="M37" s="37">
        <f t="shared" si="5"/>
        <v>-3.5559433738334478E-2</v>
      </c>
      <c r="N37" s="38">
        <f t="shared" si="6"/>
        <v>495.13293803309239</v>
      </c>
      <c r="O37" s="38">
        <f t="shared" si="7"/>
        <v>247.56646901654616</v>
      </c>
    </row>
    <row r="38" spans="1:15" ht="15">
      <c r="A38" s="10">
        <v>37</v>
      </c>
      <c r="B38" s="10" t="s">
        <v>40</v>
      </c>
      <c r="C38" s="10">
        <v>1</v>
      </c>
      <c r="D38" s="38" t="s">
        <v>345</v>
      </c>
      <c r="E38" s="10">
        <v>52.95</v>
      </c>
      <c r="F38" s="10">
        <v>7.19</v>
      </c>
      <c r="G38" s="10" t="s">
        <v>305</v>
      </c>
      <c r="H38" s="25">
        <v>239.00799999999998</v>
      </c>
      <c r="I38" s="38">
        <v>22.4</v>
      </c>
      <c r="J38" s="19">
        <v>42.2</v>
      </c>
      <c r="K38" s="10" t="s">
        <v>311</v>
      </c>
      <c r="L38" s="19">
        <f t="shared" si="4"/>
        <v>0.05</v>
      </c>
      <c r="M38" s="37">
        <f t="shared" si="5"/>
        <v>-3.3574711361138737E-2</v>
      </c>
      <c r="N38" s="38">
        <f t="shared" si="6"/>
        <v>437.73964391644745</v>
      </c>
      <c r="O38" s="38">
        <f t="shared" si="7"/>
        <v>248.95145625579954</v>
      </c>
    </row>
    <row r="39" spans="1:15" ht="15">
      <c r="A39" s="10">
        <v>38</v>
      </c>
      <c r="B39" s="10" t="s">
        <v>41</v>
      </c>
      <c r="C39" s="10">
        <v>1</v>
      </c>
      <c r="D39" s="38" t="s">
        <v>345</v>
      </c>
      <c r="E39" s="10">
        <v>64.06</v>
      </c>
      <c r="F39" s="10">
        <v>8.6999999999999993</v>
      </c>
      <c r="G39" s="10" t="s">
        <v>305</v>
      </c>
      <c r="H39" s="25">
        <v>433.202</v>
      </c>
      <c r="I39" s="38">
        <v>40.6</v>
      </c>
      <c r="J39" s="19">
        <v>4.5999999999999996</v>
      </c>
      <c r="K39" s="10" t="s">
        <v>310</v>
      </c>
      <c r="L39" s="19">
        <f t="shared" si="4"/>
        <v>0.05</v>
      </c>
      <c r="M39" s="37">
        <f t="shared" si="5"/>
        <v>0.10068416968694464</v>
      </c>
      <c r="N39" s="38">
        <f t="shared" si="6"/>
        <v>57.736655536376304</v>
      </c>
      <c r="O39" s="38">
        <f t="shared" si="7"/>
        <v>301.23472453761553</v>
      </c>
    </row>
    <row r="40" spans="1:15" ht="15">
      <c r="A40" s="10">
        <v>39</v>
      </c>
      <c r="B40" s="10" t="s">
        <v>285</v>
      </c>
      <c r="C40" s="10">
        <v>2</v>
      </c>
      <c r="D40" s="38" t="s">
        <v>346</v>
      </c>
      <c r="E40" s="10">
        <v>8.48</v>
      </c>
      <c r="F40" s="10">
        <v>1.1499999999999999</v>
      </c>
      <c r="G40" s="10" t="s">
        <v>307</v>
      </c>
      <c r="H40" s="25">
        <v>138.71</v>
      </c>
      <c r="I40" s="38">
        <v>13</v>
      </c>
      <c r="J40" s="19">
        <v>48</v>
      </c>
      <c r="K40" s="10" t="s">
        <v>311</v>
      </c>
      <c r="L40" s="19">
        <f t="shared" si="4"/>
        <v>0.05</v>
      </c>
      <c r="M40" s="37">
        <f t="shared" si="5"/>
        <v>-3.5559433738334478E-2</v>
      </c>
      <c r="N40" s="38">
        <f t="shared" si="6"/>
        <v>79.636766257070789</v>
      </c>
      <c r="O40" s="38">
        <f t="shared" si="7"/>
        <v>39.818383128535388</v>
      </c>
    </row>
    <row r="41" spans="1:15" ht="15">
      <c r="A41" s="10">
        <v>40</v>
      </c>
      <c r="B41" s="10" t="s">
        <v>44</v>
      </c>
      <c r="C41" s="10">
        <v>1</v>
      </c>
      <c r="D41" s="38" t="s">
        <v>346</v>
      </c>
      <c r="E41" s="10">
        <v>86.22</v>
      </c>
      <c r="F41" s="10">
        <v>11.71</v>
      </c>
      <c r="G41" s="10" t="s">
        <v>305</v>
      </c>
      <c r="H41" s="25">
        <v>90659.789000000004</v>
      </c>
      <c r="I41" s="38">
        <v>8496.7000000000007</v>
      </c>
      <c r="J41" s="19">
        <v>48</v>
      </c>
      <c r="K41" s="10" t="s">
        <v>311</v>
      </c>
      <c r="L41" s="19">
        <f t="shared" si="4"/>
        <v>0.05</v>
      </c>
      <c r="M41" s="37">
        <f t="shared" si="5"/>
        <v>-3.5559433738334478E-2</v>
      </c>
      <c r="N41" s="38">
        <f t="shared" si="6"/>
        <v>810.91002858286879</v>
      </c>
      <c r="O41" s="38">
        <f t="shared" si="7"/>
        <v>405.45501429143434</v>
      </c>
    </row>
    <row r="42" spans="1:15" ht="15">
      <c r="A42" s="10">
        <v>41</v>
      </c>
      <c r="B42" s="10" t="s">
        <v>286</v>
      </c>
      <c r="C42" s="10">
        <v>1</v>
      </c>
      <c r="D42" s="38" t="s">
        <v>346</v>
      </c>
      <c r="E42" s="10">
        <v>45.28</v>
      </c>
      <c r="F42" s="10">
        <v>6.15</v>
      </c>
      <c r="G42" s="10" t="s">
        <v>305</v>
      </c>
      <c r="H42" s="25">
        <v>156585.451</v>
      </c>
      <c r="I42" s="38">
        <v>14675.3</v>
      </c>
      <c r="J42" s="19">
        <v>28</v>
      </c>
      <c r="K42" s="10" t="s">
        <v>313</v>
      </c>
      <c r="L42" s="19">
        <f t="shared" si="4"/>
        <v>0.05</v>
      </c>
      <c r="M42" s="37">
        <f t="shared" si="5"/>
        <v>-2.524474355143053E-2</v>
      </c>
      <c r="N42" s="38">
        <f t="shared" si="6"/>
        <v>248.43208604107954</v>
      </c>
      <c r="O42" s="38">
        <f t="shared" si="7"/>
        <v>212.94178803521103</v>
      </c>
    </row>
    <row r="43" spans="1:15" ht="15">
      <c r="A43" s="10">
        <v>42</v>
      </c>
      <c r="B43" s="10" t="s">
        <v>287</v>
      </c>
      <c r="C43" s="10">
        <v>1</v>
      </c>
      <c r="D43" s="38" t="s">
        <v>345</v>
      </c>
      <c r="E43" s="10">
        <v>28.34</v>
      </c>
      <c r="F43" s="10">
        <v>3.85</v>
      </c>
      <c r="G43" s="10" t="s">
        <v>306</v>
      </c>
      <c r="H43" s="25">
        <v>740.49800000000005</v>
      </c>
      <c r="I43" s="38">
        <v>69.400000000000006</v>
      </c>
      <c r="J43" s="19">
        <v>16.3</v>
      </c>
      <c r="K43" s="10" t="s">
        <v>313</v>
      </c>
      <c r="L43" s="19">
        <f t="shared" si="4"/>
        <v>0.05</v>
      </c>
      <c r="M43" s="37">
        <f t="shared" si="5"/>
        <v>-7.47563309448189E-3</v>
      </c>
      <c r="N43" s="38">
        <f t="shared" si="6"/>
        <v>90.536327290986904</v>
      </c>
      <c r="O43" s="38">
        <f t="shared" si="7"/>
        <v>133.30502177814023</v>
      </c>
    </row>
    <row r="44" spans="1:15" ht="15">
      <c r="A44" s="10">
        <v>43</v>
      </c>
      <c r="B44" s="10" t="s">
        <v>288</v>
      </c>
      <c r="C44" s="10">
        <v>1</v>
      </c>
      <c r="D44" s="38" t="s">
        <v>345</v>
      </c>
      <c r="E44" s="10">
        <v>28.05</v>
      </c>
      <c r="F44" s="10">
        <v>3.81</v>
      </c>
      <c r="G44" s="10" t="s">
        <v>306</v>
      </c>
      <c r="H44" s="25">
        <v>5930.3859999999995</v>
      </c>
      <c r="I44" s="38">
        <v>555.79999999999995</v>
      </c>
      <c r="J44" s="19">
        <v>14.1</v>
      </c>
      <c r="K44" s="10" t="s">
        <v>313</v>
      </c>
      <c r="L44" s="19">
        <f t="shared" si="4"/>
        <v>0.05</v>
      </c>
      <c r="M44" s="37">
        <f t="shared" si="5"/>
        <v>-8.4062549220246391E-4</v>
      </c>
      <c r="N44" s="38">
        <f t="shared" si="6"/>
        <v>77.503020291596002</v>
      </c>
      <c r="O44" s="38">
        <f t="shared" si="7"/>
        <v>131.92003453888682</v>
      </c>
    </row>
    <row r="45" spans="1:15" ht="15">
      <c r="A45" s="10">
        <v>44</v>
      </c>
      <c r="B45" s="10" t="s">
        <v>48</v>
      </c>
      <c r="C45" s="10">
        <v>1</v>
      </c>
      <c r="D45" s="38" t="s">
        <v>346</v>
      </c>
      <c r="E45" s="10">
        <v>1.97</v>
      </c>
      <c r="F45" s="10">
        <v>0.27</v>
      </c>
      <c r="G45" s="10" t="s">
        <v>308</v>
      </c>
      <c r="H45" s="25">
        <v>25.608000000000001</v>
      </c>
      <c r="I45" s="38">
        <v>2.4</v>
      </c>
      <c r="J45" s="19">
        <v>9.1999999999999993</v>
      </c>
      <c r="K45" s="10" t="s">
        <v>310</v>
      </c>
      <c r="L45" s="19">
        <f t="shared" si="4"/>
        <v>0.05</v>
      </c>
      <c r="M45" s="37">
        <f t="shared" si="5"/>
        <v>2.5342084843472321E-2</v>
      </c>
      <c r="N45" s="38">
        <f t="shared" si="6"/>
        <v>3.583654481568185</v>
      </c>
      <c r="O45" s="38">
        <f t="shared" si="7"/>
        <v>9.3486638649604838</v>
      </c>
    </row>
    <row r="46" spans="1:15" ht="15">
      <c r="A46" s="10">
        <v>45</v>
      </c>
      <c r="B46" s="10" t="s">
        <v>200</v>
      </c>
      <c r="C46" s="10">
        <v>1</v>
      </c>
      <c r="D46" s="38" t="s">
        <v>345</v>
      </c>
      <c r="E46" s="10">
        <v>22.39</v>
      </c>
      <c r="F46" s="10">
        <v>3.04</v>
      </c>
      <c r="G46" s="10" t="s">
        <v>306</v>
      </c>
      <c r="H46" s="25">
        <v>756.50300000000004</v>
      </c>
      <c r="I46" s="38">
        <v>70.900000000000006</v>
      </c>
      <c r="J46" s="19">
        <v>22.7</v>
      </c>
      <c r="K46" s="10" t="s">
        <v>313</v>
      </c>
      <c r="L46" s="19">
        <f t="shared" si="4"/>
        <v>0.05</v>
      </c>
      <c r="M46" s="37">
        <f t="shared" si="5"/>
        <v>-1.9464881913658801E-2</v>
      </c>
      <c r="N46" s="38">
        <f t="shared" si="6"/>
        <v>99.557499381665593</v>
      </c>
      <c r="O46" s="38">
        <f t="shared" si="7"/>
        <v>105.25903018325879</v>
      </c>
    </row>
    <row r="47" spans="1:15" ht="15">
      <c r="A47" s="10">
        <v>46</v>
      </c>
      <c r="B47" s="10" t="s">
        <v>196</v>
      </c>
      <c r="C47" s="10">
        <v>1</v>
      </c>
      <c r="D47" s="38" t="s">
        <v>345</v>
      </c>
      <c r="E47" s="10">
        <v>32.520000000000003</v>
      </c>
      <c r="F47" s="10">
        <v>4.42</v>
      </c>
      <c r="G47" s="10" t="s">
        <v>306</v>
      </c>
      <c r="H47" s="25">
        <v>922.95500000000004</v>
      </c>
      <c r="I47" s="38">
        <v>86.5</v>
      </c>
      <c r="J47" s="19">
        <v>13</v>
      </c>
      <c r="K47" s="10" t="s">
        <v>313</v>
      </c>
      <c r="L47" s="19">
        <f t="shared" si="4"/>
        <v>0.05</v>
      </c>
      <c r="M47" s="37">
        <f t="shared" si="5"/>
        <v>3.3190138892265561E-3</v>
      </c>
      <c r="N47" s="38">
        <f t="shared" si="6"/>
        <v>82.897257049479848</v>
      </c>
      <c r="O47" s="38">
        <f t="shared" si="7"/>
        <v>153.04108993750125</v>
      </c>
    </row>
    <row r="48" spans="1:15" ht="15">
      <c r="A48" s="10">
        <v>47</v>
      </c>
      <c r="B48" s="10" t="s">
        <v>289</v>
      </c>
      <c r="C48" s="10">
        <v>2</v>
      </c>
      <c r="D48" s="38" t="s">
        <v>345</v>
      </c>
      <c r="E48" s="10">
        <v>54.69</v>
      </c>
      <c r="F48" s="10">
        <v>7.43</v>
      </c>
      <c r="G48" s="10" t="s">
        <v>305</v>
      </c>
      <c r="H48" s="25">
        <v>129.107</v>
      </c>
      <c r="I48" s="38">
        <v>12.1</v>
      </c>
      <c r="J48" s="19">
        <v>10.1</v>
      </c>
      <c r="K48" s="10" t="s">
        <v>310</v>
      </c>
      <c r="L48" s="19">
        <f t="shared" si="4"/>
        <v>0.05</v>
      </c>
      <c r="M48" s="37">
        <f t="shared" si="5"/>
        <v>1.8628433718806459E-2</v>
      </c>
      <c r="N48" s="38">
        <f t="shared" si="6"/>
        <v>108.26416395343048</v>
      </c>
      <c r="O48" s="38">
        <f t="shared" si="7"/>
        <v>257.26137969131997</v>
      </c>
    </row>
    <row r="49" spans="1:15" ht="15">
      <c r="A49" s="10">
        <v>48</v>
      </c>
      <c r="B49" s="10" t="s">
        <v>51</v>
      </c>
      <c r="C49" s="10">
        <v>1</v>
      </c>
      <c r="D49" s="38" t="s">
        <v>345</v>
      </c>
      <c r="E49" s="10">
        <v>18.420000000000002</v>
      </c>
      <c r="F49" s="10">
        <v>2.5</v>
      </c>
      <c r="G49" s="10" t="s">
        <v>306</v>
      </c>
      <c r="H49" s="25">
        <v>4106.8829999999998</v>
      </c>
      <c r="I49" s="38">
        <v>384.9</v>
      </c>
      <c r="J49" s="19">
        <v>48</v>
      </c>
      <c r="K49" s="10" t="s">
        <v>311</v>
      </c>
      <c r="L49" s="19">
        <f t="shared" si="4"/>
        <v>0.05</v>
      </c>
      <c r="M49" s="37">
        <f t="shared" si="5"/>
        <v>-3.5559433738334478E-2</v>
      </c>
      <c r="N49" s="38">
        <f t="shared" si="6"/>
        <v>173.12340490667563</v>
      </c>
      <c r="O49" s="38">
        <f t="shared" si="7"/>
        <v>86.561702453337801</v>
      </c>
    </row>
    <row r="50" spans="1:15" ht="15">
      <c r="A50" s="10">
        <v>49</v>
      </c>
      <c r="B50" s="10" t="s">
        <v>290</v>
      </c>
      <c r="C50" s="10">
        <v>2</v>
      </c>
      <c r="D50" s="38" t="s">
        <v>346</v>
      </c>
      <c r="E50" s="10">
        <v>9.68</v>
      </c>
      <c r="F50" s="10">
        <v>1.31</v>
      </c>
      <c r="G50" s="10" t="s">
        <v>307</v>
      </c>
      <c r="H50" s="25">
        <v>20358.36</v>
      </c>
      <c r="I50" s="38">
        <v>1908</v>
      </c>
      <c r="J50" s="19">
        <v>12.2</v>
      </c>
      <c r="K50" s="10" t="s">
        <v>313</v>
      </c>
      <c r="L50" s="19">
        <f t="shared" si="4"/>
        <v>0.05</v>
      </c>
      <c r="M50" s="37">
        <f t="shared" si="5"/>
        <v>6.8153426688479721E-3</v>
      </c>
      <c r="N50" s="38">
        <f t="shared" si="6"/>
        <v>23.057152143487414</v>
      </c>
      <c r="O50" s="38">
        <f t="shared" si="7"/>
        <v>45.358332085549016</v>
      </c>
    </row>
    <row r="51" spans="1:15" ht="15">
      <c r="A51" s="10">
        <v>50</v>
      </c>
      <c r="B51" s="10" t="s">
        <v>199</v>
      </c>
      <c r="C51" s="10">
        <v>1</v>
      </c>
      <c r="D51" s="38" t="s">
        <v>345</v>
      </c>
      <c r="E51" s="10">
        <v>22.39</v>
      </c>
      <c r="F51" s="10">
        <v>3.04</v>
      </c>
      <c r="G51" s="10" t="s">
        <v>306</v>
      </c>
      <c r="H51" s="25">
        <v>430.00099999999998</v>
      </c>
      <c r="I51" s="38">
        <v>40.299999999999997</v>
      </c>
      <c r="J51" s="19">
        <v>48</v>
      </c>
      <c r="K51" s="10" t="s">
        <v>313</v>
      </c>
      <c r="L51" s="19">
        <f t="shared" si="4"/>
        <v>0.05</v>
      </c>
      <c r="M51" s="37">
        <f t="shared" si="5"/>
        <v>-3.5559433738334478E-2</v>
      </c>
      <c r="N51" s="38">
        <f t="shared" si="6"/>
        <v>210.51806036651757</v>
      </c>
      <c r="O51" s="38">
        <f t="shared" si="7"/>
        <v>105.25903018325879</v>
      </c>
    </row>
    <row r="52" spans="1:15" ht="15">
      <c r="A52" s="10">
        <v>51</v>
      </c>
      <c r="B52" s="10" t="s">
        <v>54</v>
      </c>
      <c r="C52" s="10">
        <v>1</v>
      </c>
      <c r="D52" s="38" t="s">
        <v>345</v>
      </c>
      <c r="E52" s="10">
        <v>32.520000000000003</v>
      </c>
      <c r="F52" s="10">
        <v>4.42</v>
      </c>
      <c r="G52" s="10" t="s">
        <v>306</v>
      </c>
      <c r="H52" s="25">
        <v>24143.008999999998</v>
      </c>
      <c r="I52" s="38">
        <v>2262.6999999999998</v>
      </c>
      <c r="J52" s="19">
        <v>21.9</v>
      </c>
      <c r="K52" s="10" t="s">
        <v>313</v>
      </c>
      <c r="L52" s="19">
        <f t="shared" si="4"/>
        <v>0.05</v>
      </c>
      <c r="M52" s="37">
        <f t="shared" si="5"/>
        <v>-1.834944381004816E-2</v>
      </c>
      <c r="N52" s="38">
        <f t="shared" si="6"/>
        <v>139.64999456796988</v>
      </c>
      <c r="O52" s="38">
        <f t="shared" si="7"/>
        <v>153.04108993750125</v>
      </c>
    </row>
    <row r="53" spans="1:15" ht="15">
      <c r="A53" s="10">
        <v>52</v>
      </c>
      <c r="B53" s="10" t="s">
        <v>210</v>
      </c>
      <c r="C53" s="10">
        <v>1</v>
      </c>
      <c r="D53" s="38" t="s">
        <v>345</v>
      </c>
      <c r="E53" s="10">
        <v>6.6</v>
      </c>
      <c r="F53" s="10">
        <v>0.9</v>
      </c>
      <c r="G53" s="10" t="s">
        <v>307</v>
      </c>
      <c r="H53" s="25">
        <v>107.767</v>
      </c>
      <c r="I53" s="38">
        <v>10.1</v>
      </c>
      <c r="J53" s="19">
        <v>14.9</v>
      </c>
      <c r="K53" s="10" t="s">
        <v>313</v>
      </c>
      <c r="L53" s="19">
        <f t="shared" si="4"/>
        <v>0.05</v>
      </c>
      <c r="M53" s="37">
        <f t="shared" si="5"/>
        <v>-3.480054995976832E-3</v>
      </c>
      <c r="N53" s="38">
        <f t="shared" si="6"/>
        <v>19.346540498321001</v>
      </c>
      <c r="O53" s="38">
        <f t="shared" si="7"/>
        <v>31.162212883201612</v>
      </c>
    </row>
    <row r="54" spans="1:15" ht="15">
      <c r="A54" s="10">
        <v>53</v>
      </c>
      <c r="B54" s="10" t="s">
        <v>55</v>
      </c>
      <c r="C54" s="10">
        <v>1</v>
      </c>
      <c r="D54" s="38" t="s">
        <v>345</v>
      </c>
      <c r="E54" s="10">
        <v>6.6</v>
      </c>
      <c r="F54" s="10">
        <v>0.9</v>
      </c>
      <c r="G54" s="10" t="s">
        <v>307</v>
      </c>
      <c r="H54" s="25">
        <v>4640.3829999999998</v>
      </c>
      <c r="I54" s="38">
        <v>434.9</v>
      </c>
      <c r="J54" s="19">
        <v>8.8000000000000007</v>
      </c>
      <c r="K54" s="10" t="s">
        <v>310</v>
      </c>
      <c r="L54" s="19">
        <f t="shared" si="4"/>
        <v>0.05</v>
      </c>
      <c r="M54" s="37">
        <f t="shared" si="5"/>
        <v>2.8766725063630136E-2</v>
      </c>
      <c r="N54" s="38">
        <f t="shared" si="6"/>
        <v>11.426144723840592</v>
      </c>
      <c r="O54" s="38">
        <f t="shared" si="7"/>
        <v>31.162212883201612</v>
      </c>
    </row>
    <row r="55" spans="1:15" ht="15">
      <c r="A55" s="10">
        <v>54</v>
      </c>
      <c r="B55" s="10" t="s">
        <v>56</v>
      </c>
      <c r="C55" s="10">
        <v>1</v>
      </c>
      <c r="D55" s="38" t="s">
        <v>345</v>
      </c>
      <c r="E55" s="10">
        <v>54.57</v>
      </c>
      <c r="F55" s="10">
        <v>7.41</v>
      </c>
      <c r="G55" s="10" t="s">
        <v>305</v>
      </c>
      <c r="H55" s="25">
        <v>4274.402</v>
      </c>
      <c r="I55" s="38">
        <v>400.6</v>
      </c>
      <c r="J55" s="19">
        <v>31.3</v>
      </c>
      <c r="K55" s="10" t="s">
        <v>311</v>
      </c>
      <c r="L55" s="19">
        <f t="shared" si="4"/>
        <v>0.05</v>
      </c>
      <c r="M55" s="37">
        <f t="shared" si="5"/>
        <v>-2.7854722665816449E-2</v>
      </c>
      <c r="N55" s="38">
        <f t="shared" si="6"/>
        <v>334.6085889185</v>
      </c>
      <c r="O55" s="38">
        <f t="shared" si="7"/>
        <v>256.56888607169327</v>
      </c>
    </row>
    <row r="56" spans="1:15" ht="15">
      <c r="A56" s="10">
        <v>55</v>
      </c>
      <c r="B56" s="10" t="s">
        <v>291</v>
      </c>
      <c r="C56" s="10">
        <v>2</v>
      </c>
      <c r="D56" s="38" t="s">
        <v>345</v>
      </c>
      <c r="E56" s="10">
        <v>56.03</v>
      </c>
      <c r="F56" s="10">
        <v>7.61</v>
      </c>
      <c r="G56" s="10" t="s">
        <v>305</v>
      </c>
      <c r="H56" s="25">
        <v>189.92600000000002</v>
      </c>
      <c r="I56" s="38">
        <v>17.8</v>
      </c>
      <c r="J56" s="19">
        <v>48</v>
      </c>
      <c r="K56" s="10" t="s">
        <v>311</v>
      </c>
      <c r="L56" s="19">
        <f t="shared" si="4"/>
        <v>0.05</v>
      </c>
      <c r="M56" s="37">
        <f t="shared" si="5"/>
        <v>-3.5559433738334478E-2</v>
      </c>
      <c r="N56" s="38">
        <f t="shared" si="6"/>
        <v>526.98764453592071</v>
      </c>
      <c r="O56" s="38">
        <f t="shared" si="7"/>
        <v>263.4938222679603</v>
      </c>
    </row>
    <row r="57" spans="1:15" ht="15">
      <c r="A57" s="10">
        <v>56</v>
      </c>
      <c r="B57" s="10" t="s">
        <v>59</v>
      </c>
      <c r="C57" s="10">
        <v>1</v>
      </c>
      <c r="D57" s="38" t="s">
        <v>345</v>
      </c>
      <c r="E57" s="10">
        <v>40.39</v>
      </c>
      <c r="F57" s="10">
        <v>5.49</v>
      </c>
      <c r="G57" s="10" t="s">
        <v>306</v>
      </c>
      <c r="H57" s="25">
        <v>1761.617</v>
      </c>
      <c r="I57" s="38">
        <v>165.1</v>
      </c>
      <c r="J57" s="19">
        <v>48</v>
      </c>
      <c r="K57" s="10" t="s">
        <v>311</v>
      </c>
      <c r="L57" s="19">
        <f t="shared" si="4"/>
        <v>0.05</v>
      </c>
      <c r="M57" s="37">
        <f t="shared" si="5"/>
        <v>-3.5559433738334478E-2</v>
      </c>
      <c r="N57" s="38">
        <f t="shared" si="6"/>
        <v>380.17899717505975</v>
      </c>
      <c r="O57" s="38">
        <f t="shared" si="7"/>
        <v>190.08949858752982</v>
      </c>
    </row>
    <row r="58" spans="1:15" ht="15">
      <c r="A58" s="10">
        <v>57</v>
      </c>
      <c r="B58" s="10" t="s">
        <v>60</v>
      </c>
      <c r="C58" s="10">
        <v>1</v>
      </c>
      <c r="D58" s="38" t="s">
        <v>345</v>
      </c>
      <c r="E58" s="10">
        <v>9.36</v>
      </c>
      <c r="F58" s="10">
        <v>1.27</v>
      </c>
      <c r="G58" s="10" t="s">
        <v>307</v>
      </c>
      <c r="H58" s="25">
        <v>66.153999999999996</v>
      </c>
      <c r="I58" s="38">
        <v>6.2</v>
      </c>
      <c r="J58" s="19">
        <v>48</v>
      </c>
      <c r="K58" s="10" t="s">
        <v>311</v>
      </c>
      <c r="L58" s="19">
        <f t="shared" si="4"/>
        <v>0.05</v>
      </c>
      <c r="M58" s="37">
        <f t="shared" si="5"/>
        <v>-3.5559433738334478E-2</v>
      </c>
      <c r="N58" s="38">
        <f t="shared" si="6"/>
        <v>87.946689692591221</v>
      </c>
      <c r="O58" s="38">
        <f t="shared" si="7"/>
        <v>43.973344846295603</v>
      </c>
    </row>
    <row r="59" spans="1:15" ht="15">
      <c r="A59" s="10">
        <v>58</v>
      </c>
      <c r="B59" s="10" t="s">
        <v>292</v>
      </c>
      <c r="C59" s="10">
        <v>1</v>
      </c>
      <c r="D59" s="38" t="s">
        <v>345</v>
      </c>
      <c r="E59" s="10">
        <v>17.54</v>
      </c>
      <c r="F59" s="10">
        <v>2.38</v>
      </c>
      <c r="G59" s="10" t="s">
        <v>306</v>
      </c>
      <c r="H59" s="25">
        <v>15354.13</v>
      </c>
      <c r="I59" s="38">
        <v>1439</v>
      </c>
      <c r="J59" s="19">
        <v>27.6</v>
      </c>
      <c r="K59" s="10" t="s">
        <v>311</v>
      </c>
      <c r="L59" s="19">
        <f t="shared" si="4"/>
        <v>0.05</v>
      </c>
      <c r="M59" s="37">
        <f t="shared" si="5"/>
        <v>-2.4885971718842565E-2</v>
      </c>
      <c r="N59" s="38">
        <f t="shared" si="6"/>
        <v>94.767751845914233</v>
      </c>
      <c r="O59" s="38">
        <f t="shared" si="7"/>
        <v>82.406740735577586</v>
      </c>
    </row>
    <row r="60" spans="1:15" ht="15">
      <c r="A60" s="10">
        <v>59</v>
      </c>
      <c r="B60" s="10" t="s">
        <v>293</v>
      </c>
      <c r="C60" s="10">
        <v>1</v>
      </c>
      <c r="D60" s="38" t="s">
        <v>345</v>
      </c>
      <c r="E60" s="10">
        <v>15.3</v>
      </c>
      <c r="F60" s="10">
        <v>2.08</v>
      </c>
      <c r="G60" s="10" t="s">
        <v>307</v>
      </c>
      <c r="H60" s="25">
        <v>774.64199999999994</v>
      </c>
      <c r="I60" s="38">
        <v>72.599999999999994</v>
      </c>
      <c r="J60" s="19">
        <v>12.5</v>
      </c>
      <c r="K60" s="10" t="s">
        <v>313</v>
      </c>
      <c r="L60" s="19">
        <f t="shared" si="4"/>
        <v>0.05</v>
      </c>
      <c r="M60" s="37">
        <f t="shared" si="5"/>
        <v>5.4517744447956235E-3</v>
      </c>
      <c r="N60" s="38">
        <f t="shared" si="6"/>
        <v>37.510071063113045</v>
      </c>
      <c r="O60" s="38">
        <f t="shared" si="7"/>
        <v>72.01933644117706</v>
      </c>
    </row>
    <row r="61" spans="1:15" ht="15">
      <c r="A61" s="10">
        <v>60</v>
      </c>
      <c r="B61" s="10" t="s">
        <v>294</v>
      </c>
      <c r="C61" s="10">
        <v>2</v>
      </c>
      <c r="D61" s="38" t="s">
        <v>345</v>
      </c>
      <c r="E61" s="10">
        <v>27.81</v>
      </c>
      <c r="F61" s="10">
        <v>3.78</v>
      </c>
      <c r="G61" s="10" t="s">
        <v>306</v>
      </c>
      <c r="H61" s="25">
        <v>2406.085</v>
      </c>
      <c r="I61" s="38">
        <v>225.5</v>
      </c>
      <c r="J61" s="19">
        <v>16.2</v>
      </c>
      <c r="K61" s="10" t="s">
        <v>313</v>
      </c>
      <c r="L61" s="19">
        <f t="shared" si="4"/>
        <v>0.05</v>
      </c>
      <c r="M61" s="37">
        <f t="shared" si="5"/>
        <v>-7.2131370024725167E-3</v>
      </c>
      <c r="N61" s="38">
        <f t="shared" si="6"/>
        <v>88.344873523876558</v>
      </c>
      <c r="O61" s="38">
        <f t="shared" si="7"/>
        <v>130.88129410944677</v>
      </c>
    </row>
    <row r="62" spans="1:15" ht="15">
      <c r="A62" s="10">
        <v>61</v>
      </c>
      <c r="B62" s="10" t="s">
        <v>295</v>
      </c>
      <c r="C62" s="10">
        <v>1</v>
      </c>
      <c r="D62" s="38" t="s">
        <v>345</v>
      </c>
      <c r="E62" s="10">
        <v>15.3</v>
      </c>
      <c r="F62" s="10">
        <v>2.08</v>
      </c>
      <c r="G62" s="10" t="s">
        <v>307</v>
      </c>
      <c r="H62" s="25">
        <v>12540.450999999999</v>
      </c>
      <c r="I62" s="38">
        <v>1175.3</v>
      </c>
      <c r="J62" s="19">
        <v>15.7</v>
      </c>
      <c r="K62" s="10" t="s">
        <v>313</v>
      </c>
      <c r="L62" s="19">
        <f t="shared" si="4"/>
        <v>0.05</v>
      </c>
      <c r="M62" s="37">
        <f t="shared" si="5"/>
        <v>-5.8504980535066739E-3</v>
      </c>
      <c r="N62" s="38">
        <f t="shared" si="6"/>
        <v>47.112649255269993</v>
      </c>
      <c r="O62" s="38">
        <f t="shared" si="7"/>
        <v>72.01933644117706</v>
      </c>
    </row>
    <row r="63" spans="1:15" ht="15">
      <c r="A63" s="10">
        <v>62</v>
      </c>
      <c r="B63" s="10" t="s">
        <v>63</v>
      </c>
      <c r="C63" s="10">
        <v>1</v>
      </c>
      <c r="D63" s="38" t="s">
        <v>345</v>
      </c>
      <c r="E63" s="10">
        <v>10.27</v>
      </c>
      <c r="F63" s="10">
        <v>1.4</v>
      </c>
      <c r="G63" s="10" t="s">
        <v>307</v>
      </c>
      <c r="H63" s="25">
        <v>6278.2280000000001</v>
      </c>
      <c r="I63" s="38">
        <v>588.4</v>
      </c>
      <c r="J63" s="19">
        <v>48</v>
      </c>
      <c r="K63" s="10" t="s">
        <v>311</v>
      </c>
      <c r="L63" s="19">
        <f t="shared" si="4"/>
        <v>0.05</v>
      </c>
      <c r="M63" s="37">
        <f t="shared" si="5"/>
        <v>-3.5559433738334478E-2</v>
      </c>
      <c r="N63" s="38">
        <f t="shared" si="6"/>
        <v>96.949106747738355</v>
      </c>
      <c r="O63" s="38">
        <f t="shared" si="7"/>
        <v>48.474553373869163</v>
      </c>
    </row>
    <row r="64" spans="1:15" ht="15">
      <c r="A64" s="10">
        <v>63</v>
      </c>
      <c r="B64" s="10" t="s">
        <v>296</v>
      </c>
      <c r="C64" s="10">
        <v>1</v>
      </c>
      <c r="D64" s="38" t="s">
        <v>346</v>
      </c>
      <c r="E64" s="10">
        <v>116.98</v>
      </c>
      <c r="F64" s="10">
        <v>15.89</v>
      </c>
      <c r="G64" s="10" t="s">
        <v>305</v>
      </c>
      <c r="H64" s="25">
        <v>11785.014999999999</v>
      </c>
      <c r="I64" s="38">
        <v>1104.5</v>
      </c>
      <c r="J64" s="19">
        <v>13.5</v>
      </c>
      <c r="K64" s="10" t="s">
        <v>313</v>
      </c>
      <c r="L64" s="19">
        <f t="shared" si="4"/>
        <v>0.05</v>
      </c>
      <c r="M64" s="37">
        <f t="shared" si="5"/>
        <v>1.3442355970329847E-3</v>
      </c>
      <c r="N64" s="38">
        <f t="shared" si="6"/>
        <v>309.47972669629598</v>
      </c>
      <c r="O64" s="38">
        <f t="shared" si="7"/>
        <v>550.18618079341513</v>
      </c>
    </row>
    <row r="65" spans="1:15" ht="15">
      <c r="A65" s="10">
        <v>64</v>
      </c>
      <c r="B65" s="10" t="s">
        <v>66</v>
      </c>
      <c r="C65" s="10">
        <v>1</v>
      </c>
      <c r="D65" s="38" t="s">
        <v>346</v>
      </c>
      <c r="E65" s="10">
        <v>0.82</v>
      </c>
      <c r="F65" s="10">
        <v>0.11</v>
      </c>
      <c r="G65" s="10" t="s">
        <v>308</v>
      </c>
      <c r="H65" s="25">
        <v>237.941</v>
      </c>
      <c r="I65" s="38">
        <v>22.3</v>
      </c>
      <c r="J65" s="19">
        <v>9.9</v>
      </c>
      <c r="K65" s="10" t="s">
        <v>310</v>
      </c>
      <c r="L65" s="19">
        <f t="shared" si="4"/>
        <v>0.05</v>
      </c>
      <c r="M65" s="37">
        <f t="shared" si="5"/>
        <v>2.001486672322679E-2</v>
      </c>
      <c r="N65" s="38">
        <f t="shared" si="6"/>
        <v>1.5710948995280813</v>
      </c>
      <c r="O65" s="38">
        <f t="shared" si="7"/>
        <v>3.8087149079468636</v>
      </c>
    </row>
    <row r="66" spans="1:15" ht="15">
      <c r="A66" s="10">
        <v>65</v>
      </c>
      <c r="B66" s="10" t="s">
        <v>297</v>
      </c>
      <c r="C66" s="10">
        <v>1</v>
      </c>
      <c r="D66" s="38" t="s">
        <v>345</v>
      </c>
      <c r="E66" s="10">
        <v>8.9600000000000009</v>
      </c>
      <c r="F66" s="10">
        <v>1.22</v>
      </c>
      <c r="G66" s="10" t="s">
        <v>307</v>
      </c>
      <c r="H66" s="25">
        <v>1549.2839999999999</v>
      </c>
      <c r="I66" s="38">
        <v>145.19999999999999</v>
      </c>
      <c r="J66" s="19">
        <v>10.6</v>
      </c>
      <c r="K66" s="10" t="s">
        <v>313</v>
      </c>
      <c r="L66" s="19">
        <f t="shared" ref="L66:L83" si="8">1/20</f>
        <v>0.05</v>
      </c>
      <c r="M66" s="37">
        <f t="shared" ref="M66:M83" si="9">(LN(2)/J66)-L66</f>
        <v>1.5391243449051448E-2</v>
      </c>
      <c r="N66" s="38">
        <f t="shared" ref="N66:N83" si="10">F66/(M66+L66)</f>
        <v>18.656932268776071</v>
      </c>
      <c r="O66" s="38">
        <f t="shared" ref="O66:O83" si="11">(F66*24)/LN(2)</f>
        <v>42.242110797228854</v>
      </c>
    </row>
    <row r="67" spans="1:15" ht="15">
      <c r="A67" s="10">
        <v>66</v>
      </c>
      <c r="B67" s="10" t="s">
        <v>67</v>
      </c>
      <c r="C67" s="10">
        <v>1</v>
      </c>
      <c r="D67" s="38" t="s">
        <v>346</v>
      </c>
      <c r="E67" s="10">
        <v>0.57999999999999996</v>
      </c>
      <c r="F67" s="10">
        <v>0.08</v>
      </c>
      <c r="G67" s="10" t="s">
        <v>308</v>
      </c>
      <c r="H67" s="25">
        <v>132.30799999999999</v>
      </c>
      <c r="I67" s="38">
        <v>12.4</v>
      </c>
      <c r="J67" s="19">
        <v>4.7</v>
      </c>
      <c r="K67" s="10" t="s">
        <v>310</v>
      </c>
      <c r="L67" s="19">
        <f t="shared" si="8"/>
        <v>0.05</v>
      </c>
      <c r="M67" s="37">
        <f t="shared" si="9"/>
        <v>9.7478123523392593E-2</v>
      </c>
      <c r="N67" s="38">
        <f t="shared" si="10"/>
        <v>0.54245333537425033</v>
      </c>
      <c r="O67" s="38">
        <f t="shared" si="11"/>
        <v>2.7699744785068097</v>
      </c>
    </row>
    <row r="68" spans="1:15" ht="15">
      <c r="A68" s="10">
        <v>67</v>
      </c>
      <c r="B68" s="10" t="s">
        <v>68</v>
      </c>
      <c r="C68" s="10">
        <v>1</v>
      </c>
      <c r="D68" s="38" t="s">
        <v>346</v>
      </c>
      <c r="E68" s="10">
        <v>5.75</v>
      </c>
      <c r="F68" s="10">
        <v>0.78</v>
      </c>
      <c r="G68" s="10" t="s">
        <v>308</v>
      </c>
      <c r="H68" s="25">
        <v>29.875999999999998</v>
      </c>
      <c r="I68" s="38">
        <v>2.8</v>
      </c>
      <c r="J68" s="19">
        <v>48</v>
      </c>
      <c r="K68" s="10" t="s">
        <v>311</v>
      </c>
      <c r="L68" s="19">
        <f t="shared" si="8"/>
        <v>0.05</v>
      </c>
      <c r="M68" s="37">
        <f t="shared" si="9"/>
        <v>-3.5559433738334478E-2</v>
      </c>
      <c r="N68" s="38">
        <f t="shared" si="10"/>
        <v>54.014502330882799</v>
      </c>
      <c r="O68" s="38">
        <f t="shared" si="11"/>
        <v>27.007251165441396</v>
      </c>
    </row>
    <row r="69" spans="1:15" ht="15">
      <c r="A69" s="10">
        <v>68</v>
      </c>
      <c r="B69" s="10" t="s">
        <v>298</v>
      </c>
      <c r="C69" s="10">
        <v>1</v>
      </c>
      <c r="D69" s="38" t="s">
        <v>345</v>
      </c>
      <c r="E69" s="10">
        <v>9.07</v>
      </c>
      <c r="F69" s="10">
        <v>1.23</v>
      </c>
      <c r="G69" s="10" t="s">
        <v>307</v>
      </c>
      <c r="H69" s="25">
        <v>1714.6689999999999</v>
      </c>
      <c r="I69" s="38">
        <v>160.69999999999999</v>
      </c>
      <c r="J69" s="19">
        <v>12.7</v>
      </c>
      <c r="K69" s="10" t="s">
        <v>313</v>
      </c>
      <c r="L69" s="19">
        <f t="shared" si="8"/>
        <v>0.05</v>
      </c>
      <c r="M69" s="37">
        <f t="shared" si="9"/>
        <v>4.5785181543264025E-3</v>
      </c>
      <c r="N69" s="38">
        <f t="shared" si="10"/>
        <v>22.536339233726494</v>
      </c>
      <c r="O69" s="38">
        <f t="shared" si="11"/>
        <v>42.588357607042198</v>
      </c>
    </row>
    <row r="70" spans="1:15" ht="15">
      <c r="A70" s="10">
        <v>69</v>
      </c>
      <c r="B70" s="10" t="s">
        <v>299</v>
      </c>
      <c r="C70" s="10">
        <v>2</v>
      </c>
      <c r="D70" s="38" t="s">
        <v>345</v>
      </c>
      <c r="E70" s="10">
        <v>33.869999999999997</v>
      </c>
      <c r="F70" s="10">
        <v>4.5999999999999996</v>
      </c>
      <c r="G70" s="10" t="s">
        <v>306</v>
      </c>
      <c r="H70" s="25">
        <v>297.69299999999998</v>
      </c>
      <c r="I70" s="38">
        <v>27.9</v>
      </c>
      <c r="J70" s="19">
        <v>48</v>
      </c>
      <c r="K70" s="10" t="s">
        <v>311</v>
      </c>
      <c r="L70" s="19">
        <f t="shared" si="8"/>
        <v>0.05</v>
      </c>
      <c r="M70" s="37">
        <f t="shared" si="9"/>
        <v>-3.5559433738334478E-2</v>
      </c>
      <c r="N70" s="38">
        <f t="shared" si="10"/>
        <v>318.54706502828316</v>
      </c>
      <c r="O70" s="38">
        <f t="shared" si="11"/>
        <v>159.27353251414155</v>
      </c>
    </row>
    <row r="71" spans="1:15" ht="15">
      <c r="A71" s="10">
        <v>70</v>
      </c>
      <c r="B71" s="10" t="s">
        <v>300</v>
      </c>
      <c r="C71" s="10">
        <v>1</v>
      </c>
      <c r="D71" s="38" t="s">
        <v>345</v>
      </c>
      <c r="E71" s="10">
        <v>15.69</v>
      </c>
      <c r="F71" s="10">
        <v>2.13</v>
      </c>
      <c r="G71" s="10" t="s">
        <v>307</v>
      </c>
      <c r="H71" s="25">
        <v>656.20500000000004</v>
      </c>
      <c r="I71" s="38">
        <v>61.5</v>
      </c>
      <c r="J71" s="19">
        <v>28.1</v>
      </c>
      <c r="K71" s="10" t="s">
        <v>313</v>
      </c>
      <c r="L71" s="19">
        <f t="shared" si="8"/>
        <v>0.05</v>
      </c>
      <c r="M71" s="37">
        <f t="shared" si="9"/>
        <v>-2.5332840549468143E-2</v>
      </c>
      <c r="N71" s="38">
        <f t="shared" si="10"/>
        <v>86.349626282327137</v>
      </c>
      <c r="O71" s="38">
        <f t="shared" si="11"/>
        <v>73.750570490243803</v>
      </c>
    </row>
    <row r="72" spans="1:15" ht="15">
      <c r="A72" s="10">
        <v>71</v>
      </c>
      <c r="B72" s="10" t="s">
        <v>73</v>
      </c>
      <c r="C72" s="10">
        <v>1</v>
      </c>
      <c r="D72" s="38" t="s">
        <v>346</v>
      </c>
      <c r="E72" s="10">
        <v>9.61</v>
      </c>
      <c r="F72" s="10">
        <v>1.31</v>
      </c>
      <c r="G72" s="10" t="s">
        <v>307</v>
      </c>
      <c r="H72" s="25">
        <v>1825.6369999999999</v>
      </c>
      <c r="I72" s="38">
        <v>171.1</v>
      </c>
      <c r="J72" s="19">
        <v>35.5</v>
      </c>
      <c r="K72" s="10" t="s">
        <v>311</v>
      </c>
      <c r="L72" s="19">
        <f t="shared" si="8"/>
        <v>0.05</v>
      </c>
      <c r="M72" s="37">
        <f t="shared" si="9"/>
        <v>-3.0474727308170559E-2</v>
      </c>
      <c r="N72" s="38">
        <f t="shared" si="10"/>
        <v>67.092532876541256</v>
      </c>
      <c r="O72" s="38">
        <f t="shared" si="11"/>
        <v>45.358332085549016</v>
      </c>
    </row>
    <row r="73" spans="1:15" ht="15">
      <c r="A73" s="10">
        <v>72</v>
      </c>
      <c r="B73" s="10" t="s">
        <v>74</v>
      </c>
      <c r="C73" s="10">
        <v>1</v>
      </c>
      <c r="D73" s="38" t="s">
        <v>345</v>
      </c>
      <c r="E73" s="10">
        <v>0.49</v>
      </c>
      <c r="F73" s="10">
        <v>7.0000000000000007E-2</v>
      </c>
      <c r="G73" s="10" t="s">
        <v>308</v>
      </c>
      <c r="H73" s="25">
        <v>69.355000000000004</v>
      </c>
      <c r="I73" s="38">
        <v>6.5</v>
      </c>
      <c r="J73" s="19">
        <v>5.0999999999999996</v>
      </c>
      <c r="K73" s="10" t="s">
        <v>310</v>
      </c>
      <c r="L73" s="19">
        <f t="shared" si="8"/>
        <v>0.05</v>
      </c>
      <c r="M73" s="37">
        <f t="shared" si="9"/>
        <v>8.5911211874499085E-2</v>
      </c>
      <c r="N73" s="38">
        <f t="shared" si="10"/>
        <v>0.51504212959735995</v>
      </c>
      <c r="O73" s="38">
        <f t="shared" si="11"/>
        <v>2.4237276686934588</v>
      </c>
    </row>
    <row r="74" spans="1:15" ht="15">
      <c r="A74" s="10">
        <v>73</v>
      </c>
      <c r="B74" s="10" t="s">
        <v>75</v>
      </c>
      <c r="C74" s="10">
        <v>1</v>
      </c>
      <c r="D74" s="38" t="s">
        <v>345</v>
      </c>
      <c r="E74" s="10">
        <v>2.79</v>
      </c>
      <c r="F74" s="10">
        <v>0.38</v>
      </c>
      <c r="G74" s="10" t="s">
        <v>308</v>
      </c>
      <c r="H74" s="25">
        <v>39.478999999999999</v>
      </c>
      <c r="I74" s="38">
        <v>3.7</v>
      </c>
      <c r="J74" s="19">
        <v>7.9</v>
      </c>
      <c r="K74" s="10" t="s">
        <v>310</v>
      </c>
      <c r="L74" s="19">
        <f t="shared" si="8"/>
        <v>0.05</v>
      </c>
      <c r="M74" s="37">
        <f t="shared" si="9"/>
        <v>3.7740149437967746E-2</v>
      </c>
      <c r="N74" s="38">
        <f t="shared" si="10"/>
        <v>4.3309705127486691</v>
      </c>
      <c r="O74" s="38">
        <f t="shared" si="11"/>
        <v>13.157378772907348</v>
      </c>
    </row>
    <row r="75" spans="1:15" ht="15">
      <c r="A75" s="10">
        <v>74</v>
      </c>
      <c r="B75" s="10" t="s">
        <v>77</v>
      </c>
      <c r="C75" s="10">
        <v>1</v>
      </c>
      <c r="D75" s="38" t="s">
        <v>345</v>
      </c>
      <c r="E75" s="10">
        <v>2.78</v>
      </c>
      <c r="F75" s="10">
        <v>0.38</v>
      </c>
      <c r="G75" s="10" t="s">
        <v>308</v>
      </c>
      <c r="H75" s="25">
        <v>412.92900000000003</v>
      </c>
      <c r="I75" s="38">
        <v>38.700000000000003</v>
      </c>
      <c r="J75" s="19">
        <v>12.3</v>
      </c>
      <c r="K75" s="10" t="s">
        <v>310</v>
      </c>
      <c r="L75" s="19">
        <f t="shared" si="8"/>
        <v>0.05</v>
      </c>
      <c r="M75" s="37">
        <f t="shared" si="9"/>
        <v>6.3534293138166817E-3</v>
      </c>
      <c r="N75" s="38">
        <f t="shared" si="10"/>
        <v>6.7431566211150162</v>
      </c>
      <c r="O75" s="38">
        <f t="shared" si="11"/>
        <v>13.157378772907348</v>
      </c>
    </row>
    <row r="76" spans="1:15" ht="15">
      <c r="A76" s="10">
        <v>75</v>
      </c>
      <c r="B76" s="10" t="s">
        <v>78</v>
      </c>
      <c r="C76" s="10">
        <v>1</v>
      </c>
      <c r="D76" s="38" t="s">
        <v>346</v>
      </c>
      <c r="E76" s="10">
        <v>6.8</v>
      </c>
      <c r="F76" s="10">
        <v>0.92</v>
      </c>
      <c r="G76" s="10" t="s">
        <v>307</v>
      </c>
      <c r="H76" s="25">
        <v>121.63800000000001</v>
      </c>
      <c r="I76" s="38">
        <v>11.4</v>
      </c>
      <c r="J76" s="19">
        <v>7.4</v>
      </c>
      <c r="K76" s="10" t="s">
        <v>310</v>
      </c>
      <c r="L76" s="19">
        <f t="shared" si="8"/>
        <v>0.05</v>
      </c>
      <c r="M76" s="37">
        <f t="shared" si="9"/>
        <v>4.3668537913506111E-2</v>
      </c>
      <c r="N76" s="38">
        <f t="shared" si="10"/>
        <v>9.8218678383720643</v>
      </c>
      <c r="O76" s="38">
        <f t="shared" si="11"/>
        <v>31.854706502828314</v>
      </c>
    </row>
    <row r="77" spans="1:15" ht="15">
      <c r="A77" s="10">
        <v>76</v>
      </c>
      <c r="B77" s="10" t="s">
        <v>79</v>
      </c>
      <c r="C77" s="10">
        <v>1</v>
      </c>
      <c r="D77" s="38" t="s">
        <v>346</v>
      </c>
      <c r="E77" s="10">
        <v>4.76</v>
      </c>
      <c r="F77" s="10">
        <v>0.65</v>
      </c>
      <c r="G77" s="10" t="s">
        <v>308</v>
      </c>
      <c r="H77" s="25">
        <v>17.071999999999999</v>
      </c>
      <c r="I77" s="38">
        <v>1.6</v>
      </c>
      <c r="J77" s="19">
        <v>7.3</v>
      </c>
      <c r="K77" s="10" t="s">
        <v>310</v>
      </c>
      <c r="L77" s="19">
        <f t="shared" si="8"/>
        <v>0.05</v>
      </c>
      <c r="M77" s="37">
        <f t="shared" si="9"/>
        <v>4.4951668569855524E-2</v>
      </c>
      <c r="N77" s="38">
        <f t="shared" si="10"/>
        <v>6.8455879690181316</v>
      </c>
      <c r="O77" s="38">
        <f t="shared" si="11"/>
        <v>22.506042637867832</v>
      </c>
    </row>
    <row r="78" spans="1:15" ht="15">
      <c r="A78" s="10">
        <v>77</v>
      </c>
      <c r="B78" s="10" t="s">
        <v>80</v>
      </c>
      <c r="C78" s="10">
        <v>1</v>
      </c>
      <c r="D78" s="38" t="s">
        <v>345</v>
      </c>
      <c r="E78" s="10">
        <v>0.49</v>
      </c>
      <c r="F78" s="10">
        <v>7.0000000000000007E-2</v>
      </c>
      <c r="G78" s="10" t="s">
        <v>308</v>
      </c>
      <c r="H78" s="25">
        <v>36.277999999999999</v>
      </c>
      <c r="I78" s="38">
        <v>3.4</v>
      </c>
      <c r="J78" s="19">
        <v>7.5</v>
      </c>
      <c r="K78" s="10" t="s">
        <v>310</v>
      </c>
      <c r="L78" s="19">
        <f t="shared" si="8"/>
        <v>0.05</v>
      </c>
      <c r="M78" s="37">
        <f t="shared" si="9"/>
        <v>4.2419624074659365E-2</v>
      </c>
      <c r="N78" s="38">
        <f t="shared" si="10"/>
        <v>0.7574148964667059</v>
      </c>
      <c r="O78" s="38">
        <f t="shared" si="11"/>
        <v>2.4237276686934588</v>
      </c>
    </row>
    <row r="79" spans="1:15" ht="15">
      <c r="A79" s="10">
        <v>78</v>
      </c>
      <c r="B79" s="10" t="s">
        <v>301</v>
      </c>
      <c r="C79" s="10">
        <v>2</v>
      </c>
      <c r="D79" s="38" t="s">
        <v>345</v>
      </c>
      <c r="E79" s="10">
        <v>53.04</v>
      </c>
      <c r="F79" s="10">
        <v>7.21</v>
      </c>
      <c r="G79" s="10" t="s">
        <v>305</v>
      </c>
      <c r="H79" s="25">
        <v>24373.481000000003</v>
      </c>
      <c r="I79" s="38">
        <v>2284.3000000000002</v>
      </c>
      <c r="J79" s="19">
        <v>48</v>
      </c>
      <c r="K79" s="10" t="s">
        <v>311</v>
      </c>
      <c r="L79" s="19">
        <f t="shared" si="8"/>
        <v>0.05</v>
      </c>
      <c r="M79" s="37">
        <f t="shared" si="9"/>
        <v>-3.5559433738334478E-2</v>
      </c>
      <c r="N79" s="38">
        <f t="shared" si="10"/>
        <v>499.28789975085255</v>
      </c>
      <c r="O79" s="38">
        <f t="shared" si="11"/>
        <v>249.64394987542622</v>
      </c>
    </row>
    <row r="80" spans="1:15" ht="15">
      <c r="A80" s="10">
        <v>79</v>
      </c>
      <c r="B80" s="10" t="s">
        <v>83</v>
      </c>
      <c r="C80" s="10">
        <v>1</v>
      </c>
      <c r="D80" s="38" t="s">
        <v>345</v>
      </c>
      <c r="E80" s="10">
        <v>18.399999999999999</v>
      </c>
      <c r="F80" s="10">
        <v>2.5</v>
      </c>
      <c r="G80" s="10" t="s">
        <v>306</v>
      </c>
      <c r="H80" s="25">
        <v>804.51800000000003</v>
      </c>
      <c r="I80" s="38">
        <v>75.400000000000006</v>
      </c>
      <c r="J80" s="19">
        <v>28</v>
      </c>
      <c r="K80" s="10" t="s">
        <v>311</v>
      </c>
      <c r="L80" s="19">
        <f t="shared" si="8"/>
        <v>0.05</v>
      </c>
      <c r="M80" s="37">
        <f t="shared" si="9"/>
        <v>-2.524474355143053E-2</v>
      </c>
      <c r="N80" s="38">
        <f t="shared" si="10"/>
        <v>100.98865286222745</v>
      </c>
      <c r="O80" s="38">
        <f t="shared" si="11"/>
        <v>86.561702453337801</v>
      </c>
    </row>
    <row r="81" spans="1:15" ht="15">
      <c r="A81" s="10">
        <v>80</v>
      </c>
      <c r="B81" s="10" t="s">
        <v>157</v>
      </c>
      <c r="C81" s="10">
        <v>1</v>
      </c>
      <c r="D81" s="38" t="s">
        <v>345</v>
      </c>
      <c r="E81" s="10">
        <v>3.93</v>
      </c>
      <c r="F81" s="10">
        <v>0.53</v>
      </c>
      <c r="G81" s="10" t="s">
        <v>308</v>
      </c>
      <c r="H81" s="25">
        <v>80.025000000000006</v>
      </c>
      <c r="I81" s="38">
        <v>7.5</v>
      </c>
      <c r="J81" s="19">
        <v>17.7</v>
      </c>
      <c r="K81" s="10" t="s">
        <v>313</v>
      </c>
      <c r="L81" s="19">
        <f t="shared" si="8"/>
        <v>0.05</v>
      </c>
      <c r="M81" s="37">
        <f t="shared" si="9"/>
        <v>-1.0839142341246027E-2</v>
      </c>
      <c r="N81" s="38">
        <f t="shared" si="10"/>
        <v>13.533922178579365</v>
      </c>
      <c r="O81" s="38">
        <f t="shared" si="11"/>
        <v>18.351080920107616</v>
      </c>
    </row>
    <row r="82" spans="1:15" ht="15">
      <c r="A82" s="10">
        <v>81</v>
      </c>
      <c r="B82" s="10" t="s">
        <v>84</v>
      </c>
      <c r="C82" s="10">
        <v>1</v>
      </c>
      <c r="D82" s="38" t="s">
        <v>345</v>
      </c>
      <c r="E82" s="10">
        <v>1.76</v>
      </c>
      <c r="F82" s="10">
        <v>0.24</v>
      </c>
      <c r="G82" s="10" t="s">
        <v>308</v>
      </c>
      <c r="H82" s="25">
        <v>62.953000000000003</v>
      </c>
      <c r="I82" s="38">
        <v>5.9</v>
      </c>
      <c r="J82" s="19">
        <v>48</v>
      </c>
      <c r="K82" s="10" t="s">
        <v>311</v>
      </c>
      <c r="L82" s="19">
        <f t="shared" si="8"/>
        <v>0.05</v>
      </c>
      <c r="M82" s="37">
        <f t="shared" si="9"/>
        <v>-3.5559433738334478E-2</v>
      </c>
      <c r="N82" s="38">
        <f t="shared" si="10"/>
        <v>16.61984687104086</v>
      </c>
      <c r="O82" s="38">
        <f t="shared" si="11"/>
        <v>8.3099234355204299</v>
      </c>
    </row>
    <row r="83" spans="1:15" ht="15">
      <c r="A83" s="10">
        <v>82</v>
      </c>
      <c r="B83" s="10" t="s">
        <v>85</v>
      </c>
      <c r="C83" s="10">
        <v>1</v>
      </c>
      <c r="D83" s="38" t="s">
        <v>345</v>
      </c>
      <c r="E83" s="10">
        <v>46.74</v>
      </c>
      <c r="F83" s="10">
        <v>6.35</v>
      </c>
      <c r="G83" s="10" t="s">
        <v>305</v>
      </c>
      <c r="H83" s="25">
        <v>6287.8309999999992</v>
      </c>
      <c r="I83" s="38">
        <v>589.29999999999995</v>
      </c>
      <c r="J83" s="19">
        <v>10.9</v>
      </c>
      <c r="K83" s="10" t="s">
        <v>310</v>
      </c>
      <c r="L83" s="19">
        <f t="shared" si="8"/>
        <v>0.05</v>
      </c>
      <c r="M83" s="37">
        <f t="shared" si="9"/>
        <v>1.3591484455040853E-2</v>
      </c>
      <c r="N83" s="38">
        <f t="shared" si="10"/>
        <v>99.856137255129596</v>
      </c>
      <c r="O83" s="38">
        <f t="shared" si="11"/>
        <v>219.866724231478</v>
      </c>
    </row>
    <row r="97" spans="4:15">
      <c r="D97"/>
      <c r="H97"/>
      <c r="J97"/>
      <c r="L97"/>
      <c r="M97"/>
      <c r="N97"/>
      <c r="O97"/>
    </row>
    <row r="98" spans="4:15">
      <c r="D98"/>
      <c r="H98"/>
      <c r="J98"/>
      <c r="L98"/>
      <c r="M98"/>
      <c r="N98"/>
      <c r="O98"/>
    </row>
    <row r="99" spans="4:15">
      <c r="D99"/>
      <c r="H99"/>
      <c r="J99"/>
      <c r="L99"/>
      <c r="M99"/>
      <c r="N99"/>
      <c r="O99"/>
    </row>
    <row r="100" spans="4:15">
      <c r="D100"/>
      <c r="H100"/>
      <c r="J100"/>
      <c r="L100"/>
      <c r="M100"/>
      <c r="N100"/>
      <c r="O100"/>
    </row>
    <row r="101" spans="4:15">
      <c r="D101"/>
      <c r="H101"/>
      <c r="J101"/>
      <c r="L101"/>
      <c r="M101"/>
      <c r="N101"/>
      <c r="O101"/>
    </row>
    <row r="102" spans="4:15">
      <c r="D102"/>
      <c r="H102"/>
      <c r="J102"/>
      <c r="L102"/>
      <c r="M102"/>
      <c r="N102"/>
      <c r="O102"/>
    </row>
    <row r="103" spans="4:15">
      <c r="D103"/>
      <c r="H103"/>
      <c r="J103"/>
      <c r="L103"/>
      <c r="M103"/>
      <c r="N103"/>
      <c r="O103"/>
    </row>
    <row r="104" spans="4:15">
      <c r="D104"/>
      <c r="H104"/>
      <c r="J104"/>
      <c r="L104"/>
      <c r="M104"/>
      <c r="N104"/>
      <c r="O104"/>
    </row>
    <row r="105" spans="4:15">
      <c r="D105"/>
      <c r="H105"/>
      <c r="J105"/>
      <c r="L105"/>
      <c r="M105"/>
      <c r="N105"/>
      <c r="O105"/>
    </row>
    <row r="106" spans="4:15">
      <c r="D106"/>
      <c r="H106"/>
      <c r="J106"/>
      <c r="L106"/>
      <c r="M106"/>
      <c r="N106"/>
      <c r="O106"/>
    </row>
    <row r="107" spans="4:15">
      <c r="D107"/>
      <c r="H107"/>
      <c r="J107"/>
      <c r="L107"/>
      <c r="M107"/>
      <c r="N107"/>
      <c r="O107"/>
    </row>
    <row r="108" spans="4:15">
      <c r="D108"/>
      <c r="H108"/>
      <c r="J108"/>
      <c r="L108"/>
      <c r="M108"/>
      <c r="N108"/>
      <c r="O108"/>
    </row>
    <row r="109" spans="4:15">
      <c r="D109"/>
      <c r="H109"/>
      <c r="J109"/>
      <c r="L109"/>
      <c r="M109"/>
      <c r="N109"/>
      <c r="O109"/>
    </row>
    <row r="110" spans="4:15">
      <c r="D110"/>
      <c r="H110"/>
      <c r="J110"/>
      <c r="L110"/>
      <c r="M110"/>
      <c r="N110"/>
      <c r="O110"/>
    </row>
    <row r="111" spans="4:15">
      <c r="D111"/>
      <c r="H111"/>
      <c r="J111"/>
      <c r="L111"/>
      <c r="M111"/>
      <c r="N111"/>
      <c r="O111"/>
    </row>
    <row r="112" spans="4:15">
      <c r="D112"/>
      <c r="H112"/>
      <c r="J112"/>
      <c r="L112"/>
      <c r="M112"/>
      <c r="N112"/>
      <c r="O112"/>
    </row>
    <row r="113" spans="4:15">
      <c r="D113"/>
      <c r="H113"/>
      <c r="J113"/>
      <c r="L113"/>
      <c r="M113"/>
      <c r="N113"/>
      <c r="O113"/>
    </row>
    <row r="114" spans="4:15">
      <c r="D114"/>
      <c r="H114"/>
      <c r="J114"/>
      <c r="L114"/>
      <c r="M114"/>
      <c r="N114"/>
      <c r="O114"/>
    </row>
    <row r="115" spans="4:15">
      <c r="D115"/>
      <c r="H115"/>
      <c r="J115"/>
      <c r="L115"/>
      <c r="M115"/>
      <c r="N115"/>
      <c r="O115"/>
    </row>
    <row r="116" spans="4:15">
      <c r="D116"/>
      <c r="H116"/>
      <c r="J116"/>
      <c r="L116"/>
      <c r="M116"/>
      <c r="N116"/>
      <c r="O116"/>
    </row>
    <row r="117" spans="4:15">
      <c r="D117"/>
      <c r="H117"/>
      <c r="J117"/>
      <c r="L117"/>
      <c r="M117"/>
      <c r="N117"/>
      <c r="O117"/>
    </row>
    <row r="118" spans="4:15">
      <c r="D118"/>
      <c r="H118"/>
      <c r="J118"/>
      <c r="L118"/>
      <c r="M118"/>
      <c r="N118"/>
      <c r="O118"/>
    </row>
    <row r="119" spans="4:15">
      <c r="D119"/>
      <c r="H119"/>
      <c r="J119"/>
      <c r="L119"/>
      <c r="M119"/>
      <c r="N119"/>
      <c r="O119"/>
    </row>
    <row r="120" spans="4:15">
      <c r="D120"/>
      <c r="H120"/>
      <c r="J120"/>
      <c r="L120"/>
      <c r="M120"/>
      <c r="N120"/>
      <c r="O120"/>
    </row>
    <row r="121" spans="4:15">
      <c r="D121"/>
      <c r="H121"/>
      <c r="J121"/>
      <c r="L121"/>
      <c r="M121"/>
      <c r="N121"/>
      <c r="O121"/>
    </row>
    <row r="122" spans="4:15">
      <c r="D122"/>
      <c r="H122"/>
      <c r="J122"/>
      <c r="L122"/>
      <c r="M122"/>
      <c r="N122"/>
      <c r="O122"/>
    </row>
    <row r="123" spans="4:15">
      <c r="D123"/>
      <c r="H123"/>
      <c r="J123"/>
      <c r="L123"/>
      <c r="M123"/>
      <c r="N123"/>
      <c r="O123"/>
    </row>
    <row r="124" spans="4:15">
      <c r="D124"/>
      <c r="H124"/>
      <c r="J124"/>
      <c r="L124"/>
      <c r="M124"/>
      <c r="N124"/>
      <c r="O124"/>
    </row>
    <row r="125" spans="4:15">
      <c r="D125"/>
      <c r="H125"/>
      <c r="J125"/>
      <c r="L125"/>
      <c r="M125"/>
      <c r="N125"/>
      <c r="O125"/>
    </row>
    <row r="126" spans="4:15">
      <c r="D126"/>
      <c r="H126"/>
      <c r="J126"/>
      <c r="L126"/>
      <c r="M126"/>
      <c r="N126"/>
      <c r="O126"/>
    </row>
    <row r="127" spans="4:15">
      <c r="D127"/>
      <c r="H127"/>
      <c r="J127"/>
      <c r="L127"/>
      <c r="M127"/>
      <c r="N127"/>
      <c r="O127"/>
    </row>
    <row r="128" spans="4:15">
      <c r="D128"/>
      <c r="H128"/>
      <c r="J128"/>
      <c r="L128"/>
      <c r="M128"/>
      <c r="N128"/>
      <c r="O128"/>
    </row>
    <row r="129" spans="4:15">
      <c r="D129"/>
      <c r="H129"/>
      <c r="J129"/>
      <c r="L129"/>
      <c r="M129"/>
      <c r="N129"/>
      <c r="O129"/>
    </row>
    <row r="130" spans="4:15">
      <c r="D130"/>
      <c r="H130"/>
      <c r="J130"/>
      <c r="L130"/>
      <c r="M130"/>
      <c r="N130"/>
      <c r="O130"/>
    </row>
    <row r="131" spans="4:15">
      <c r="D131"/>
      <c r="H131"/>
      <c r="J131"/>
      <c r="L131"/>
      <c r="M131"/>
      <c r="N131"/>
      <c r="O131"/>
    </row>
    <row r="132" spans="4:15">
      <c r="D132"/>
      <c r="H132"/>
      <c r="J132"/>
      <c r="L132"/>
      <c r="M132"/>
      <c r="N132"/>
      <c r="O132"/>
    </row>
    <row r="133" spans="4:15">
      <c r="D133"/>
      <c r="H133"/>
      <c r="J133"/>
      <c r="L133"/>
      <c r="M133"/>
      <c r="N133"/>
      <c r="O133"/>
    </row>
    <row r="134" spans="4:15">
      <c r="D134"/>
      <c r="H134"/>
      <c r="J134"/>
      <c r="L134"/>
      <c r="M134"/>
      <c r="N134"/>
      <c r="O134"/>
    </row>
    <row r="135" spans="4:15">
      <c r="D135"/>
      <c r="H135"/>
      <c r="J135"/>
      <c r="L135"/>
      <c r="M135"/>
      <c r="N135"/>
      <c r="O135"/>
    </row>
    <row r="136" spans="4:15">
      <c r="D136"/>
      <c r="H136"/>
      <c r="J136"/>
      <c r="L136"/>
      <c r="M136"/>
      <c r="N136"/>
      <c r="O136"/>
    </row>
    <row r="137" spans="4:15">
      <c r="D137"/>
      <c r="H137"/>
      <c r="J137"/>
      <c r="L137"/>
      <c r="M137"/>
      <c r="N137"/>
      <c r="O137"/>
    </row>
    <row r="138" spans="4:15">
      <c r="D138"/>
      <c r="H138"/>
      <c r="J138"/>
      <c r="L138"/>
      <c r="M138"/>
      <c r="N138"/>
      <c r="O138"/>
    </row>
    <row r="139" spans="4:15">
      <c r="D139"/>
      <c r="H139"/>
      <c r="J139"/>
      <c r="L139"/>
      <c r="M139"/>
      <c r="N139"/>
      <c r="O139"/>
    </row>
    <row r="140" spans="4:15">
      <c r="D140"/>
      <c r="H140"/>
      <c r="J140"/>
      <c r="L140"/>
      <c r="M140"/>
      <c r="N140"/>
      <c r="O140"/>
    </row>
    <row r="141" spans="4:15">
      <c r="D141"/>
      <c r="H141"/>
      <c r="J141"/>
      <c r="L141"/>
      <c r="M141"/>
      <c r="N141"/>
      <c r="O141"/>
    </row>
    <row r="142" spans="4:15">
      <c r="D142"/>
      <c r="H142"/>
      <c r="J142"/>
      <c r="L142"/>
      <c r="M142"/>
      <c r="N142"/>
      <c r="O142"/>
    </row>
    <row r="143" spans="4:15">
      <c r="D143"/>
      <c r="H143"/>
      <c r="J143"/>
      <c r="L143"/>
      <c r="M143"/>
      <c r="N143"/>
      <c r="O143"/>
    </row>
    <row r="144" spans="4:15">
      <c r="D144"/>
      <c r="H144"/>
      <c r="J144"/>
      <c r="L144"/>
      <c r="M144"/>
      <c r="N144"/>
      <c r="O144"/>
    </row>
    <row r="145" spans="4:15">
      <c r="D145"/>
      <c r="H145"/>
      <c r="J145"/>
      <c r="L145"/>
      <c r="M145"/>
      <c r="N145"/>
      <c r="O145"/>
    </row>
    <row r="146" spans="4:15">
      <c r="D146"/>
      <c r="H146"/>
      <c r="J146"/>
      <c r="L146"/>
      <c r="M146"/>
      <c r="N146"/>
      <c r="O146"/>
    </row>
    <row r="147" spans="4:15">
      <c r="D147"/>
      <c r="H147"/>
      <c r="J147"/>
      <c r="L147"/>
      <c r="M147"/>
      <c r="N147"/>
      <c r="O147"/>
    </row>
    <row r="148" spans="4:15">
      <c r="D148"/>
      <c r="H148"/>
      <c r="J148"/>
      <c r="L148"/>
      <c r="M148"/>
      <c r="N148"/>
      <c r="O148"/>
    </row>
    <row r="149" spans="4:15">
      <c r="D149"/>
      <c r="H149"/>
      <c r="J149"/>
      <c r="L149"/>
      <c r="M149"/>
      <c r="N149"/>
      <c r="O149"/>
    </row>
    <row r="150" spans="4:15">
      <c r="D150"/>
      <c r="H150"/>
      <c r="J150"/>
      <c r="L150"/>
      <c r="M150"/>
      <c r="N150"/>
      <c r="O150"/>
    </row>
    <row r="151" spans="4:15">
      <c r="D151"/>
      <c r="H151"/>
      <c r="J151"/>
      <c r="L151"/>
      <c r="M151"/>
      <c r="N151"/>
      <c r="O151"/>
    </row>
    <row r="152" spans="4:15">
      <c r="D152"/>
      <c r="H152"/>
      <c r="J152"/>
      <c r="L152"/>
      <c r="M152"/>
      <c r="N152"/>
      <c r="O152"/>
    </row>
    <row r="153" spans="4:15">
      <c r="D153"/>
      <c r="H153"/>
      <c r="J153"/>
      <c r="L153"/>
      <c r="M153"/>
      <c r="N153"/>
      <c r="O153"/>
    </row>
    <row r="154" spans="4:15">
      <c r="D154"/>
      <c r="H154"/>
      <c r="J154"/>
      <c r="L154"/>
      <c r="M154"/>
      <c r="N154"/>
      <c r="O154"/>
    </row>
    <row r="155" spans="4:15">
      <c r="D155"/>
      <c r="H155"/>
      <c r="J155"/>
      <c r="L155"/>
      <c r="M155"/>
      <c r="N155"/>
      <c r="O155"/>
    </row>
    <row r="156" spans="4:15">
      <c r="D156"/>
      <c r="H156"/>
      <c r="J156"/>
      <c r="L156"/>
      <c r="M156"/>
      <c r="N156"/>
      <c r="O156"/>
    </row>
    <row r="157" spans="4:15">
      <c r="D157"/>
      <c r="H157"/>
      <c r="J157"/>
      <c r="L157"/>
      <c r="M157"/>
      <c r="N157"/>
      <c r="O157"/>
    </row>
    <row r="158" spans="4:15">
      <c r="D158"/>
      <c r="H158"/>
      <c r="J158"/>
      <c r="L158"/>
      <c r="M158"/>
      <c r="N158"/>
      <c r="O158"/>
    </row>
    <row r="159" spans="4:15">
      <c r="D159"/>
      <c r="H159"/>
      <c r="J159"/>
      <c r="L159"/>
      <c r="M159"/>
      <c r="N159"/>
      <c r="O159"/>
    </row>
    <row r="160" spans="4:15">
      <c r="D160"/>
      <c r="H160"/>
      <c r="J160"/>
      <c r="L160"/>
      <c r="M160"/>
      <c r="N160"/>
      <c r="O160"/>
    </row>
    <row r="161" spans="4:15">
      <c r="D161"/>
      <c r="H161"/>
      <c r="J161"/>
      <c r="L161"/>
      <c r="M161"/>
      <c r="N161"/>
      <c r="O161"/>
    </row>
    <row r="162" spans="4:15">
      <c r="D162"/>
      <c r="H162"/>
      <c r="J162"/>
      <c r="L162"/>
      <c r="M162"/>
      <c r="N162"/>
      <c r="O162"/>
    </row>
    <row r="163" spans="4:15">
      <c r="D163"/>
      <c r="H163"/>
      <c r="J163"/>
      <c r="L163"/>
      <c r="M163"/>
      <c r="N163"/>
      <c r="O163"/>
    </row>
    <row r="164" spans="4:15">
      <c r="D164"/>
      <c r="H164"/>
      <c r="J164"/>
      <c r="L164"/>
      <c r="M164"/>
      <c r="N164"/>
      <c r="O164"/>
    </row>
    <row r="165" spans="4:15">
      <c r="D165"/>
      <c r="H165"/>
      <c r="J165"/>
      <c r="L165"/>
      <c r="M165"/>
      <c r="N165"/>
      <c r="O165"/>
    </row>
    <row r="166" spans="4:15">
      <c r="D166"/>
      <c r="H166"/>
      <c r="J166"/>
      <c r="L166"/>
      <c r="M166"/>
      <c r="N166"/>
      <c r="O166"/>
    </row>
    <row r="167" spans="4:15">
      <c r="D167"/>
      <c r="H167"/>
      <c r="J167"/>
      <c r="L167"/>
      <c r="M167"/>
      <c r="N167"/>
      <c r="O167"/>
    </row>
    <row r="168" spans="4:15">
      <c r="D168"/>
      <c r="H168"/>
      <c r="J168"/>
      <c r="L168"/>
      <c r="M168"/>
      <c r="N168"/>
      <c r="O168"/>
    </row>
    <row r="169" spans="4:15">
      <c r="D169"/>
      <c r="H169"/>
      <c r="J169"/>
      <c r="L169"/>
      <c r="M169"/>
      <c r="N169"/>
      <c r="O169"/>
    </row>
    <row r="170" spans="4:15">
      <c r="D170"/>
      <c r="H170"/>
      <c r="J170"/>
      <c r="L170"/>
      <c r="M170"/>
      <c r="N170"/>
      <c r="O170"/>
    </row>
    <row r="171" spans="4:15">
      <c r="D171"/>
      <c r="H171"/>
      <c r="J171"/>
      <c r="L171"/>
      <c r="M171"/>
      <c r="N171"/>
      <c r="O171"/>
    </row>
    <row r="172" spans="4:15">
      <c r="D172"/>
      <c r="H172"/>
      <c r="J172"/>
      <c r="L172"/>
      <c r="M172"/>
      <c r="N172"/>
      <c r="O172"/>
    </row>
    <row r="173" spans="4:15">
      <c r="D173"/>
      <c r="H173"/>
      <c r="J173"/>
      <c r="L173"/>
      <c r="M173"/>
      <c r="N173"/>
      <c r="O173"/>
    </row>
    <row r="174" spans="4:15">
      <c r="D174"/>
      <c r="H174"/>
      <c r="J174"/>
      <c r="L174"/>
      <c r="M174"/>
      <c r="N174"/>
      <c r="O174"/>
    </row>
    <row r="175" spans="4:15">
      <c r="D175"/>
      <c r="H175"/>
      <c r="J175"/>
      <c r="L175"/>
      <c r="M175"/>
      <c r="N175"/>
      <c r="O175"/>
    </row>
    <row r="176" spans="4:15">
      <c r="D176"/>
      <c r="H176"/>
      <c r="J176"/>
      <c r="L176"/>
      <c r="M176"/>
      <c r="N176"/>
      <c r="O176"/>
    </row>
    <row r="177" spans="4:15">
      <c r="D177"/>
      <c r="H177"/>
      <c r="J177"/>
      <c r="L177"/>
      <c r="M177"/>
      <c r="N177"/>
      <c r="O177"/>
    </row>
    <row r="178" spans="4:15">
      <c r="D178"/>
      <c r="H178"/>
      <c r="J178"/>
      <c r="L178"/>
      <c r="M178"/>
      <c r="N178"/>
      <c r="O178"/>
    </row>
    <row r="179" spans="4:15">
      <c r="D179"/>
      <c r="H179"/>
      <c r="J179"/>
      <c r="L179"/>
      <c r="M179"/>
      <c r="N179"/>
      <c r="O179"/>
    </row>
    <row r="180" spans="4:15">
      <c r="D180"/>
      <c r="H180"/>
      <c r="J180"/>
      <c r="L180"/>
      <c r="M180"/>
      <c r="N180"/>
      <c r="O180"/>
    </row>
    <row r="181" spans="4:15">
      <c r="D181"/>
      <c r="H181"/>
      <c r="J181"/>
      <c r="L181"/>
      <c r="M181"/>
      <c r="N181"/>
      <c r="O181"/>
    </row>
    <row r="182" spans="4:15">
      <c r="D182"/>
      <c r="H182"/>
      <c r="J182"/>
      <c r="L182"/>
      <c r="M182"/>
      <c r="N182"/>
      <c r="O182"/>
    </row>
    <row r="183" spans="4:15">
      <c r="D183"/>
      <c r="H183"/>
      <c r="J183"/>
      <c r="L183"/>
      <c r="M183"/>
      <c r="N183"/>
      <c r="O183"/>
    </row>
    <row r="184" spans="4:15">
      <c r="D184"/>
      <c r="H184"/>
      <c r="J184"/>
      <c r="L184"/>
      <c r="M184"/>
      <c r="N184"/>
      <c r="O184"/>
    </row>
    <row r="185" spans="4:15">
      <c r="D185"/>
      <c r="H185"/>
      <c r="J185"/>
      <c r="L185"/>
      <c r="M185"/>
      <c r="N185"/>
      <c r="O185"/>
    </row>
    <row r="186" spans="4:15">
      <c r="D186"/>
      <c r="H186"/>
      <c r="J186"/>
      <c r="L186"/>
      <c r="M186"/>
      <c r="N186"/>
      <c r="O186"/>
    </row>
    <row r="187" spans="4:15">
      <c r="D187"/>
      <c r="H187"/>
      <c r="J187"/>
      <c r="L187"/>
      <c r="M187"/>
      <c r="N187"/>
      <c r="O187"/>
    </row>
  </sheetData>
  <autoFilter ref="A1:O83">
    <sortState ref="A2:O83">
      <sortCondition ref="A1:A83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K44" sqref="K44"/>
    </sheetView>
  </sheetViews>
  <sheetFormatPr baseColWidth="10" defaultRowHeight="12" x14ac:dyDescent="0"/>
  <cols>
    <col min="1" max="1" width="5.5" customWidth="1"/>
    <col min="2" max="2" width="14.5" customWidth="1"/>
    <col min="3" max="3" width="8.1640625" customWidth="1"/>
    <col min="4" max="4" width="13.83203125" customWidth="1"/>
    <col min="5" max="6" width="13.5" style="36" customWidth="1"/>
    <col min="7" max="7" width="13.5" customWidth="1"/>
    <col min="8" max="8" width="13.5" style="36" customWidth="1"/>
    <col min="10" max="10" width="13.6640625" customWidth="1"/>
    <col min="11" max="11" width="10.1640625" customWidth="1"/>
  </cols>
  <sheetData>
    <row r="1" spans="1:11" s="13" customFormat="1" ht="24">
      <c r="A1" s="27" t="s">
        <v>317</v>
      </c>
      <c r="B1" s="27" t="s">
        <v>318</v>
      </c>
      <c r="C1" s="27" t="s">
        <v>319</v>
      </c>
      <c r="D1" s="27" t="s">
        <v>320</v>
      </c>
      <c r="E1" s="27" t="s">
        <v>321</v>
      </c>
      <c r="F1" s="27" t="s">
        <v>322</v>
      </c>
      <c r="G1" s="27" t="s">
        <v>323</v>
      </c>
      <c r="H1" s="27" t="s">
        <v>324</v>
      </c>
      <c r="I1" s="27" t="s">
        <v>325</v>
      </c>
      <c r="J1" s="27" t="s">
        <v>326</v>
      </c>
      <c r="K1" s="27" t="s">
        <v>327</v>
      </c>
    </row>
    <row r="2" spans="1:11">
      <c r="A2" s="42" t="s">
        <v>328</v>
      </c>
      <c r="B2" s="43" t="s">
        <v>329</v>
      </c>
      <c r="C2" s="28" t="s">
        <v>330</v>
      </c>
      <c r="D2" s="29">
        <v>0.89</v>
      </c>
      <c r="E2" s="30">
        <v>33</v>
      </c>
      <c r="F2" s="31">
        <v>1</v>
      </c>
      <c r="G2" s="29">
        <v>7.6999999999999999E-2</v>
      </c>
      <c r="H2" s="30" t="s">
        <v>331</v>
      </c>
      <c r="I2" s="31">
        <v>33.96</v>
      </c>
      <c r="J2" s="30">
        <v>75</v>
      </c>
      <c r="K2" s="46" t="s">
        <v>332</v>
      </c>
    </row>
    <row r="3" spans="1:11">
      <c r="A3" s="42"/>
      <c r="B3" s="44"/>
      <c r="C3" s="28" t="s">
        <v>333</v>
      </c>
      <c r="D3" s="29">
        <v>0.83</v>
      </c>
      <c r="E3" s="30">
        <v>20</v>
      </c>
      <c r="F3" s="31">
        <v>0.98</v>
      </c>
      <c r="G3" s="29">
        <v>0.14000000000000001</v>
      </c>
      <c r="H3" s="30" t="s">
        <v>334</v>
      </c>
      <c r="I3" s="31">
        <v>19.920000000000002</v>
      </c>
      <c r="J3" s="30">
        <v>46</v>
      </c>
      <c r="K3" s="47"/>
    </row>
    <row r="4" spans="1:11">
      <c r="A4" s="42"/>
      <c r="B4" s="45"/>
      <c r="C4" s="28" t="s">
        <v>335</v>
      </c>
      <c r="D4" s="29">
        <v>0.77</v>
      </c>
      <c r="E4" s="30">
        <v>14</v>
      </c>
      <c r="F4" s="31">
        <v>0.96</v>
      </c>
      <c r="G4" s="29">
        <v>0.2</v>
      </c>
      <c r="H4" s="30" t="s">
        <v>334</v>
      </c>
      <c r="I4" s="31">
        <v>14.1</v>
      </c>
      <c r="J4" s="30">
        <v>33</v>
      </c>
      <c r="K4" s="48"/>
    </row>
    <row r="5" spans="1:11">
      <c r="A5" s="42"/>
      <c r="B5" s="46" t="s">
        <v>336</v>
      </c>
      <c r="C5" s="32" t="s">
        <v>330</v>
      </c>
      <c r="D5" s="33">
        <v>5.4</v>
      </c>
      <c r="E5" s="34">
        <v>196</v>
      </c>
      <c r="F5" s="35">
        <v>6</v>
      </c>
      <c r="G5" s="33">
        <v>0.39</v>
      </c>
      <c r="H5" s="34" t="s">
        <v>331</v>
      </c>
      <c r="I5" s="35">
        <v>205</v>
      </c>
      <c r="J5" s="34">
        <v>75</v>
      </c>
      <c r="K5" s="46" t="s">
        <v>337</v>
      </c>
    </row>
    <row r="6" spans="1:11">
      <c r="A6" s="42"/>
      <c r="B6" s="47"/>
      <c r="C6" s="32" t="s">
        <v>333</v>
      </c>
      <c r="D6" s="33">
        <v>5.0999999999999996</v>
      </c>
      <c r="E6" s="34">
        <v>112</v>
      </c>
      <c r="F6" s="35">
        <v>5.9</v>
      </c>
      <c r="G6" s="33">
        <v>0.71</v>
      </c>
      <c r="H6" s="34" t="s">
        <v>331</v>
      </c>
      <c r="I6" s="35">
        <v>119.9</v>
      </c>
      <c r="J6" s="34">
        <v>46</v>
      </c>
      <c r="K6" s="47"/>
    </row>
    <row r="7" spans="1:11">
      <c r="A7" s="42"/>
      <c r="B7" s="48"/>
      <c r="C7" s="32" t="s">
        <v>335</v>
      </c>
      <c r="D7" s="33">
        <v>4.8</v>
      </c>
      <c r="E7" s="34">
        <v>84</v>
      </c>
      <c r="F7" s="35">
        <v>5.8</v>
      </c>
      <c r="G7" s="33">
        <v>1</v>
      </c>
      <c r="H7" s="34" t="s">
        <v>334</v>
      </c>
      <c r="I7" s="35">
        <v>84.47</v>
      </c>
      <c r="J7" s="34">
        <v>33</v>
      </c>
      <c r="K7" s="48"/>
    </row>
    <row r="8" spans="1:11" ht="12" customHeight="1">
      <c r="A8" s="49" t="s">
        <v>338</v>
      </c>
      <c r="B8" s="43" t="s">
        <v>329</v>
      </c>
      <c r="C8" s="28" t="s">
        <v>330</v>
      </c>
      <c r="D8" s="29">
        <v>0.45</v>
      </c>
      <c r="E8" s="30">
        <v>5.8</v>
      </c>
      <c r="F8" s="31">
        <v>1</v>
      </c>
      <c r="G8" s="29">
        <v>0.5</v>
      </c>
      <c r="H8" s="30" t="s">
        <v>334</v>
      </c>
      <c r="I8" s="31">
        <v>5.7549999999999999</v>
      </c>
      <c r="J8" s="30">
        <v>14</v>
      </c>
      <c r="K8" s="46" t="s">
        <v>332</v>
      </c>
    </row>
    <row r="9" spans="1:11">
      <c r="A9" s="49"/>
      <c r="B9" s="44"/>
      <c r="C9" s="28" t="s">
        <v>333</v>
      </c>
      <c r="D9" s="29">
        <v>0.38</v>
      </c>
      <c r="E9" s="30">
        <v>5.0999999999999996</v>
      </c>
      <c r="F9" s="31">
        <v>0.98</v>
      </c>
      <c r="G9" s="29">
        <v>0.54</v>
      </c>
      <c r="H9" s="30" t="s">
        <v>334</v>
      </c>
      <c r="I9" s="31">
        <v>5.1379999999999999</v>
      </c>
      <c r="J9" s="30">
        <v>13</v>
      </c>
      <c r="K9" s="47"/>
    </row>
    <row r="10" spans="1:11">
      <c r="A10" s="49"/>
      <c r="B10" s="45"/>
      <c r="C10" s="28" t="s">
        <v>335</v>
      </c>
      <c r="D10" s="29">
        <v>0.28999999999999998</v>
      </c>
      <c r="E10" s="30">
        <v>4.5999999999999996</v>
      </c>
      <c r="F10" s="31">
        <v>0.96</v>
      </c>
      <c r="G10" s="29">
        <v>0.56999999999999995</v>
      </c>
      <c r="H10" s="30" t="s">
        <v>334</v>
      </c>
      <c r="I10" s="31">
        <v>4.6399999999999997</v>
      </c>
      <c r="J10" s="30">
        <v>12</v>
      </c>
      <c r="K10" s="48"/>
    </row>
    <row r="11" spans="1:11" ht="12" customHeight="1">
      <c r="A11" s="49"/>
      <c r="B11" s="46" t="s">
        <v>336</v>
      </c>
      <c r="C11" s="32" t="s">
        <v>330</v>
      </c>
      <c r="D11" s="33">
        <v>3.2</v>
      </c>
      <c r="E11" s="34">
        <v>34</v>
      </c>
      <c r="F11" s="35">
        <v>6</v>
      </c>
      <c r="G11" s="33">
        <v>2.5</v>
      </c>
      <c r="H11" s="34" t="s">
        <v>334</v>
      </c>
      <c r="I11" s="35">
        <v>34.5</v>
      </c>
      <c r="J11" s="34">
        <v>14</v>
      </c>
      <c r="K11" s="46" t="s">
        <v>337</v>
      </c>
    </row>
    <row r="12" spans="1:11">
      <c r="A12" s="49"/>
      <c r="B12" s="47"/>
      <c r="C12" s="32" t="s">
        <v>333</v>
      </c>
      <c r="D12" s="33">
        <v>2.9</v>
      </c>
      <c r="E12" s="34">
        <v>31</v>
      </c>
      <c r="F12" s="35">
        <v>5.9</v>
      </c>
      <c r="G12" s="33">
        <v>2.8</v>
      </c>
      <c r="H12" s="34" t="s">
        <v>334</v>
      </c>
      <c r="I12" s="35">
        <v>30.85</v>
      </c>
      <c r="J12" s="34">
        <v>13</v>
      </c>
      <c r="K12" s="47"/>
    </row>
    <row r="13" spans="1:11">
      <c r="A13" s="49"/>
      <c r="B13" s="48"/>
      <c r="C13" s="32" t="s">
        <v>335</v>
      </c>
      <c r="D13" s="33">
        <v>2.6</v>
      </c>
      <c r="E13" s="34">
        <v>28</v>
      </c>
      <c r="F13" s="35">
        <v>5.8</v>
      </c>
      <c r="G13" s="33">
        <v>3</v>
      </c>
      <c r="H13" s="34" t="s">
        <v>334</v>
      </c>
      <c r="I13" s="35">
        <v>27.86</v>
      </c>
      <c r="J13" s="34">
        <v>12</v>
      </c>
      <c r="K13" s="48"/>
    </row>
    <row r="14" spans="1:11">
      <c r="A14" s="42" t="s">
        <v>328</v>
      </c>
      <c r="B14" s="43" t="s">
        <v>329</v>
      </c>
      <c r="C14" s="28" t="s">
        <v>330</v>
      </c>
      <c r="D14" s="29">
        <v>0.76</v>
      </c>
      <c r="E14" s="31">
        <v>32.6</v>
      </c>
      <c r="F14" s="31">
        <v>3</v>
      </c>
      <c r="G14" s="29">
        <v>0.8</v>
      </c>
      <c r="H14" s="30" t="s">
        <v>331</v>
      </c>
      <c r="I14" s="31">
        <v>33.9</v>
      </c>
      <c r="J14" s="30">
        <v>78</v>
      </c>
      <c r="K14" s="46" t="s">
        <v>332</v>
      </c>
    </row>
    <row r="15" spans="1:11">
      <c r="A15" s="42"/>
      <c r="B15" s="44"/>
      <c r="C15" s="28" t="s">
        <v>333</v>
      </c>
      <c r="D15" s="29">
        <v>0.72</v>
      </c>
      <c r="E15" s="31">
        <v>19.899999999999999</v>
      </c>
      <c r="F15" s="31">
        <v>2.8</v>
      </c>
      <c r="G15" s="29">
        <v>0.14000000000000001</v>
      </c>
      <c r="H15" s="30" t="s">
        <v>334</v>
      </c>
      <c r="I15" s="31">
        <v>19.899999999999999</v>
      </c>
      <c r="J15" s="30">
        <v>48</v>
      </c>
      <c r="K15" s="47"/>
    </row>
    <row r="16" spans="1:11">
      <c r="A16" s="42"/>
      <c r="B16" s="45"/>
      <c r="C16" s="28" t="s">
        <v>335</v>
      </c>
      <c r="D16" s="29">
        <v>0.68</v>
      </c>
      <c r="E16" s="31">
        <v>14.1</v>
      </c>
      <c r="F16" s="31">
        <v>2.7</v>
      </c>
      <c r="G16" s="29">
        <v>0.2</v>
      </c>
      <c r="H16" s="30" t="s">
        <v>334</v>
      </c>
      <c r="I16" s="31">
        <v>14.1</v>
      </c>
      <c r="J16" s="30">
        <v>35</v>
      </c>
      <c r="K16" s="48"/>
    </row>
    <row r="17" spans="1:11">
      <c r="A17" s="42"/>
      <c r="B17" s="46" t="s">
        <v>336</v>
      </c>
      <c r="C17" s="32" t="s">
        <v>330</v>
      </c>
      <c r="D17" s="33">
        <v>4.4000000000000004</v>
      </c>
      <c r="E17" s="35">
        <v>195</v>
      </c>
      <c r="F17" s="35">
        <v>18</v>
      </c>
      <c r="G17" s="33">
        <v>0.39</v>
      </c>
      <c r="H17" s="34" t="s">
        <v>331</v>
      </c>
      <c r="I17" s="35">
        <v>205</v>
      </c>
      <c r="J17" s="34">
        <v>79</v>
      </c>
      <c r="K17" s="46" t="s">
        <v>337</v>
      </c>
    </row>
    <row r="18" spans="1:11">
      <c r="A18" s="42"/>
      <c r="B18" s="47"/>
      <c r="C18" s="32" t="s">
        <v>333</v>
      </c>
      <c r="D18" s="33">
        <v>4.2</v>
      </c>
      <c r="E18" s="35">
        <v>120</v>
      </c>
      <c r="F18" s="35">
        <v>17</v>
      </c>
      <c r="G18" s="33">
        <v>0.72</v>
      </c>
      <c r="H18" s="34" t="s">
        <v>331</v>
      </c>
      <c r="I18" s="35">
        <v>120</v>
      </c>
      <c r="J18" s="34">
        <v>48</v>
      </c>
      <c r="K18" s="47"/>
    </row>
    <row r="19" spans="1:11">
      <c r="A19" s="42"/>
      <c r="B19" s="48"/>
      <c r="C19" s="32" t="s">
        <v>335</v>
      </c>
      <c r="D19" s="33">
        <v>4</v>
      </c>
      <c r="E19" s="35">
        <v>84.4</v>
      </c>
      <c r="F19" s="35">
        <v>16</v>
      </c>
      <c r="G19" s="33">
        <v>1</v>
      </c>
      <c r="H19" s="34" t="s">
        <v>334</v>
      </c>
      <c r="I19" s="35">
        <v>84.4</v>
      </c>
      <c r="J19" s="34">
        <v>35</v>
      </c>
      <c r="K19" s="48"/>
    </row>
    <row r="20" spans="1:11">
      <c r="A20" s="49" t="s">
        <v>338</v>
      </c>
      <c r="B20" s="43" t="s">
        <v>329</v>
      </c>
      <c r="C20" s="28" t="s">
        <v>330</v>
      </c>
      <c r="D20" s="29">
        <v>0.38</v>
      </c>
      <c r="E20" s="31">
        <v>5.75</v>
      </c>
      <c r="F20" s="31">
        <v>3</v>
      </c>
      <c r="G20" s="29">
        <v>0.41</v>
      </c>
      <c r="H20" s="30" t="s">
        <v>334</v>
      </c>
      <c r="I20" s="31">
        <v>5.75</v>
      </c>
      <c r="J20" s="30">
        <v>17</v>
      </c>
      <c r="K20" s="46" t="s">
        <v>332</v>
      </c>
    </row>
    <row r="21" spans="1:11">
      <c r="A21" s="49"/>
      <c r="B21" s="44"/>
      <c r="C21" s="28" t="s">
        <v>333</v>
      </c>
      <c r="D21" s="29">
        <v>0.33</v>
      </c>
      <c r="E21" s="31">
        <v>5.13</v>
      </c>
      <c r="F21" s="31">
        <v>2.8</v>
      </c>
      <c r="G21" s="29">
        <v>0.43</v>
      </c>
      <c r="H21" s="30" t="s">
        <v>334</v>
      </c>
      <c r="I21" s="31">
        <v>5.13</v>
      </c>
      <c r="J21" s="30">
        <v>15</v>
      </c>
      <c r="K21" s="47"/>
    </row>
    <row r="22" spans="1:11">
      <c r="A22" s="49"/>
      <c r="B22" s="45"/>
      <c r="C22" s="28" t="s">
        <v>335</v>
      </c>
      <c r="D22" s="29">
        <v>0.27</v>
      </c>
      <c r="E22" s="31">
        <v>4.6399999999999997</v>
      </c>
      <c r="F22" s="31">
        <v>2.7</v>
      </c>
      <c r="G22" s="29">
        <v>0.45</v>
      </c>
      <c r="H22" s="30" t="s">
        <v>334</v>
      </c>
      <c r="I22" s="31">
        <v>4.63</v>
      </c>
      <c r="J22" s="30">
        <v>14</v>
      </c>
      <c r="K22" s="48"/>
    </row>
    <row r="23" spans="1:11">
      <c r="A23" s="49"/>
      <c r="B23" s="46" t="s">
        <v>336</v>
      </c>
      <c r="C23" s="32" t="s">
        <v>330</v>
      </c>
      <c r="D23" s="33">
        <v>2.6</v>
      </c>
      <c r="E23" s="35">
        <v>34.5</v>
      </c>
      <c r="F23" s="35">
        <v>18</v>
      </c>
      <c r="G23" s="33">
        <v>2.1</v>
      </c>
      <c r="H23" s="34" t="s">
        <v>334</v>
      </c>
      <c r="I23" s="35">
        <v>34.5</v>
      </c>
      <c r="J23" s="34">
        <v>17</v>
      </c>
      <c r="K23" s="46" t="s">
        <v>337</v>
      </c>
    </row>
    <row r="24" spans="1:11">
      <c r="A24" s="49"/>
      <c r="B24" s="47"/>
      <c r="C24" s="32" t="s">
        <v>333</v>
      </c>
      <c r="D24" s="33">
        <v>2.4</v>
      </c>
      <c r="E24" s="35">
        <v>30.8</v>
      </c>
      <c r="F24" s="35">
        <v>17</v>
      </c>
      <c r="G24" s="33">
        <v>2.2999999999999998</v>
      </c>
      <c r="H24" s="34" t="s">
        <v>334</v>
      </c>
      <c r="I24" s="35">
        <v>30.8</v>
      </c>
      <c r="J24" s="34">
        <v>16</v>
      </c>
      <c r="K24" s="47"/>
    </row>
    <row r="25" spans="1:11">
      <c r="A25" s="49"/>
      <c r="B25" s="48"/>
      <c r="C25" s="32" t="s">
        <v>335</v>
      </c>
      <c r="D25" s="33">
        <v>2.2000000000000002</v>
      </c>
      <c r="E25" s="35">
        <v>27.8</v>
      </c>
      <c r="F25" s="35">
        <v>16</v>
      </c>
      <c r="G25" s="33">
        <v>2.4</v>
      </c>
      <c r="H25" s="34" t="s">
        <v>334</v>
      </c>
      <c r="I25" s="35">
        <v>27.8</v>
      </c>
      <c r="J25" s="34">
        <v>14</v>
      </c>
      <c r="K25" s="48"/>
    </row>
    <row r="26" spans="1:11">
      <c r="A26" s="42" t="s">
        <v>328</v>
      </c>
      <c r="B26" s="43" t="s">
        <v>329</v>
      </c>
      <c r="C26" s="28" t="s">
        <v>330</v>
      </c>
      <c r="D26" s="29">
        <v>0.52</v>
      </c>
      <c r="E26" s="31">
        <v>32</v>
      </c>
      <c r="F26" s="31">
        <v>9.9499999999999993</v>
      </c>
      <c r="G26" s="29">
        <v>8.3000000000000004E-2</v>
      </c>
      <c r="H26" s="30" t="s">
        <v>331</v>
      </c>
      <c r="I26" s="31">
        <v>33.799999999999997</v>
      </c>
      <c r="J26" s="30">
        <v>85</v>
      </c>
      <c r="K26" s="46" t="s">
        <v>332</v>
      </c>
    </row>
    <row r="27" spans="1:11">
      <c r="A27" s="42"/>
      <c r="B27" s="44"/>
      <c r="C27" s="28" t="s">
        <v>333</v>
      </c>
      <c r="D27" s="29">
        <v>0.51</v>
      </c>
      <c r="E27" s="31">
        <v>20</v>
      </c>
      <c r="F27" s="31">
        <v>8.23</v>
      </c>
      <c r="G27" s="29">
        <v>0.14000000000000001</v>
      </c>
      <c r="H27" s="30" t="s">
        <v>331</v>
      </c>
      <c r="I27" s="31">
        <v>19.8</v>
      </c>
      <c r="J27" s="30">
        <v>54</v>
      </c>
      <c r="K27" s="47"/>
    </row>
    <row r="28" spans="1:11">
      <c r="A28" s="42"/>
      <c r="B28" s="45"/>
      <c r="C28" s="28" t="s">
        <v>335</v>
      </c>
      <c r="D28" s="29">
        <v>0.49</v>
      </c>
      <c r="E28" s="31">
        <v>14.1</v>
      </c>
      <c r="F28" s="31">
        <v>7.04</v>
      </c>
      <c r="G28" s="29">
        <v>0.19</v>
      </c>
      <c r="H28" s="30" t="s">
        <v>334</v>
      </c>
      <c r="I28" s="31">
        <v>14.1</v>
      </c>
      <c r="J28" s="30">
        <v>41</v>
      </c>
      <c r="K28" s="48"/>
    </row>
    <row r="29" spans="1:11">
      <c r="A29" s="42"/>
      <c r="B29" s="46" t="s">
        <v>336</v>
      </c>
      <c r="C29" s="32" t="s">
        <v>330</v>
      </c>
      <c r="D29" s="33">
        <v>2.94</v>
      </c>
      <c r="E29" s="35">
        <v>191</v>
      </c>
      <c r="F29" s="35">
        <v>59.8</v>
      </c>
      <c r="G29" s="33">
        <v>0.39</v>
      </c>
      <c r="H29" s="34" t="s">
        <v>331</v>
      </c>
      <c r="I29" s="35">
        <v>204</v>
      </c>
      <c r="J29" s="34">
        <v>87</v>
      </c>
      <c r="K29" s="46" t="s">
        <v>337</v>
      </c>
    </row>
    <row r="30" spans="1:11">
      <c r="A30" s="42"/>
      <c r="B30" s="47"/>
      <c r="C30" s="32" t="s">
        <v>333</v>
      </c>
      <c r="D30" s="33">
        <v>2.96</v>
      </c>
      <c r="E30" s="35">
        <v>119</v>
      </c>
      <c r="F30" s="35">
        <v>49.5</v>
      </c>
      <c r="G30" s="33">
        <v>0.71</v>
      </c>
      <c r="H30" s="34" t="s">
        <v>331</v>
      </c>
      <c r="I30" s="35">
        <v>120</v>
      </c>
      <c r="J30" s="34">
        <v>56</v>
      </c>
      <c r="K30" s="47"/>
    </row>
    <row r="31" spans="1:11">
      <c r="A31" s="42"/>
      <c r="B31" s="48"/>
      <c r="C31" s="32" t="s">
        <v>335</v>
      </c>
      <c r="D31" s="33">
        <v>2.9</v>
      </c>
      <c r="E31" s="35">
        <v>84.2</v>
      </c>
      <c r="F31" s="35">
        <v>42.2</v>
      </c>
      <c r="G31" s="33">
        <v>1</v>
      </c>
      <c r="H31" s="34" t="s">
        <v>334</v>
      </c>
      <c r="I31" s="35">
        <v>84.2</v>
      </c>
      <c r="J31" s="34">
        <v>41</v>
      </c>
      <c r="K31" s="48"/>
    </row>
    <row r="32" spans="1:11">
      <c r="A32" s="49" t="s">
        <v>338</v>
      </c>
      <c r="B32" s="43" t="s">
        <v>329</v>
      </c>
      <c r="C32" s="28" t="s">
        <v>330</v>
      </c>
      <c r="D32" s="29">
        <v>0.21</v>
      </c>
      <c r="E32" s="31">
        <v>5.73</v>
      </c>
      <c r="F32" s="31">
        <v>9.9499999999999993</v>
      </c>
      <c r="G32" s="29">
        <v>0.23</v>
      </c>
      <c r="H32" s="30" t="s">
        <v>334</v>
      </c>
      <c r="I32" s="31">
        <v>5.73</v>
      </c>
      <c r="J32" s="30">
        <v>30</v>
      </c>
      <c r="K32" s="46" t="s">
        <v>332</v>
      </c>
    </row>
    <row r="33" spans="1:11">
      <c r="A33" s="49"/>
      <c r="B33" s="44"/>
      <c r="C33" s="28" t="s">
        <v>333</v>
      </c>
      <c r="D33" s="29">
        <v>0.19</v>
      </c>
      <c r="E33" s="31">
        <v>5.1100000000000003</v>
      </c>
      <c r="F33" s="31">
        <v>8.24</v>
      </c>
      <c r="G33" s="29">
        <v>0.26</v>
      </c>
      <c r="H33" s="30" t="s">
        <v>334</v>
      </c>
      <c r="I33" s="31">
        <v>5.1100000000000003</v>
      </c>
      <c r="J33" s="30">
        <v>26</v>
      </c>
      <c r="K33" s="47"/>
    </row>
    <row r="34" spans="1:11">
      <c r="A34" s="49"/>
      <c r="B34" s="45"/>
      <c r="C34" s="28" t="s">
        <v>335</v>
      </c>
      <c r="D34" s="29">
        <v>0.17</v>
      </c>
      <c r="E34" s="31">
        <v>4.63</v>
      </c>
      <c r="F34" s="31">
        <v>7.04</v>
      </c>
      <c r="G34" s="29">
        <v>0.28000000000000003</v>
      </c>
      <c r="H34" s="30" t="s">
        <v>334</v>
      </c>
      <c r="I34" s="31">
        <v>4.63</v>
      </c>
      <c r="J34" s="30">
        <v>23</v>
      </c>
      <c r="K34" s="48"/>
    </row>
    <row r="35" spans="1:11">
      <c r="A35" s="49"/>
      <c r="B35" s="46" t="s">
        <v>336</v>
      </c>
      <c r="C35" s="32" t="s">
        <v>330</v>
      </c>
      <c r="D35" s="33">
        <v>1.45</v>
      </c>
      <c r="E35" s="35">
        <v>34.4</v>
      </c>
      <c r="F35" s="35">
        <v>59.8</v>
      </c>
      <c r="G35" s="33">
        <v>1.19</v>
      </c>
      <c r="H35" s="34" t="s">
        <v>334</v>
      </c>
      <c r="I35" s="35">
        <v>34.4</v>
      </c>
      <c r="J35" s="34">
        <v>30</v>
      </c>
      <c r="K35" s="46" t="s">
        <v>337</v>
      </c>
    </row>
    <row r="36" spans="1:11">
      <c r="A36" s="49"/>
      <c r="B36" s="47"/>
      <c r="C36" s="32" t="s">
        <v>333</v>
      </c>
      <c r="D36" s="33">
        <v>1.43</v>
      </c>
      <c r="E36" s="35">
        <v>30.8</v>
      </c>
      <c r="F36" s="35">
        <v>49.5</v>
      </c>
      <c r="G36" s="33">
        <v>1.37</v>
      </c>
      <c r="H36" s="34" t="s">
        <v>334</v>
      </c>
      <c r="I36" s="35">
        <v>30.8</v>
      </c>
      <c r="J36" s="34">
        <v>26</v>
      </c>
      <c r="K36" s="47"/>
    </row>
    <row r="37" spans="1:11">
      <c r="A37" s="49"/>
      <c r="B37" s="48"/>
      <c r="C37" s="32" t="s">
        <v>335</v>
      </c>
      <c r="D37" s="33">
        <v>1.35</v>
      </c>
      <c r="E37" s="35">
        <v>27.8</v>
      </c>
      <c r="F37" s="35">
        <v>42.2</v>
      </c>
      <c r="G37" s="33">
        <v>1.53</v>
      </c>
      <c r="H37" s="34" t="s">
        <v>334</v>
      </c>
      <c r="I37" s="35">
        <v>27.8</v>
      </c>
      <c r="J37" s="34">
        <v>23</v>
      </c>
      <c r="K37" s="48"/>
    </row>
  </sheetData>
  <mergeCells count="30">
    <mergeCell ref="A8:A13"/>
    <mergeCell ref="B8:B10"/>
    <mergeCell ref="K8:K10"/>
    <mergeCell ref="B11:B13"/>
    <mergeCell ref="K11:K13"/>
    <mergeCell ref="A2:A7"/>
    <mergeCell ref="B2:B4"/>
    <mergeCell ref="K2:K4"/>
    <mergeCell ref="B5:B7"/>
    <mergeCell ref="K5:K7"/>
    <mergeCell ref="A20:A25"/>
    <mergeCell ref="B20:B22"/>
    <mergeCell ref="K20:K22"/>
    <mergeCell ref="B23:B25"/>
    <mergeCell ref="K23:K25"/>
    <mergeCell ref="A14:A19"/>
    <mergeCell ref="B14:B16"/>
    <mergeCell ref="K14:K16"/>
    <mergeCell ref="B17:B19"/>
    <mergeCell ref="K17:K19"/>
    <mergeCell ref="A32:A37"/>
    <mergeCell ref="B32:B34"/>
    <mergeCell ref="K32:K34"/>
    <mergeCell ref="B35:B37"/>
    <mergeCell ref="K35:K37"/>
    <mergeCell ref="A26:A31"/>
    <mergeCell ref="B26:B28"/>
    <mergeCell ref="K26:K28"/>
    <mergeCell ref="B29:B31"/>
    <mergeCell ref="K29:K3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Loci</vt:lpstr>
      <vt:lpstr>synthesis and decay</vt:lpstr>
      <vt:lpstr>Time evolution model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nicassio</dc:creator>
  <cp:lastModifiedBy>Matteo Marzi</cp:lastModifiedBy>
  <dcterms:created xsi:type="dcterms:W3CDTF">2015-07-17T07:55:16Z</dcterms:created>
  <dcterms:modified xsi:type="dcterms:W3CDTF">2016-01-15T16:24:34Z</dcterms:modified>
</cp:coreProperties>
</file>