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70" windowWidth="9555" windowHeight="3270"/>
  </bookViews>
  <sheets>
    <sheet name="Sheet1" sheetId="1" r:id="rId1"/>
  </sheets>
  <definedNames>
    <definedName name="_xlnm.Print_Area" localSheetId="0">Sheet1!$A$1:$AK$43</definedName>
  </definedNames>
  <calcPr calcId="145621"/>
</workbook>
</file>

<file path=xl/calcChain.xml><?xml version="1.0" encoding="utf-8"?>
<calcChain xmlns="http://schemas.openxmlformats.org/spreadsheetml/2006/main">
  <c r="V35" i="1" l="1"/>
  <c r="Z35" i="1"/>
  <c r="V34" i="1"/>
  <c r="Z34" i="1"/>
  <c r="V33" i="1"/>
  <c r="Z33" i="1"/>
  <c r="V32" i="1"/>
  <c r="Z32" i="1"/>
  <c r="V31" i="1"/>
  <c r="Z31" i="1"/>
  <c r="V26" i="1"/>
  <c r="Z26" i="1"/>
  <c r="V25" i="1"/>
  <c r="Z25" i="1"/>
  <c r="V24" i="1"/>
  <c r="Z24" i="1"/>
  <c r="V23" i="1"/>
  <c r="Z23" i="1"/>
  <c r="V22" i="1"/>
  <c r="Z22" i="1"/>
  <c r="V17" i="1"/>
  <c r="Z17" i="1"/>
  <c r="V16" i="1"/>
  <c r="Z16" i="1"/>
  <c r="V11" i="1"/>
  <c r="Z11" i="1"/>
  <c r="V10" i="1"/>
  <c r="Z10" i="1"/>
  <c r="V5" i="1"/>
  <c r="Z5" i="1"/>
  <c r="V4" i="1"/>
  <c r="Z4" i="1"/>
  <c r="V37" i="1"/>
  <c r="V36" i="1"/>
  <c r="V28" i="1"/>
  <c r="V27" i="1"/>
  <c r="V19" i="1"/>
  <c r="V18" i="1"/>
  <c r="V13" i="1"/>
  <c r="V12" i="1"/>
  <c r="V7" i="1"/>
  <c r="V6" i="1"/>
  <c r="T37" i="1"/>
  <c r="T36" i="1"/>
  <c r="T28" i="1"/>
  <c r="T27" i="1"/>
  <c r="T26" i="1"/>
  <c r="T25" i="1"/>
  <c r="T24" i="1"/>
  <c r="T23" i="1"/>
  <c r="T22" i="1"/>
  <c r="T19" i="1"/>
  <c r="T18" i="1"/>
  <c r="T17" i="1"/>
  <c r="T16" i="1"/>
  <c r="T13" i="1"/>
  <c r="T12" i="1"/>
  <c r="T11" i="1"/>
  <c r="T10" i="1"/>
  <c r="T7" i="1"/>
  <c r="T6" i="1"/>
  <c r="AI28" i="1"/>
  <c r="Y35" i="1"/>
  <c r="Y34" i="1"/>
  <c r="Y33" i="1"/>
  <c r="Y32" i="1"/>
  <c r="Y31" i="1"/>
  <c r="Y26" i="1"/>
  <c r="Y25" i="1"/>
  <c r="Y24" i="1"/>
  <c r="Y23" i="1"/>
  <c r="Y22" i="1"/>
  <c r="T35" i="1"/>
  <c r="T34" i="1"/>
  <c r="T33" i="1"/>
  <c r="T32" i="1"/>
  <c r="T31" i="1"/>
  <c r="T5" i="1"/>
  <c r="T4" i="1"/>
  <c r="Y17" i="1"/>
  <c r="Y16" i="1"/>
  <c r="Y11" i="1"/>
  <c r="Y10" i="1"/>
  <c r="Y5" i="1"/>
  <c r="Y4" i="1"/>
  <c r="AI5" i="1"/>
  <c r="AI6" i="1"/>
  <c r="AI7" i="1"/>
  <c r="AI10" i="1"/>
  <c r="AI11" i="1"/>
  <c r="AI12" i="1"/>
  <c r="AI13" i="1"/>
  <c r="AI16" i="1"/>
  <c r="AI17" i="1"/>
  <c r="AI18" i="1"/>
  <c r="AI22" i="1"/>
  <c r="AI23" i="1"/>
  <c r="AI24" i="1"/>
  <c r="AI25" i="1"/>
  <c r="AI26" i="1"/>
  <c r="AI27" i="1"/>
  <c r="AI31" i="1"/>
  <c r="AI32" i="1"/>
  <c r="AI33" i="1"/>
  <c r="AI34" i="1"/>
  <c r="AI35" i="1"/>
  <c r="AI36" i="1"/>
  <c r="AI4" i="1"/>
  <c r="P6" i="1"/>
  <c r="P7" i="1"/>
  <c r="P10" i="1"/>
  <c r="P11" i="1"/>
  <c r="P12" i="1"/>
  <c r="P13" i="1"/>
  <c r="P16" i="1"/>
  <c r="P17" i="1"/>
  <c r="P18" i="1"/>
  <c r="P22" i="1"/>
  <c r="P23" i="1"/>
  <c r="P24" i="1"/>
  <c r="P25" i="1"/>
  <c r="P26" i="1"/>
  <c r="P27" i="1"/>
  <c r="P31" i="1"/>
  <c r="P32" i="1"/>
  <c r="P33" i="1"/>
  <c r="P34" i="1"/>
  <c r="P35" i="1"/>
  <c r="P36" i="1"/>
  <c r="P5" i="1"/>
  <c r="P4" i="1"/>
</calcChain>
</file>

<file path=xl/sharedStrings.xml><?xml version="1.0" encoding="utf-8"?>
<sst xmlns="http://schemas.openxmlformats.org/spreadsheetml/2006/main" count="317" uniqueCount="130">
  <si>
    <t>Mezmaiskaya 1</t>
  </si>
  <si>
    <t>E734</t>
  </si>
  <si>
    <t>E737</t>
  </si>
  <si>
    <t>B9687</t>
  </si>
  <si>
    <t>B9688</t>
  </si>
  <si>
    <t>B9695</t>
  </si>
  <si>
    <t>B9696</t>
  </si>
  <si>
    <t>B9703</t>
  </si>
  <si>
    <t>B9704</t>
  </si>
  <si>
    <t>-</t>
  </si>
  <si>
    <t>SN</t>
  </si>
  <si>
    <t>beads</t>
  </si>
  <si>
    <t>yes</t>
  </si>
  <si>
    <t>B9746</t>
  </si>
  <si>
    <t>B9747</t>
  </si>
  <si>
    <t>B9748</t>
  </si>
  <si>
    <t>B9749</t>
  </si>
  <si>
    <t>B9751</t>
  </si>
  <si>
    <t>B9762</t>
  </si>
  <si>
    <t>B9763</t>
  </si>
  <si>
    <t>B9764</t>
  </si>
  <si>
    <t>B9765</t>
  </si>
  <si>
    <t>B9767</t>
  </si>
  <si>
    <t>E1591</t>
  </si>
  <si>
    <t>E1592</t>
  </si>
  <si>
    <t>E1593</t>
  </si>
  <si>
    <t>no</t>
  </si>
  <si>
    <t>CL103</t>
  </si>
  <si>
    <t>CL104</t>
  </si>
  <si>
    <t>B9691</t>
  </si>
  <si>
    <t>B9692</t>
  </si>
  <si>
    <t>B9693</t>
  </si>
  <si>
    <t>B9694</t>
  </si>
  <si>
    <t>B9699</t>
  </si>
  <si>
    <t>B9700</t>
  </si>
  <si>
    <t>B9701</t>
  </si>
  <si>
    <t>B9702</t>
  </si>
  <si>
    <t>B9707</t>
  </si>
  <si>
    <t>B9710</t>
  </si>
  <si>
    <t>B9758</t>
  </si>
  <si>
    <t>B9761</t>
  </si>
  <si>
    <t>B9774</t>
  </si>
  <si>
    <t>B9777</t>
  </si>
  <si>
    <t>E833</t>
  </si>
  <si>
    <t>E1595</t>
  </si>
  <si>
    <t>Vindija 33.17</t>
  </si>
  <si>
    <t>Vindija 33.19</t>
  </si>
  <si>
    <t>standard</t>
  </si>
  <si>
    <t>Sequencing run ID</t>
  </si>
  <si>
    <t>Library ID</t>
  </si>
  <si>
    <t>Excision of internal uracils by E.coli UDG treatment</t>
  </si>
  <si>
    <t>Library fraction</t>
  </si>
  <si>
    <t>DNA Extraxt ID</t>
  </si>
  <si>
    <t>Total number of sequences</t>
  </si>
  <si>
    <t>Number of mapped sequences &gt;=35bp</t>
  </si>
  <si>
    <t>Number of unique sequences &gt;=35bp</t>
  </si>
  <si>
    <t>Fraction of mapped sequences (&gt;=35bp) [%]</t>
  </si>
  <si>
    <t>shotung sequencing</t>
  </si>
  <si>
    <t>Sequencing RunID</t>
  </si>
  <si>
    <t>U selection</t>
  </si>
  <si>
    <t>Extraction blank</t>
  </si>
  <si>
    <t>Library blank</t>
  </si>
  <si>
    <t>Number of sequences &gt;=35bp &amp; overlap-merged</t>
  </si>
  <si>
    <t>mtDNA enrichment</t>
  </si>
  <si>
    <t>Sample</t>
  </si>
  <si>
    <t>Fraction of unique sequences with C to T substitution [%]</t>
  </si>
  <si>
    <t>Experiment</t>
  </si>
  <si>
    <t>Mezmaiskaya</t>
  </si>
  <si>
    <t>Vindija and El Sidron</t>
  </si>
  <si>
    <t>estimated number of molecules (qPCR count)        *</t>
  </si>
  <si>
    <t>* qPCR counts are normalized for the number of library molecules produced from a single template strand (2 in the supernatant library fraction and 1 in the bead fraction)</t>
  </si>
  <si>
    <r>
      <t xml:space="preserve">5' C to T substitution frequency    </t>
    </r>
    <r>
      <rPr>
        <b/>
        <sz val="11"/>
        <rFont val="Calibri"/>
        <family val="2"/>
      </rPr>
      <t>†</t>
    </r>
  </si>
  <si>
    <t>3' C to T substitution frequency    †</t>
  </si>
  <si>
    <t>† Numbers are italicized if based on fewer than 100 observations</t>
  </si>
  <si>
    <t xml:space="preserve">Unique sequences with C to T substitutions        ‡ </t>
  </si>
  <si>
    <t>‡ For UDG-treated libraries, only 5' and 3' terminal and 3' penultimate C to T differences were counted</t>
  </si>
  <si>
    <t>Sidron 1253</t>
  </si>
  <si>
    <t>B9708</t>
  </si>
  <si>
    <t>B9709</t>
  </si>
  <si>
    <t>B9759</t>
  </si>
  <si>
    <t>B9760</t>
  </si>
  <si>
    <t>B9775</t>
  </si>
  <si>
    <t>B9776</t>
  </si>
  <si>
    <t>bone material used in extraction [mg]</t>
  </si>
  <si>
    <t>Average length of mapped sequences</t>
  </si>
  <si>
    <t>Summary statistics</t>
  </si>
  <si>
    <t>Average length of unique sequences with terminal C to T substitutions</t>
  </si>
  <si>
    <t>Coverage of the nuclear genome that could be obtained by using up 100 mg bone material (based on qPCR molecule counts and the results of shotgun sequencing)</t>
  </si>
  <si>
    <t>DNA extraction and library preparation</t>
  </si>
  <si>
    <t>Library preparation protocol</t>
  </si>
  <si>
    <t>Fraction of extract used for library preparation</t>
  </si>
  <si>
    <t>Present-day human contamination [%] (95% C.I.)</t>
  </si>
  <si>
    <r>
      <t xml:space="preserve">Present-day human contamination, sequences with    C to T substitution only [%] (95% C.I.)                            </t>
    </r>
    <r>
      <rPr>
        <b/>
        <sz val="11"/>
        <rFont val="Calibri"/>
        <family val="2"/>
      </rPr>
      <t>§</t>
    </r>
  </si>
  <si>
    <t>Unique sequences with terminal C to T substitutions                  §</t>
  </si>
  <si>
    <t>Fraction of unique sequences with terminal C to T substitution [%]                                  §</t>
  </si>
  <si>
    <t>§ Sequences were filtered for C to T differences at the 5' and 3' terminal positions as well as the 3' penultimate position</t>
  </si>
  <si>
    <t>Unique sequences with C to T substitutions</t>
  </si>
  <si>
    <t>Predicted genomic coverage (all sequences)</t>
  </si>
  <si>
    <t>Predicted genomic coverage (sequences with terminal C to T substitutions only §)</t>
  </si>
  <si>
    <t>43.8 (42.7-44.9)</t>
  </si>
  <si>
    <t>50.0 (48.9-51.2)</t>
  </si>
  <si>
    <t>26.8 (25.3-28.3)</t>
  </si>
  <si>
    <t>30.7 (29.1-32.4)</t>
  </si>
  <si>
    <t>42.3 (41.2-43.5)</t>
  </si>
  <si>
    <t>47.5 (46.4-48.7)</t>
  </si>
  <si>
    <t>0.4 (0.2-0-8)</t>
  </si>
  <si>
    <t>1.2 (0.8-1.7)</t>
  </si>
  <si>
    <t>0.5 (0.3-0.8)</t>
  </si>
  <si>
    <t>0.4 (0.2-0.8)</t>
  </si>
  <si>
    <t>0.3 (0.2-0.6)</t>
  </si>
  <si>
    <t>1.1 (0.8-1.6)</t>
  </si>
  <si>
    <t>3.1 (2.5-3.8)</t>
  </si>
  <si>
    <t>0.5 (0.2-0.8)</t>
  </si>
  <si>
    <t>1.5 (1.1-2.0)</t>
  </si>
  <si>
    <t>0.7 (0.4-1.2)</t>
  </si>
  <si>
    <t>2.2 (1.6-3.0)</t>
  </si>
  <si>
    <t>3.3 (2.5-4.3)</t>
  </si>
  <si>
    <t>1.9 (0.3-10.1)</t>
  </si>
  <si>
    <t>1.7 (0.3-9.0)</t>
  </si>
  <si>
    <t>0.1 (0-0.3)</t>
  </si>
  <si>
    <t>0.8 (0.5-1.4)</t>
  </si>
  <si>
    <t>0.3 (0.1-0.7)</t>
  </si>
  <si>
    <t>0.4 (0.1-0.9)</t>
  </si>
  <si>
    <t>0 (0-7.1)</t>
  </si>
  <si>
    <t>0 (0-6.1)</t>
  </si>
  <si>
    <t>1.4 (0.2-7.5)</t>
  </si>
  <si>
    <t>1.9 (0.3-9.8)</t>
  </si>
  <si>
    <t>2.5 (0.7-8.6)</t>
  </si>
  <si>
    <t>5.9 (3.8-8.9)</t>
  </si>
  <si>
    <t>8.1 (5.5-11.7)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</si>
</sst>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E+00"/>
    <numFmt numFmtId="165" formatCode="0.0"/>
    <numFmt numFmtId="166" formatCode="0.000"/>
    <numFmt numFmtId="167" formatCode="#,##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</font>
    <font>
      <b/>
      <sz val="14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3">
    <xf numFmtId="0" fontId="0" fillId="0" borderId="0" xfId="0"/>
    <xf numFmtId="0" fontId="18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1" fontId="19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/>
    <xf numFmtId="0" fontId="18" fillId="0" borderId="0" xfId="0" applyFont="1" applyFill="1" applyBorder="1" applyAlignment="1">
      <alignment horizontal="left" vertical="center"/>
    </xf>
    <xf numFmtId="2" fontId="19" fillId="0" borderId="0" xfId="0" applyNumberFormat="1" applyFont="1" applyFill="1" applyBorder="1" applyAlignment="1">
      <alignment horizontal="center" vertical="center"/>
    </xf>
    <xf numFmtId="165" fontId="19" fillId="0" borderId="0" xfId="0" applyNumberFormat="1" applyFont="1" applyFill="1" applyBorder="1" applyAlignment="1">
      <alignment horizontal="center" vertical="center"/>
    </xf>
    <xf numFmtId="166" fontId="19" fillId="0" borderId="0" xfId="0" applyNumberFormat="1" applyFont="1" applyFill="1" applyBorder="1" applyAlignment="1">
      <alignment horizontal="center" vertical="center"/>
    </xf>
    <xf numFmtId="166" fontId="19" fillId="0" borderId="0" xfId="0" applyNumberFormat="1" applyFont="1" applyFill="1" applyBorder="1"/>
    <xf numFmtId="0" fontId="18" fillId="0" borderId="11" xfId="0" applyFont="1" applyFill="1" applyBorder="1" applyAlignment="1">
      <alignment horizontal="center" vertical="center" wrapText="1"/>
    </xf>
    <xf numFmtId="1" fontId="18" fillId="0" borderId="11" xfId="0" applyNumberFormat="1" applyFont="1" applyFill="1" applyBorder="1" applyAlignment="1">
      <alignment horizontal="center" vertical="center" wrapText="1"/>
    </xf>
    <xf numFmtId="166" fontId="18" fillId="0" borderId="11" xfId="0" applyNumberFormat="1" applyFont="1" applyFill="1" applyBorder="1" applyAlignment="1">
      <alignment horizontal="center" vertical="center" wrapText="1"/>
    </xf>
    <xf numFmtId="2" fontId="18" fillId="0" borderId="11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center" vertical="center"/>
    </xf>
    <xf numFmtId="164" fontId="18" fillId="0" borderId="15" xfId="0" applyNumberFormat="1" applyFont="1" applyFill="1" applyBorder="1" applyAlignment="1">
      <alignment horizontal="center" vertical="center" wrapText="1"/>
    </xf>
    <xf numFmtId="164" fontId="19" fillId="0" borderId="14" xfId="0" applyNumberFormat="1" applyFont="1" applyFill="1" applyBorder="1" applyAlignment="1">
      <alignment horizontal="center" vertical="center"/>
    </xf>
    <xf numFmtId="165" fontId="20" fillId="0" borderId="0" xfId="0" applyNumberFormat="1" applyFont="1" applyFill="1" applyBorder="1" applyAlignment="1">
      <alignment horizontal="center" vertical="center"/>
    </xf>
    <xf numFmtId="164" fontId="19" fillId="0" borderId="15" xfId="0" applyNumberFormat="1" applyFont="1" applyFill="1" applyBorder="1" applyAlignment="1">
      <alignment horizontal="center" vertical="center"/>
    </xf>
    <xf numFmtId="2" fontId="19" fillId="0" borderId="11" xfId="0" applyNumberFormat="1" applyFont="1" applyFill="1" applyBorder="1" applyAlignment="1">
      <alignment horizontal="center" vertical="center"/>
    </xf>
    <xf numFmtId="165" fontId="20" fillId="0" borderId="11" xfId="0" applyNumberFormat="1" applyFont="1" applyFill="1" applyBorder="1" applyAlignment="1">
      <alignment horizontal="center" vertical="center"/>
    </xf>
    <xf numFmtId="165" fontId="19" fillId="0" borderId="11" xfId="0" applyNumberFormat="1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18" fillId="33" borderId="0" xfId="0" applyFont="1" applyFill="1" applyBorder="1" applyAlignment="1">
      <alignment horizontal="left" vertical="center"/>
    </xf>
    <xf numFmtId="0" fontId="19" fillId="33" borderId="0" xfId="0" applyFont="1" applyFill="1" applyBorder="1" applyAlignment="1">
      <alignment horizontal="center" vertical="center"/>
    </xf>
    <xf numFmtId="164" fontId="19" fillId="33" borderId="14" xfId="0" applyNumberFormat="1" applyFont="1" applyFill="1" applyBorder="1" applyAlignment="1">
      <alignment horizontal="center" vertical="center"/>
    </xf>
    <xf numFmtId="2" fontId="19" fillId="33" borderId="0" xfId="0" applyNumberFormat="1" applyFont="1" applyFill="1" applyBorder="1" applyAlignment="1">
      <alignment horizontal="center" vertical="center"/>
    </xf>
    <xf numFmtId="165" fontId="19" fillId="33" borderId="0" xfId="0" applyNumberFormat="1" applyFont="1" applyFill="1" applyBorder="1" applyAlignment="1">
      <alignment horizontal="center" vertical="center"/>
    </xf>
    <xf numFmtId="0" fontId="19" fillId="33" borderId="12" xfId="0" applyFont="1" applyFill="1" applyBorder="1" applyAlignment="1">
      <alignment horizontal="center" vertical="center"/>
    </xf>
    <xf numFmtId="165" fontId="20" fillId="33" borderId="0" xfId="0" applyNumberFormat="1" applyFont="1" applyFill="1" applyBorder="1" applyAlignment="1">
      <alignment horizontal="center" vertical="center"/>
    </xf>
    <xf numFmtId="3" fontId="19" fillId="33" borderId="0" xfId="0" applyNumberFormat="1" applyFont="1" applyFill="1" applyBorder="1" applyAlignment="1">
      <alignment horizontal="center" vertical="center"/>
    </xf>
    <xf numFmtId="3" fontId="19" fillId="0" borderId="0" xfId="0" applyNumberFormat="1" applyFont="1" applyFill="1" applyBorder="1" applyAlignment="1">
      <alignment horizontal="center" vertical="center"/>
    </xf>
    <xf numFmtId="3" fontId="19" fillId="0" borderId="11" xfId="0" applyNumberFormat="1" applyFont="1" applyFill="1" applyBorder="1" applyAlignment="1">
      <alignment horizontal="center" vertical="center"/>
    </xf>
    <xf numFmtId="3" fontId="19" fillId="33" borderId="0" xfId="0" applyNumberFormat="1" applyFont="1" applyFill="1" applyBorder="1" applyAlignment="1">
      <alignment horizontal="center"/>
    </xf>
    <xf numFmtId="3" fontId="19" fillId="0" borderId="0" xfId="0" applyNumberFormat="1" applyFont="1" applyFill="1" applyBorder="1" applyAlignment="1">
      <alignment horizontal="center"/>
    </xf>
    <xf numFmtId="3" fontId="19" fillId="0" borderId="11" xfId="0" applyNumberFormat="1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 vertical="center" wrapText="1"/>
    </xf>
    <xf numFmtId="3" fontId="0" fillId="33" borderId="0" xfId="0" applyNumberFormat="1" applyFill="1" applyAlignment="1">
      <alignment horizontal="center"/>
    </xf>
    <xf numFmtId="167" fontId="19" fillId="33" borderId="0" xfId="0" applyNumberFormat="1" applyFont="1" applyFill="1" applyBorder="1" applyAlignment="1">
      <alignment horizontal="center" vertical="center"/>
    </xf>
    <xf numFmtId="167" fontId="19" fillId="0" borderId="0" xfId="0" applyNumberFormat="1" applyFont="1" applyFill="1" applyBorder="1" applyAlignment="1">
      <alignment horizontal="center" vertical="center"/>
    </xf>
    <xf numFmtId="167" fontId="19" fillId="0" borderId="11" xfId="0" applyNumberFormat="1" applyFont="1" applyFill="1" applyBorder="1" applyAlignment="1">
      <alignment horizontal="center" vertical="center"/>
    </xf>
    <xf numFmtId="167" fontId="0" fillId="33" borderId="0" xfId="0" applyNumberFormat="1" applyFill="1" applyAlignment="1">
      <alignment horizontal="center"/>
    </xf>
    <xf numFmtId="167" fontId="0" fillId="0" borderId="0" xfId="0" applyNumberFormat="1" applyAlignment="1">
      <alignment horizontal="center"/>
    </xf>
    <xf numFmtId="1" fontId="19" fillId="33" borderId="0" xfId="0" applyNumberFormat="1" applyFont="1" applyFill="1" applyBorder="1" applyAlignment="1">
      <alignment horizontal="center" vertical="center"/>
    </xf>
    <xf numFmtId="1" fontId="19" fillId="0" borderId="11" xfId="0" applyNumberFormat="1" applyFont="1" applyFill="1" applyBorder="1" applyAlignment="1">
      <alignment horizontal="center" vertical="center"/>
    </xf>
    <xf numFmtId="1" fontId="18" fillId="0" borderId="10" xfId="0" applyNumberFormat="1" applyFont="1" applyFill="1" applyBorder="1" applyAlignment="1">
      <alignment horizontal="center" vertical="center" wrapText="1"/>
    </xf>
    <xf numFmtId="1" fontId="18" fillId="0" borderId="18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/>
    </xf>
    <xf numFmtId="3" fontId="0" fillId="33" borderId="0" xfId="0" applyNumberFormat="1" applyFill="1" applyBorder="1" applyAlignment="1">
      <alignment horizontal="center"/>
    </xf>
    <xf numFmtId="167" fontId="0" fillId="33" borderId="14" xfId="0" applyNumberFormat="1" applyFill="1" applyBorder="1" applyAlignment="1">
      <alignment horizontal="center"/>
    </xf>
    <xf numFmtId="167" fontId="19" fillId="0" borderId="14" xfId="0" applyNumberFormat="1" applyFont="1" applyFill="1" applyBorder="1" applyAlignment="1">
      <alignment horizontal="center" vertical="center"/>
    </xf>
    <xf numFmtId="3" fontId="0" fillId="0" borderId="0" xfId="0" applyNumberFormat="1" applyBorder="1" applyAlignment="1">
      <alignment horizontal="center"/>
    </xf>
    <xf numFmtId="167" fontId="19" fillId="0" borderId="15" xfId="0" applyNumberFormat="1" applyFont="1" applyFill="1" applyBorder="1" applyAlignment="1">
      <alignment horizontal="center" vertical="center"/>
    </xf>
    <xf numFmtId="3" fontId="19" fillId="0" borderId="14" xfId="0" applyNumberFormat="1" applyFont="1" applyFill="1" applyBorder="1" applyAlignment="1">
      <alignment horizontal="center" vertical="center"/>
    </xf>
    <xf numFmtId="3" fontId="19" fillId="0" borderId="15" xfId="0" applyNumberFormat="1" applyFont="1" applyFill="1" applyBorder="1" applyAlignment="1">
      <alignment horizontal="center" vertical="center"/>
    </xf>
    <xf numFmtId="165" fontId="18" fillId="0" borderId="11" xfId="0" applyNumberFormat="1" applyFont="1" applyFill="1" applyBorder="1" applyAlignment="1">
      <alignment horizontal="center" vertical="center" wrapText="1"/>
    </xf>
    <xf numFmtId="165" fontId="18" fillId="0" borderId="15" xfId="0" applyNumberFormat="1" applyFont="1" applyFill="1" applyBorder="1" applyAlignment="1">
      <alignment horizontal="center" vertical="center" wrapText="1"/>
    </xf>
    <xf numFmtId="165" fontId="19" fillId="33" borderId="14" xfId="0" applyNumberFormat="1" applyFont="1" applyFill="1" applyBorder="1" applyAlignment="1">
      <alignment horizontal="center" vertical="center"/>
    </xf>
    <xf numFmtId="165" fontId="19" fillId="0" borderId="14" xfId="0" applyNumberFormat="1" applyFont="1" applyFill="1" applyBorder="1" applyAlignment="1">
      <alignment horizontal="center" vertical="center"/>
    </xf>
    <xf numFmtId="165" fontId="19" fillId="0" borderId="15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22" fillId="0" borderId="0" xfId="0" applyFont="1" applyFill="1" applyBorder="1" applyAlignment="1">
      <alignment horizontal="center" vertical="center" textRotation="90"/>
    </xf>
    <xf numFmtId="0" fontId="22" fillId="0" borderId="11" xfId="0" applyFont="1" applyFill="1" applyBorder="1" applyAlignment="1">
      <alignment horizontal="center" vertical="center" textRotation="90"/>
    </xf>
    <xf numFmtId="0" fontId="22" fillId="0" borderId="16" xfId="0" applyFont="1" applyFill="1" applyBorder="1" applyAlignment="1">
      <alignment horizontal="center" vertical="center" textRotation="90"/>
    </xf>
    <xf numFmtId="0" fontId="18" fillId="0" borderId="13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1" fontId="18" fillId="0" borderId="17" xfId="0" applyNumberFormat="1" applyFont="1" applyFill="1" applyBorder="1" applyAlignment="1">
      <alignment horizontal="center" vertical="center"/>
    </xf>
    <xf numFmtId="1" fontId="18" fillId="0" borderId="10" xfId="0" applyNumberFormat="1" applyFont="1" applyFill="1" applyBorder="1" applyAlignment="1">
      <alignment horizontal="center" vertical="center"/>
    </xf>
    <xf numFmtId="1" fontId="18" fillId="0" borderId="18" xfId="0" applyNumberFormat="1" applyFont="1" applyFill="1" applyBorder="1" applyAlignment="1">
      <alignment horizontal="center" vertical="center"/>
    </xf>
    <xf numFmtId="1" fontId="18" fillId="0" borderId="10" xfId="0" applyNumberFormat="1" applyFont="1" applyFill="1" applyBorder="1" applyAlignment="1">
      <alignment horizontal="center" vertical="center" wrapText="1"/>
    </xf>
    <xf numFmtId="1" fontId="18" fillId="0" borderId="18" xfId="0" applyNumberFormat="1" applyFont="1" applyFill="1" applyBorder="1" applyAlignment="1">
      <alignment horizontal="center" vertical="center" wrapText="1"/>
    </xf>
    <xf numFmtId="1" fontId="18" fillId="0" borderId="13" xfId="0" applyNumberFormat="1" applyFont="1" applyFill="1" applyBorder="1" applyAlignment="1">
      <alignment horizontal="center" vertical="center"/>
    </xf>
    <xf numFmtId="1" fontId="18" fillId="0" borderId="11" xfId="0" applyNumberFormat="1" applyFont="1" applyFill="1" applyBorder="1" applyAlignment="1">
      <alignment horizontal="center" vertical="center"/>
    </xf>
    <xf numFmtId="1" fontId="18" fillId="0" borderId="15" xfId="0" applyNumberFormat="1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90"/>
  <sheetViews>
    <sheetView tabSelected="1" zoomScale="55" zoomScaleNormal="55" workbookViewId="0">
      <selection activeCell="B22" sqref="A22:XFD23"/>
    </sheetView>
  </sheetViews>
  <sheetFormatPr defaultRowHeight="15" x14ac:dyDescent="0.25"/>
  <cols>
    <col min="1" max="1" width="8.7109375" style="2" customWidth="1"/>
    <col min="2" max="2" width="15.85546875" style="5" customWidth="1"/>
    <col min="3" max="3" width="10" style="5" customWidth="1"/>
    <col min="4" max="4" width="9.5703125" style="2" bestFit="1" customWidth="1"/>
    <col min="5" max="6" width="11.42578125" style="2" customWidth="1"/>
    <col min="7" max="7" width="12.140625" style="2" customWidth="1"/>
    <col min="8" max="8" width="11.85546875" style="3" customWidth="1"/>
    <col min="9" max="9" width="7.85546875" style="2" bestFit="1" customWidth="1"/>
    <col min="10" max="10" width="10.28515625" style="2" customWidth="1"/>
    <col min="11" max="11" width="11.85546875" style="3" customWidth="1"/>
    <col min="12" max="12" width="10.42578125" style="3" bestFit="1" customWidth="1"/>
    <col min="13" max="14" width="13.7109375" style="3" customWidth="1"/>
    <col min="15" max="15" width="11.85546875" style="3" customWidth="1"/>
    <col min="16" max="16" width="11.28515625" style="8" customWidth="1"/>
    <col min="17" max="18" width="11.42578125" style="3" customWidth="1"/>
    <col min="19" max="22" width="12.85546875" style="6" customWidth="1"/>
    <col min="23" max="23" width="11.7109375" style="6" customWidth="1"/>
    <col min="24" max="24" width="12.28515625" style="6" customWidth="1"/>
    <col min="25" max="25" width="14.42578125" style="6" customWidth="1"/>
    <col min="26" max="26" width="12.7109375" style="6" customWidth="1"/>
    <col min="27" max="27" width="11.42578125" style="3" customWidth="1"/>
    <col min="28" max="28" width="10.140625" style="3" customWidth="1"/>
    <col min="29" max="29" width="14.7109375" style="3" customWidth="1"/>
    <col min="30" max="30" width="10.42578125" style="3" customWidth="1"/>
    <col min="31" max="31" width="14.28515625" style="3" customWidth="1"/>
    <col min="32" max="32" width="12.28515625" style="3" customWidth="1"/>
    <col min="33" max="33" width="11.7109375" style="3" bestFit="1" customWidth="1"/>
    <col min="34" max="34" width="12.7109375" style="2" customWidth="1"/>
    <col min="35" max="35" width="11.5703125" style="2" customWidth="1"/>
    <col min="36" max="37" width="16.42578125" style="7" bestFit="1" customWidth="1"/>
    <col min="38" max="16384" width="9.140625" style="2"/>
  </cols>
  <sheetData>
    <row r="1" spans="1:44" ht="15.75" thickBot="1" x14ac:dyDescent="0.3">
      <c r="A1" s="81" t="s">
        <v>88</v>
      </c>
      <c r="B1" s="81"/>
      <c r="C1" s="81"/>
      <c r="D1" s="81"/>
      <c r="E1" s="81"/>
      <c r="F1" s="81"/>
      <c r="G1" s="81"/>
      <c r="H1" s="81"/>
      <c r="I1" s="81"/>
      <c r="J1" s="82"/>
      <c r="K1" s="75" t="s">
        <v>57</v>
      </c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7"/>
      <c r="AA1" s="67" t="s">
        <v>63</v>
      </c>
      <c r="AB1" s="68"/>
      <c r="AC1" s="68"/>
      <c r="AD1" s="68"/>
      <c r="AE1" s="68"/>
      <c r="AF1" s="68"/>
      <c r="AG1" s="68"/>
      <c r="AH1" s="68"/>
      <c r="AI1" s="68"/>
      <c r="AJ1" s="68"/>
      <c r="AK1" s="69"/>
    </row>
    <row r="2" spans="1:44" ht="52.5" customHeight="1" thickBot="1" x14ac:dyDescent="0.3">
      <c r="A2" s="68"/>
      <c r="B2" s="68"/>
      <c r="C2" s="68"/>
      <c r="D2" s="68"/>
      <c r="E2" s="68"/>
      <c r="F2" s="68"/>
      <c r="G2" s="68"/>
      <c r="H2" s="68"/>
      <c r="I2" s="68"/>
      <c r="J2" s="69"/>
      <c r="K2" s="70" t="s">
        <v>85</v>
      </c>
      <c r="L2" s="71"/>
      <c r="M2" s="71"/>
      <c r="N2" s="71"/>
      <c r="O2" s="71"/>
      <c r="P2" s="71"/>
      <c r="Q2" s="71"/>
      <c r="R2" s="71"/>
      <c r="S2" s="71"/>
      <c r="T2" s="71"/>
      <c r="U2" s="71"/>
      <c r="V2" s="72"/>
      <c r="W2" s="73" t="s">
        <v>87</v>
      </c>
      <c r="X2" s="73"/>
      <c r="Y2" s="73"/>
      <c r="Z2" s="74"/>
      <c r="AA2" s="78" t="s">
        <v>85</v>
      </c>
      <c r="AB2" s="79"/>
      <c r="AC2" s="79"/>
      <c r="AD2" s="79"/>
      <c r="AE2" s="79"/>
      <c r="AF2" s="79"/>
      <c r="AG2" s="79"/>
      <c r="AH2" s="79"/>
      <c r="AI2" s="79"/>
      <c r="AJ2" s="79"/>
      <c r="AK2" s="80"/>
      <c r="AN2" s="50"/>
    </row>
    <row r="3" spans="1:44" s="1" customFormat="1" ht="135.75" thickBot="1" x14ac:dyDescent="0.3">
      <c r="A3" s="39" t="s">
        <v>66</v>
      </c>
      <c r="B3" s="10" t="s">
        <v>64</v>
      </c>
      <c r="C3" s="10" t="s">
        <v>83</v>
      </c>
      <c r="D3" s="10" t="s">
        <v>52</v>
      </c>
      <c r="E3" s="10" t="s">
        <v>89</v>
      </c>
      <c r="F3" s="10" t="s">
        <v>90</v>
      </c>
      <c r="G3" s="10" t="s">
        <v>50</v>
      </c>
      <c r="H3" s="10" t="s">
        <v>49</v>
      </c>
      <c r="I3" s="10" t="s">
        <v>51</v>
      </c>
      <c r="J3" s="16" t="s">
        <v>69</v>
      </c>
      <c r="K3" s="23" t="s">
        <v>48</v>
      </c>
      <c r="L3" s="11" t="s">
        <v>53</v>
      </c>
      <c r="M3" s="11" t="s">
        <v>62</v>
      </c>
      <c r="N3" s="10" t="s">
        <v>54</v>
      </c>
      <c r="O3" s="10" t="s">
        <v>55</v>
      </c>
      <c r="P3" s="12" t="s">
        <v>56</v>
      </c>
      <c r="Q3" s="13" t="s">
        <v>71</v>
      </c>
      <c r="R3" s="13" t="s">
        <v>72</v>
      </c>
      <c r="S3" s="11" t="s">
        <v>96</v>
      </c>
      <c r="T3" s="48" t="s">
        <v>65</v>
      </c>
      <c r="U3" s="11" t="s">
        <v>93</v>
      </c>
      <c r="V3" s="49" t="s">
        <v>94</v>
      </c>
      <c r="W3" s="10" t="s">
        <v>84</v>
      </c>
      <c r="X3" s="11" t="s">
        <v>86</v>
      </c>
      <c r="Y3" s="11" t="s">
        <v>97</v>
      </c>
      <c r="Z3" s="11" t="s">
        <v>98</v>
      </c>
      <c r="AA3" s="23" t="s">
        <v>58</v>
      </c>
      <c r="AB3" s="11" t="s">
        <v>53</v>
      </c>
      <c r="AC3" s="11" t="s">
        <v>62</v>
      </c>
      <c r="AD3" s="10" t="s">
        <v>54</v>
      </c>
      <c r="AE3" s="10" t="s">
        <v>55</v>
      </c>
      <c r="AF3" s="13" t="s">
        <v>71</v>
      </c>
      <c r="AG3" s="13" t="s">
        <v>72</v>
      </c>
      <c r="AH3" s="11" t="s">
        <v>74</v>
      </c>
      <c r="AI3" s="11" t="s">
        <v>65</v>
      </c>
      <c r="AJ3" s="58" t="s">
        <v>91</v>
      </c>
      <c r="AK3" s="59" t="s">
        <v>92</v>
      </c>
    </row>
    <row r="4" spans="1:44" x14ac:dyDescent="0.25">
      <c r="A4" s="64" t="s">
        <v>67</v>
      </c>
      <c r="B4" s="26" t="s">
        <v>0</v>
      </c>
      <c r="C4" s="46">
        <v>107.2</v>
      </c>
      <c r="D4" s="27" t="s">
        <v>1</v>
      </c>
      <c r="E4" s="27" t="s">
        <v>47</v>
      </c>
      <c r="F4" s="27">
        <v>0.05</v>
      </c>
      <c r="G4" s="27" t="s">
        <v>12</v>
      </c>
      <c r="H4" s="27" t="s">
        <v>3</v>
      </c>
      <c r="I4" s="27" t="s">
        <v>9</v>
      </c>
      <c r="J4" s="28">
        <v>2600000000</v>
      </c>
      <c r="K4" s="31">
        <v>130613</v>
      </c>
      <c r="L4" s="33">
        <v>794044</v>
      </c>
      <c r="M4" s="33">
        <v>374736</v>
      </c>
      <c r="N4" s="33">
        <v>37268</v>
      </c>
      <c r="O4" s="33">
        <v>37241</v>
      </c>
      <c r="P4" s="29">
        <f>N4/M4*100</f>
        <v>9.9451347081678847</v>
      </c>
      <c r="Q4" s="30">
        <v>10.8868060562365</v>
      </c>
      <c r="R4" s="30">
        <v>19.869646182495298</v>
      </c>
      <c r="S4" s="51">
        <v>3772</v>
      </c>
      <c r="T4" s="30">
        <f>S4/O4*100</f>
        <v>10.128621680406004</v>
      </c>
      <c r="U4" s="51">
        <v>2362</v>
      </c>
      <c r="V4" s="52">
        <f>U4/O4*100</f>
        <v>6.3424720066593281</v>
      </c>
      <c r="W4" s="41">
        <v>57.56</v>
      </c>
      <c r="X4" s="44">
        <v>47.63</v>
      </c>
      <c r="Y4" s="30">
        <f>100/C4/F4*N4/L4*J4*W4/3000000000</f>
        <v>43.681707576589311</v>
      </c>
      <c r="Z4" s="30">
        <f>100/C4/F4*N4*(V4/100)/L4*J4*X4/3000000000</f>
        <v>2.2925454929789462</v>
      </c>
      <c r="AA4" s="31">
        <v>130703</v>
      </c>
      <c r="AB4" s="33">
        <v>310744</v>
      </c>
      <c r="AC4" s="33">
        <v>205395</v>
      </c>
      <c r="AD4" s="33">
        <v>113013</v>
      </c>
      <c r="AE4" s="33">
        <v>29137</v>
      </c>
      <c r="AF4" s="30">
        <v>8.3149952845017303</v>
      </c>
      <c r="AG4" s="30">
        <v>13.9797068771139</v>
      </c>
      <c r="AH4" s="40">
        <v>1571</v>
      </c>
      <c r="AI4" s="30">
        <f>AH4/AE4*100</f>
        <v>5.3917699145416487</v>
      </c>
      <c r="AJ4" s="30" t="s">
        <v>99</v>
      </c>
      <c r="AK4" s="60" t="s">
        <v>128</v>
      </c>
      <c r="AO4" s="63"/>
      <c r="AP4" s="63"/>
      <c r="AQ4" s="63"/>
      <c r="AR4" s="63"/>
    </row>
    <row r="5" spans="1:44" x14ac:dyDescent="0.25">
      <c r="A5" s="64"/>
      <c r="B5" s="26" t="s">
        <v>0</v>
      </c>
      <c r="C5" s="46">
        <v>90</v>
      </c>
      <c r="D5" s="27" t="s">
        <v>2</v>
      </c>
      <c r="E5" s="27" t="s">
        <v>47</v>
      </c>
      <c r="F5" s="27">
        <v>0.05</v>
      </c>
      <c r="G5" s="27" t="s">
        <v>12</v>
      </c>
      <c r="H5" s="27" t="s">
        <v>4</v>
      </c>
      <c r="I5" s="27" t="s">
        <v>9</v>
      </c>
      <c r="J5" s="28">
        <v>2400000000</v>
      </c>
      <c r="K5" s="31">
        <v>130613</v>
      </c>
      <c r="L5" s="33">
        <v>737110</v>
      </c>
      <c r="M5" s="33">
        <v>336624</v>
      </c>
      <c r="N5" s="33">
        <v>38597</v>
      </c>
      <c r="O5" s="33">
        <v>38581</v>
      </c>
      <c r="P5" s="29">
        <f>N5/M5*100</f>
        <v>11.465908550786635</v>
      </c>
      <c r="Q5" s="30">
        <v>12.3353632629939</v>
      </c>
      <c r="R5" s="30">
        <v>20.708888089240698</v>
      </c>
      <c r="S5" s="51">
        <v>3921</v>
      </c>
      <c r="T5" s="30">
        <f>S5/O5*100</f>
        <v>10.163033617583785</v>
      </c>
      <c r="U5" s="51">
        <v>2593</v>
      </c>
      <c r="V5" s="52">
        <f>U5/O5*100</f>
        <v>6.7209248075477568</v>
      </c>
      <c r="W5" s="41">
        <v>56.5</v>
      </c>
      <c r="X5" s="44">
        <v>48.06</v>
      </c>
      <c r="Y5" s="30">
        <f>100/C5/F5*N5/L5*J5*W5/3000000000</f>
        <v>52.59532800019295</v>
      </c>
      <c r="Z5" s="30">
        <f>100/C5/F5*N5*(V5/100)/L5*J5*X5/3000000000</f>
        <v>3.0068483364828738</v>
      </c>
      <c r="AA5" s="31">
        <v>130703</v>
      </c>
      <c r="AB5" s="33">
        <v>277342</v>
      </c>
      <c r="AC5" s="33">
        <v>181609</v>
      </c>
      <c r="AD5" s="33">
        <v>102985</v>
      </c>
      <c r="AE5" s="33">
        <v>28771</v>
      </c>
      <c r="AF5" s="30">
        <v>8.0224179343474802</v>
      </c>
      <c r="AG5" s="30">
        <v>12.758486149044099</v>
      </c>
      <c r="AH5" s="40">
        <v>1435</v>
      </c>
      <c r="AI5" s="30">
        <f>AH5/AE5*100</f>
        <v>4.9876611866115184</v>
      </c>
      <c r="AJ5" s="30" t="s">
        <v>100</v>
      </c>
      <c r="AK5" s="60" t="s">
        <v>129</v>
      </c>
      <c r="AO5" s="63"/>
      <c r="AP5" s="63"/>
      <c r="AQ5" s="63"/>
      <c r="AR5" s="63"/>
    </row>
    <row r="6" spans="1:44" x14ac:dyDescent="0.25">
      <c r="A6" s="64"/>
      <c r="B6" s="5" t="s">
        <v>60</v>
      </c>
      <c r="C6" s="3" t="s">
        <v>9</v>
      </c>
      <c r="D6" s="2" t="s">
        <v>43</v>
      </c>
      <c r="E6" s="2" t="s">
        <v>47</v>
      </c>
      <c r="F6" s="2">
        <v>0.05</v>
      </c>
      <c r="G6" s="2" t="s">
        <v>12</v>
      </c>
      <c r="H6" s="2" t="s">
        <v>29</v>
      </c>
      <c r="I6" s="2" t="s">
        <v>9</v>
      </c>
      <c r="J6" s="17">
        <v>20000000</v>
      </c>
      <c r="K6" s="24">
        <v>130613</v>
      </c>
      <c r="L6" s="34">
        <v>125520</v>
      </c>
      <c r="M6" s="34">
        <v>33862</v>
      </c>
      <c r="N6" s="34">
        <v>406</v>
      </c>
      <c r="O6" s="34">
        <v>389</v>
      </c>
      <c r="P6" s="6">
        <f>N6/M6*100</f>
        <v>1.1989841119839348</v>
      </c>
      <c r="Q6" s="18">
        <v>0</v>
      </c>
      <c r="R6" s="18">
        <v>0</v>
      </c>
      <c r="S6" s="34">
        <v>9</v>
      </c>
      <c r="T6" s="7">
        <f>S6/O6*100</f>
        <v>2.3136246786632388</v>
      </c>
      <c r="U6" s="34">
        <v>1</v>
      </c>
      <c r="V6" s="53">
        <f>U6/O6*100</f>
        <v>0.25706940874035988</v>
      </c>
      <c r="W6" s="42">
        <v>56.92</v>
      </c>
      <c r="X6" s="42">
        <v>68</v>
      </c>
      <c r="Y6" s="7"/>
      <c r="Z6" s="7"/>
      <c r="AA6" s="24">
        <v>130703</v>
      </c>
      <c r="AB6" s="34">
        <v>41131</v>
      </c>
      <c r="AC6" s="34">
        <v>19577</v>
      </c>
      <c r="AD6" s="34">
        <v>8680</v>
      </c>
      <c r="AE6" s="34">
        <v>104</v>
      </c>
      <c r="AF6" s="18">
        <v>0</v>
      </c>
      <c r="AG6" s="18">
        <v>0</v>
      </c>
      <c r="AH6" s="34">
        <v>0</v>
      </c>
      <c r="AI6" s="7">
        <f>AH6/AE6*100</f>
        <v>0</v>
      </c>
      <c r="AK6" s="61"/>
    </row>
    <row r="7" spans="1:44" x14ac:dyDescent="0.25">
      <c r="A7" s="64"/>
      <c r="B7" s="5" t="s">
        <v>61</v>
      </c>
      <c r="C7" s="3" t="s">
        <v>9</v>
      </c>
      <c r="D7" s="2" t="s">
        <v>9</v>
      </c>
      <c r="E7" s="2" t="s">
        <v>47</v>
      </c>
      <c r="G7" s="2" t="s">
        <v>12</v>
      </c>
      <c r="H7" s="2" t="s">
        <v>32</v>
      </c>
      <c r="I7" s="2" t="s">
        <v>9</v>
      </c>
      <c r="J7" s="17">
        <v>13000000</v>
      </c>
      <c r="K7" s="24">
        <v>130613</v>
      </c>
      <c r="L7" s="34">
        <v>236031</v>
      </c>
      <c r="M7" s="34">
        <v>53618</v>
      </c>
      <c r="N7" s="34">
        <v>431</v>
      </c>
      <c r="O7" s="34">
        <v>390</v>
      </c>
      <c r="P7" s="6">
        <f>N7/M7*100</f>
        <v>0.80383453317915621</v>
      </c>
      <c r="Q7" s="18">
        <v>2.6666666666666701</v>
      </c>
      <c r="R7" s="18">
        <v>0</v>
      </c>
      <c r="S7" s="34">
        <v>22</v>
      </c>
      <c r="T7" s="7">
        <f>S7/O7*100</f>
        <v>5.6410256410256414</v>
      </c>
      <c r="U7" s="54">
        <v>3</v>
      </c>
      <c r="V7" s="53">
        <f>U7/O7*100</f>
        <v>0.76923076923076927</v>
      </c>
      <c r="W7" s="42">
        <v>54.05</v>
      </c>
      <c r="X7" s="45">
        <v>50.33</v>
      </c>
      <c r="Y7" s="7"/>
      <c r="Z7" s="7"/>
      <c r="AA7" s="24">
        <v>130703</v>
      </c>
      <c r="AB7" s="34">
        <v>37832</v>
      </c>
      <c r="AC7" s="34">
        <v>13825</v>
      </c>
      <c r="AD7" s="34">
        <v>4115</v>
      </c>
      <c r="AE7" s="34">
        <v>50</v>
      </c>
      <c r="AF7" s="18">
        <v>0</v>
      </c>
      <c r="AG7" s="18">
        <v>0</v>
      </c>
      <c r="AH7" s="34">
        <v>0</v>
      </c>
      <c r="AI7" s="7">
        <f>AH7/AE7*100</f>
        <v>0</v>
      </c>
      <c r="AK7" s="61"/>
    </row>
    <row r="8" spans="1:44" x14ac:dyDescent="0.25">
      <c r="A8" s="64"/>
      <c r="B8" s="5" t="s">
        <v>27</v>
      </c>
      <c r="C8" s="3" t="s">
        <v>9</v>
      </c>
      <c r="D8" s="2" t="s">
        <v>9</v>
      </c>
      <c r="E8" s="2" t="s">
        <v>47</v>
      </c>
      <c r="G8" s="2" t="s">
        <v>26</v>
      </c>
      <c r="H8" s="2" t="s">
        <v>30</v>
      </c>
      <c r="I8" s="2" t="s">
        <v>9</v>
      </c>
      <c r="J8" s="17">
        <v>5500000000</v>
      </c>
      <c r="K8" s="24"/>
      <c r="L8" s="34"/>
      <c r="M8" s="34"/>
      <c r="N8" s="34"/>
      <c r="O8" s="34"/>
      <c r="P8" s="6"/>
      <c r="Q8" s="18"/>
      <c r="R8" s="18"/>
      <c r="S8" s="34"/>
      <c r="T8" s="7"/>
      <c r="U8" s="34"/>
      <c r="V8" s="53"/>
      <c r="W8" s="42"/>
      <c r="X8" s="42"/>
      <c r="Y8" s="7"/>
      <c r="Z8" s="7"/>
      <c r="AA8" s="24"/>
      <c r="AB8" s="34"/>
      <c r="AC8" s="34"/>
      <c r="AD8" s="34"/>
      <c r="AE8" s="34"/>
      <c r="AF8" s="7"/>
      <c r="AG8" s="7"/>
      <c r="AH8" s="34"/>
      <c r="AI8" s="7"/>
      <c r="AK8" s="61"/>
    </row>
    <row r="9" spans="1:44" x14ac:dyDescent="0.25">
      <c r="A9" s="64"/>
      <c r="B9" s="5" t="s">
        <v>28</v>
      </c>
      <c r="C9" s="3" t="s">
        <v>9</v>
      </c>
      <c r="D9" s="2" t="s">
        <v>9</v>
      </c>
      <c r="E9" s="2" t="s">
        <v>47</v>
      </c>
      <c r="G9" s="2" t="s">
        <v>12</v>
      </c>
      <c r="H9" s="2" t="s">
        <v>31</v>
      </c>
      <c r="I9" s="2" t="s">
        <v>9</v>
      </c>
      <c r="J9" s="17">
        <v>6100000000</v>
      </c>
      <c r="K9" s="24"/>
      <c r="L9" s="34"/>
      <c r="M9" s="34"/>
      <c r="N9" s="34"/>
      <c r="O9" s="34"/>
      <c r="P9" s="6"/>
      <c r="Q9" s="18"/>
      <c r="R9" s="18"/>
      <c r="S9" s="34"/>
      <c r="T9" s="7"/>
      <c r="U9" s="34"/>
      <c r="V9" s="53"/>
      <c r="W9" s="42"/>
      <c r="X9" s="42"/>
      <c r="Y9" s="7"/>
      <c r="Z9" s="7"/>
      <c r="AA9" s="24"/>
      <c r="AB9" s="34"/>
      <c r="AC9" s="34"/>
      <c r="AD9" s="34"/>
      <c r="AE9" s="34"/>
      <c r="AF9" s="7"/>
      <c r="AG9" s="7"/>
      <c r="AH9" s="34"/>
      <c r="AI9" s="7"/>
      <c r="AK9" s="61"/>
    </row>
    <row r="10" spans="1:44" x14ac:dyDescent="0.25">
      <c r="A10" s="64"/>
      <c r="B10" s="26" t="s">
        <v>0</v>
      </c>
      <c r="C10" s="46">
        <v>107.2</v>
      </c>
      <c r="D10" s="27" t="s">
        <v>1</v>
      </c>
      <c r="E10" s="27" t="s">
        <v>59</v>
      </c>
      <c r="F10" s="27">
        <v>0.05</v>
      </c>
      <c r="G10" s="27" t="s">
        <v>12</v>
      </c>
      <c r="H10" s="27" t="s">
        <v>5</v>
      </c>
      <c r="I10" s="27" t="s">
        <v>10</v>
      </c>
      <c r="J10" s="28">
        <v>150000000</v>
      </c>
      <c r="K10" s="31">
        <v>130613</v>
      </c>
      <c r="L10" s="33">
        <v>1174326</v>
      </c>
      <c r="M10" s="33">
        <v>646769</v>
      </c>
      <c r="N10" s="33">
        <v>64868</v>
      </c>
      <c r="O10" s="33">
        <v>64749</v>
      </c>
      <c r="P10" s="29">
        <f>N10/M10*100</f>
        <v>10.029546870675619</v>
      </c>
      <c r="Q10" s="30">
        <v>65.353359145640994</v>
      </c>
      <c r="R10" s="30">
        <v>75.880938986344802</v>
      </c>
      <c r="S10" s="33">
        <v>41772</v>
      </c>
      <c r="T10" s="30">
        <f>S10/O10*100</f>
        <v>64.513737663902148</v>
      </c>
      <c r="U10" s="51">
        <v>37465</v>
      </c>
      <c r="V10" s="52">
        <f>U10/O10*100</f>
        <v>57.861897481042178</v>
      </c>
      <c r="W10" s="41">
        <v>53.04</v>
      </c>
      <c r="X10" s="44">
        <v>47.15</v>
      </c>
      <c r="Y10" s="30">
        <f>100/C10/F10*N10/L10*J10*W10/3000000000</f>
        <v>2.7330687827258218</v>
      </c>
      <c r="Z10" s="30">
        <f>100/C10/F10*N10*(V10/100)/L10*J10*X10/3000000000</f>
        <v>1.4057931241419617</v>
      </c>
      <c r="AA10" s="31">
        <v>130703</v>
      </c>
      <c r="AB10" s="33">
        <v>279287</v>
      </c>
      <c r="AC10" s="33">
        <v>204155</v>
      </c>
      <c r="AD10" s="33">
        <v>112362</v>
      </c>
      <c r="AE10" s="33">
        <v>17177</v>
      </c>
      <c r="AF10" s="30">
        <v>58.534248762573803</v>
      </c>
      <c r="AG10" s="30">
        <v>71.112611852102006</v>
      </c>
      <c r="AH10" s="40">
        <v>9661</v>
      </c>
      <c r="AI10" s="30">
        <f>AH10/AE10*100</f>
        <v>56.243814402980732</v>
      </c>
      <c r="AJ10" s="30" t="s">
        <v>101</v>
      </c>
      <c r="AK10" s="60" t="s">
        <v>115</v>
      </c>
      <c r="AO10" s="63"/>
      <c r="AP10" s="63"/>
      <c r="AQ10" s="63"/>
      <c r="AR10" s="63"/>
    </row>
    <row r="11" spans="1:44" x14ac:dyDescent="0.25">
      <c r="A11" s="64"/>
      <c r="B11" s="26" t="s">
        <v>0</v>
      </c>
      <c r="C11" s="46">
        <v>90</v>
      </c>
      <c r="D11" s="27" t="s">
        <v>2</v>
      </c>
      <c r="E11" s="27" t="s">
        <v>59</v>
      </c>
      <c r="F11" s="27">
        <v>0.05</v>
      </c>
      <c r="G11" s="27" t="s">
        <v>12</v>
      </c>
      <c r="H11" s="27" t="s">
        <v>6</v>
      </c>
      <c r="I11" s="27" t="s">
        <v>10</v>
      </c>
      <c r="J11" s="28">
        <v>110000000</v>
      </c>
      <c r="K11" s="31">
        <v>130613</v>
      </c>
      <c r="L11" s="33">
        <v>1172775</v>
      </c>
      <c r="M11" s="33">
        <v>593951</v>
      </c>
      <c r="N11" s="33">
        <v>81385</v>
      </c>
      <c r="O11" s="33">
        <v>81157</v>
      </c>
      <c r="P11" s="29">
        <f>N11/M11*100</f>
        <v>13.702308776313195</v>
      </c>
      <c r="Q11" s="30">
        <v>67.198992777151901</v>
      </c>
      <c r="R11" s="30">
        <v>79.260025278639503</v>
      </c>
      <c r="S11" s="33">
        <v>56283</v>
      </c>
      <c r="T11" s="30">
        <f>S11/O11*100</f>
        <v>69.350764567443349</v>
      </c>
      <c r="U11" s="51">
        <v>51271</v>
      </c>
      <c r="V11" s="52">
        <f>U11/O11*100</f>
        <v>63.175080399719064</v>
      </c>
      <c r="W11" s="41">
        <v>50.99</v>
      </c>
      <c r="X11" s="44">
        <v>46.86</v>
      </c>
      <c r="Y11" s="30">
        <f>100/C11/F11*N11/L11*J11*W11/3000000000</f>
        <v>2.8831922166245461</v>
      </c>
      <c r="Z11" s="30">
        <f>100/C11/F11*N11*(V11/100)/L11*J11*X11/3000000000</f>
        <v>1.673927609014054</v>
      </c>
      <c r="AA11" s="31">
        <v>130703</v>
      </c>
      <c r="AB11" s="33">
        <v>292052</v>
      </c>
      <c r="AC11" s="33">
        <v>207154</v>
      </c>
      <c r="AD11" s="33">
        <v>115098</v>
      </c>
      <c r="AE11" s="33">
        <v>16367</v>
      </c>
      <c r="AF11" s="30">
        <v>57.312644437107998</v>
      </c>
      <c r="AG11" s="30">
        <v>70.385247398210694</v>
      </c>
      <c r="AH11" s="40">
        <v>9056</v>
      </c>
      <c r="AI11" s="30">
        <f>AH11/AE11*100</f>
        <v>55.330848658886786</v>
      </c>
      <c r="AJ11" s="30" t="s">
        <v>102</v>
      </c>
      <c r="AK11" s="60" t="s">
        <v>116</v>
      </c>
      <c r="AO11" s="63"/>
      <c r="AP11" s="63"/>
      <c r="AQ11" s="63"/>
      <c r="AR11" s="63"/>
    </row>
    <row r="12" spans="1:44" x14ac:dyDescent="0.25">
      <c r="A12" s="64"/>
      <c r="B12" s="5" t="s">
        <v>60</v>
      </c>
      <c r="C12" s="3" t="s">
        <v>9</v>
      </c>
      <c r="D12" s="2" t="s">
        <v>43</v>
      </c>
      <c r="E12" s="2" t="s">
        <v>59</v>
      </c>
      <c r="F12" s="2">
        <v>0.05</v>
      </c>
      <c r="G12" s="2" t="s">
        <v>12</v>
      </c>
      <c r="H12" s="2" t="s">
        <v>33</v>
      </c>
      <c r="I12" s="2" t="s">
        <v>10</v>
      </c>
      <c r="J12" s="17">
        <v>380000</v>
      </c>
      <c r="K12" s="24">
        <v>130613</v>
      </c>
      <c r="L12" s="34">
        <v>10908</v>
      </c>
      <c r="M12" s="34">
        <v>4329</v>
      </c>
      <c r="N12" s="34">
        <v>53</v>
      </c>
      <c r="O12" s="34">
        <v>50</v>
      </c>
      <c r="P12" s="6">
        <f>N12/M12*100</f>
        <v>1.2243012243012243</v>
      </c>
      <c r="Q12" s="18">
        <v>0</v>
      </c>
      <c r="R12" s="18">
        <v>23.529411764705898</v>
      </c>
      <c r="S12" s="34">
        <v>13</v>
      </c>
      <c r="T12" s="7">
        <f>S12/O12*100</f>
        <v>26</v>
      </c>
      <c r="U12" s="34">
        <v>6</v>
      </c>
      <c r="V12" s="53">
        <f>U12/O12*100</f>
        <v>12</v>
      </c>
      <c r="W12" s="42">
        <v>52.4</v>
      </c>
      <c r="X12" s="42">
        <v>39.67</v>
      </c>
      <c r="Y12" s="7"/>
      <c r="Z12" s="7"/>
      <c r="AA12" s="24">
        <v>130703</v>
      </c>
      <c r="AB12" s="34">
        <v>25954</v>
      </c>
      <c r="AC12" s="34">
        <v>15943</v>
      </c>
      <c r="AD12" s="34">
        <v>4429</v>
      </c>
      <c r="AE12" s="34">
        <v>3</v>
      </c>
      <c r="AF12" s="18">
        <v>0</v>
      </c>
      <c r="AG12" s="18">
        <v>0</v>
      </c>
      <c r="AH12" s="34">
        <v>0</v>
      </c>
      <c r="AI12" s="7">
        <f>AH12/AE12*100</f>
        <v>0</v>
      </c>
      <c r="AK12" s="61"/>
      <c r="AQ12" s="63"/>
    </row>
    <row r="13" spans="1:44" x14ac:dyDescent="0.25">
      <c r="A13" s="64"/>
      <c r="B13" s="5" t="s">
        <v>61</v>
      </c>
      <c r="C13" s="3" t="s">
        <v>9</v>
      </c>
      <c r="D13" s="2" t="s">
        <v>9</v>
      </c>
      <c r="E13" s="2" t="s">
        <v>59</v>
      </c>
      <c r="F13" s="2">
        <v>0.05</v>
      </c>
      <c r="G13" s="2" t="s">
        <v>12</v>
      </c>
      <c r="H13" s="2" t="s">
        <v>36</v>
      </c>
      <c r="I13" s="2" t="s">
        <v>10</v>
      </c>
      <c r="J13" s="17">
        <v>410000</v>
      </c>
      <c r="K13" s="24">
        <v>130613</v>
      </c>
      <c r="L13" s="34">
        <v>5500</v>
      </c>
      <c r="M13" s="34">
        <v>1871</v>
      </c>
      <c r="N13" s="34">
        <v>19</v>
      </c>
      <c r="O13" s="34">
        <v>19</v>
      </c>
      <c r="P13" s="6">
        <f>N13/M13*100</f>
        <v>1.015499732763228</v>
      </c>
      <c r="Q13" s="18">
        <v>0</v>
      </c>
      <c r="R13" s="18">
        <v>0</v>
      </c>
      <c r="S13" s="34">
        <v>5</v>
      </c>
      <c r="T13" s="7">
        <f>S13/O13*100</f>
        <v>26.315789473684209</v>
      </c>
      <c r="U13" s="34">
        <v>0</v>
      </c>
      <c r="V13" s="53">
        <f>U13/O13*100</f>
        <v>0</v>
      </c>
      <c r="W13" s="42">
        <v>53</v>
      </c>
      <c r="X13" s="42"/>
      <c r="Y13" s="7"/>
      <c r="Z13" s="7"/>
      <c r="AA13" s="24">
        <v>130703</v>
      </c>
      <c r="AB13" s="34">
        <v>30919</v>
      </c>
      <c r="AC13" s="34">
        <v>16269</v>
      </c>
      <c r="AD13" s="34">
        <v>2148</v>
      </c>
      <c r="AE13" s="34">
        <v>1</v>
      </c>
      <c r="AF13" s="18">
        <v>0</v>
      </c>
      <c r="AG13" s="18">
        <v>0</v>
      </c>
      <c r="AH13" s="34">
        <v>0</v>
      </c>
      <c r="AI13" s="7">
        <f>AH13/AE13*100</f>
        <v>0</v>
      </c>
      <c r="AK13" s="61"/>
      <c r="AQ13" s="63"/>
    </row>
    <row r="14" spans="1:44" x14ac:dyDescent="0.25">
      <c r="A14" s="64"/>
      <c r="B14" s="5" t="s">
        <v>27</v>
      </c>
      <c r="C14" s="3" t="s">
        <v>9</v>
      </c>
      <c r="D14" s="2" t="s">
        <v>9</v>
      </c>
      <c r="E14" s="2" t="s">
        <v>59</v>
      </c>
      <c r="G14" s="2" t="s">
        <v>26</v>
      </c>
      <c r="H14" s="2" t="s">
        <v>34</v>
      </c>
      <c r="I14" s="2" t="s">
        <v>10</v>
      </c>
      <c r="J14" s="17">
        <v>3100000000</v>
      </c>
      <c r="K14" s="24"/>
      <c r="L14" s="34"/>
      <c r="M14" s="34"/>
      <c r="N14" s="34"/>
      <c r="O14" s="34"/>
      <c r="P14" s="6"/>
      <c r="Q14" s="18"/>
      <c r="R14" s="18"/>
      <c r="S14" s="34"/>
      <c r="T14" s="7"/>
      <c r="U14" s="34"/>
      <c r="V14" s="53"/>
      <c r="W14" s="42"/>
      <c r="X14" s="42"/>
      <c r="Y14" s="7"/>
      <c r="Z14" s="7"/>
      <c r="AA14" s="24"/>
      <c r="AB14" s="34"/>
      <c r="AC14" s="34"/>
      <c r="AD14" s="34"/>
      <c r="AE14" s="34"/>
      <c r="AF14" s="7"/>
      <c r="AG14" s="7"/>
      <c r="AH14" s="34"/>
      <c r="AI14" s="7"/>
      <c r="AK14" s="61"/>
      <c r="AQ14" s="63"/>
    </row>
    <row r="15" spans="1:44" x14ac:dyDescent="0.25">
      <c r="A15" s="64"/>
      <c r="B15" s="5" t="s">
        <v>28</v>
      </c>
      <c r="C15" s="3" t="s">
        <v>9</v>
      </c>
      <c r="D15" s="2" t="s">
        <v>9</v>
      </c>
      <c r="E15" s="2" t="s">
        <v>59</v>
      </c>
      <c r="G15" s="2" t="s">
        <v>12</v>
      </c>
      <c r="H15" s="2" t="s">
        <v>35</v>
      </c>
      <c r="I15" s="2" t="s">
        <v>10</v>
      </c>
      <c r="J15" s="17">
        <v>93000000</v>
      </c>
      <c r="K15" s="24"/>
      <c r="L15" s="34"/>
      <c r="M15" s="34"/>
      <c r="N15" s="34"/>
      <c r="O15" s="34"/>
      <c r="P15" s="6"/>
      <c r="Q15" s="18"/>
      <c r="R15" s="18"/>
      <c r="S15" s="34"/>
      <c r="T15" s="7"/>
      <c r="U15" s="34"/>
      <c r="V15" s="53"/>
      <c r="W15" s="42"/>
      <c r="X15" s="42"/>
      <c r="Y15" s="7"/>
      <c r="Z15" s="7"/>
      <c r="AA15" s="24"/>
      <c r="AB15" s="34"/>
      <c r="AC15" s="34"/>
      <c r="AD15" s="34"/>
      <c r="AE15" s="34"/>
      <c r="AF15" s="7"/>
      <c r="AG15" s="7"/>
      <c r="AH15" s="34"/>
      <c r="AI15" s="7"/>
      <c r="AK15" s="61"/>
      <c r="AQ15" s="63"/>
    </row>
    <row r="16" spans="1:44" x14ac:dyDescent="0.25">
      <c r="A16" s="64"/>
      <c r="B16" s="26" t="s">
        <v>0</v>
      </c>
      <c r="C16" s="46">
        <v>107.2</v>
      </c>
      <c r="D16" s="27" t="s">
        <v>1</v>
      </c>
      <c r="E16" s="27" t="s">
        <v>59</v>
      </c>
      <c r="F16" s="27">
        <v>0.05</v>
      </c>
      <c r="G16" s="27" t="s">
        <v>12</v>
      </c>
      <c r="H16" s="27" t="s">
        <v>7</v>
      </c>
      <c r="I16" s="27" t="s">
        <v>11</v>
      </c>
      <c r="J16" s="28">
        <v>1400000000</v>
      </c>
      <c r="K16" s="31">
        <v>130613</v>
      </c>
      <c r="L16" s="33">
        <v>895256</v>
      </c>
      <c r="M16" s="33">
        <v>506631</v>
      </c>
      <c r="N16" s="33">
        <v>49704</v>
      </c>
      <c r="O16" s="33">
        <v>49667</v>
      </c>
      <c r="P16" s="29">
        <f>N16/M16*100</f>
        <v>9.810690620984504</v>
      </c>
      <c r="Q16" s="30">
        <v>2.0224248139997898</v>
      </c>
      <c r="R16" s="30">
        <v>2.3960066555740398</v>
      </c>
      <c r="S16" s="33">
        <v>1738</v>
      </c>
      <c r="T16" s="30">
        <f>S16/O16*100</f>
        <v>3.4993053737894373</v>
      </c>
      <c r="U16" s="51">
        <v>387</v>
      </c>
      <c r="V16" s="52">
        <f>U16/O16*100</f>
        <v>0.77918940141341342</v>
      </c>
      <c r="W16" s="41">
        <v>58.18</v>
      </c>
      <c r="X16" s="44">
        <v>51.49</v>
      </c>
      <c r="Y16" s="30">
        <f>100/C16/F16*N16/L16*J16*W16/3000000000</f>
        <v>28.122880952987483</v>
      </c>
      <c r="Z16" s="30">
        <f>100/C16/F16*N16*(V16/100)/L16*J16*X16/3000000000</f>
        <v>0.19393313586195612</v>
      </c>
      <c r="AA16" s="31">
        <v>130703</v>
      </c>
      <c r="AB16" s="33">
        <v>268996</v>
      </c>
      <c r="AC16" s="33">
        <v>195704</v>
      </c>
      <c r="AD16" s="33">
        <v>102003</v>
      </c>
      <c r="AE16" s="33">
        <v>27848</v>
      </c>
      <c r="AF16" s="30">
        <v>1.9659853331252899</v>
      </c>
      <c r="AG16" s="30">
        <v>2.0910477020256999</v>
      </c>
      <c r="AH16" s="40">
        <v>288</v>
      </c>
      <c r="AI16" s="30">
        <f t="shared" ref="AI16:AI36" si="0">AH16/AE16*100</f>
        <v>1.0341855788566505</v>
      </c>
      <c r="AJ16" s="30" t="s">
        <v>103</v>
      </c>
      <c r="AK16" s="60" t="s">
        <v>117</v>
      </c>
      <c r="AO16" s="63"/>
      <c r="AP16" s="63"/>
      <c r="AQ16" s="63"/>
      <c r="AR16" s="63"/>
    </row>
    <row r="17" spans="1:44" x14ac:dyDescent="0.25">
      <c r="A17" s="64"/>
      <c r="B17" s="26" t="s">
        <v>0</v>
      </c>
      <c r="C17" s="46">
        <v>90</v>
      </c>
      <c r="D17" s="27" t="s">
        <v>2</v>
      </c>
      <c r="E17" s="27" t="s">
        <v>59</v>
      </c>
      <c r="F17" s="27">
        <v>0.05</v>
      </c>
      <c r="G17" s="27" t="s">
        <v>12</v>
      </c>
      <c r="H17" s="27" t="s">
        <v>8</v>
      </c>
      <c r="I17" s="27" t="s">
        <v>11</v>
      </c>
      <c r="J17" s="28">
        <v>1200000000</v>
      </c>
      <c r="K17" s="31">
        <v>130613</v>
      </c>
      <c r="L17" s="33">
        <v>952130</v>
      </c>
      <c r="M17" s="33">
        <v>507187</v>
      </c>
      <c r="N17" s="33">
        <v>58274</v>
      </c>
      <c r="O17" s="33">
        <v>58228</v>
      </c>
      <c r="P17" s="29">
        <f>N17/M17*100</f>
        <v>11.489647802487051</v>
      </c>
      <c r="Q17" s="30">
        <v>2.4310118265440201</v>
      </c>
      <c r="R17" s="30">
        <v>2.0566276940414099</v>
      </c>
      <c r="S17" s="33">
        <v>2013</v>
      </c>
      <c r="T17" s="30">
        <f>S17/O17*100</f>
        <v>3.4570996771312772</v>
      </c>
      <c r="U17" s="51">
        <v>466</v>
      </c>
      <c r="V17" s="52">
        <f>U17/O17*100</f>
        <v>0.80030226008106065</v>
      </c>
      <c r="W17" s="41">
        <v>57.03</v>
      </c>
      <c r="X17" s="44">
        <v>51.1</v>
      </c>
      <c r="Y17" s="30">
        <f>100/C17/F17*N17/L17*J17*W17/3000000000</f>
        <v>31.026260139546768</v>
      </c>
      <c r="Z17" s="30">
        <f>100/C17/F17*N17*(V17/100)/L17*J17*X17/3000000000</f>
        <v>0.22248513594595942</v>
      </c>
      <c r="AA17" s="31">
        <v>130703</v>
      </c>
      <c r="AB17" s="33">
        <v>366372</v>
      </c>
      <c r="AC17" s="33">
        <v>261943</v>
      </c>
      <c r="AD17" s="33">
        <v>146591</v>
      </c>
      <c r="AE17" s="33">
        <v>29786</v>
      </c>
      <c r="AF17" s="30">
        <v>1.83609493954322</v>
      </c>
      <c r="AG17" s="30">
        <v>1.7952258828171199</v>
      </c>
      <c r="AH17" s="40">
        <v>271</v>
      </c>
      <c r="AI17" s="30">
        <f t="shared" si="0"/>
        <v>0.90982340696971731</v>
      </c>
      <c r="AJ17" s="30" t="s">
        <v>104</v>
      </c>
      <c r="AK17" s="60" t="s">
        <v>118</v>
      </c>
      <c r="AO17" s="63"/>
      <c r="AP17" s="63"/>
      <c r="AQ17" s="63"/>
      <c r="AR17" s="63"/>
    </row>
    <row r="18" spans="1:44" x14ac:dyDescent="0.25">
      <c r="A18" s="64"/>
      <c r="B18" s="5" t="s">
        <v>60</v>
      </c>
      <c r="C18" s="3" t="s">
        <v>9</v>
      </c>
      <c r="D18" s="2" t="s">
        <v>43</v>
      </c>
      <c r="E18" s="2" t="s">
        <v>59</v>
      </c>
      <c r="F18" s="2">
        <v>0.05</v>
      </c>
      <c r="G18" s="2" t="s">
        <v>12</v>
      </c>
      <c r="H18" s="2" t="s">
        <v>37</v>
      </c>
      <c r="I18" s="2" t="s">
        <v>11</v>
      </c>
      <c r="J18" s="17">
        <v>15000000</v>
      </c>
      <c r="K18" s="24">
        <v>130613</v>
      </c>
      <c r="L18" s="34">
        <v>144337</v>
      </c>
      <c r="M18" s="34">
        <v>30076</v>
      </c>
      <c r="N18" s="34">
        <v>397</v>
      </c>
      <c r="O18" s="34">
        <v>369</v>
      </c>
      <c r="P18" s="6">
        <f>N18/M18*100</f>
        <v>1.3199893602872723</v>
      </c>
      <c r="Q18" s="18">
        <v>0</v>
      </c>
      <c r="R18" s="18">
        <v>1.4285714285714299</v>
      </c>
      <c r="S18" s="34">
        <v>9</v>
      </c>
      <c r="T18" s="7">
        <f>S18/O18*100</f>
        <v>2.4390243902439024</v>
      </c>
      <c r="U18" s="34">
        <v>2</v>
      </c>
      <c r="V18" s="53">
        <f>U18/O18*100</f>
        <v>0.54200542005420049</v>
      </c>
      <c r="W18" s="42">
        <v>56.18</v>
      </c>
      <c r="X18" s="42">
        <v>36.5</v>
      </c>
      <c r="Y18" s="7"/>
      <c r="Z18" s="7"/>
      <c r="AA18" s="24">
        <v>130703</v>
      </c>
      <c r="AB18" s="34">
        <v>33477</v>
      </c>
      <c r="AC18" s="34">
        <v>16785</v>
      </c>
      <c r="AD18" s="34">
        <v>8496</v>
      </c>
      <c r="AE18" s="34">
        <v>93</v>
      </c>
      <c r="AF18" s="18">
        <v>0</v>
      </c>
      <c r="AG18" s="18">
        <v>0</v>
      </c>
      <c r="AH18" s="34">
        <v>0</v>
      </c>
      <c r="AI18" s="7">
        <f t="shared" si="0"/>
        <v>0</v>
      </c>
      <c r="AK18" s="61"/>
      <c r="AQ18" s="63"/>
    </row>
    <row r="19" spans="1:44" x14ac:dyDescent="0.25">
      <c r="A19" s="64"/>
      <c r="B19" s="5" t="s">
        <v>61</v>
      </c>
      <c r="C19" s="3" t="s">
        <v>9</v>
      </c>
      <c r="D19" s="2" t="s">
        <v>9</v>
      </c>
      <c r="E19" s="2" t="s">
        <v>59</v>
      </c>
      <c r="G19" s="2" t="s">
        <v>12</v>
      </c>
      <c r="H19" s="2" t="s">
        <v>38</v>
      </c>
      <c r="I19" s="2" t="s">
        <v>11</v>
      </c>
      <c r="J19" s="17">
        <v>9200000</v>
      </c>
      <c r="K19" s="24">
        <v>130613</v>
      </c>
      <c r="L19" s="34">
        <v>133395</v>
      </c>
      <c r="M19" s="34">
        <v>22152</v>
      </c>
      <c r="N19" s="34">
        <v>193</v>
      </c>
      <c r="O19" s="34">
        <v>176</v>
      </c>
      <c r="P19" s="6">
        <v>0.8712531599855543</v>
      </c>
      <c r="Q19" s="18">
        <v>0</v>
      </c>
      <c r="R19" s="18">
        <v>0</v>
      </c>
      <c r="S19" s="34">
        <v>8</v>
      </c>
      <c r="T19" s="7">
        <f>S19/O19*100</f>
        <v>4.5454545454545459</v>
      </c>
      <c r="U19" s="34">
        <v>0</v>
      </c>
      <c r="V19" s="53">
        <f>U19/O19*100</f>
        <v>0</v>
      </c>
      <c r="W19" s="42">
        <v>51.25</v>
      </c>
      <c r="X19" s="42"/>
      <c r="Y19" s="7"/>
      <c r="Z19" s="7"/>
      <c r="AA19" s="24">
        <v>130703</v>
      </c>
      <c r="AB19" s="34">
        <v>34963</v>
      </c>
      <c r="AC19" s="34">
        <v>12771</v>
      </c>
      <c r="AD19" s="34">
        <v>8015</v>
      </c>
      <c r="AE19" s="34">
        <v>13</v>
      </c>
      <c r="AF19" s="18">
        <v>0</v>
      </c>
      <c r="AG19" s="18">
        <v>0</v>
      </c>
      <c r="AH19" s="34">
        <v>0</v>
      </c>
      <c r="AI19" s="7">
        <v>0</v>
      </c>
      <c r="AK19" s="61"/>
      <c r="AQ19" s="63"/>
    </row>
    <row r="20" spans="1:44" x14ac:dyDescent="0.25">
      <c r="A20" s="64"/>
      <c r="B20" s="5" t="s">
        <v>27</v>
      </c>
      <c r="C20" s="3" t="s">
        <v>9</v>
      </c>
      <c r="D20" s="2" t="s">
        <v>9</v>
      </c>
      <c r="E20" s="2" t="s">
        <v>59</v>
      </c>
      <c r="G20" s="2" t="s">
        <v>26</v>
      </c>
      <c r="H20" s="2" t="s">
        <v>77</v>
      </c>
      <c r="I20" s="2" t="s">
        <v>11</v>
      </c>
      <c r="J20" s="17">
        <v>570000000</v>
      </c>
      <c r="K20" s="24"/>
      <c r="L20" s="34"/>
      <c r="M20" s="34"/>
      <c r="N20" s="34"/>
      <c r="O20" s="34"/>
      <c r="P20" s="6"/>
      <c r="Q20" s="18"/>
      <c r="R20" s="18"/>
      <c r="S20" s="34"/>
      <c r="T20" s="7"/>
      <c r="U20" s="34"/>
      <c r="V20" s="53"/>
      <c r="W20" s="42"/>
      <c r="X20" s="42"/>
      <c r="Y20" s="7"/>
      <c r="Z20" s="7"/>
      <c r="AA20" s="24"/>
      <c r="AB20" s="34"/>
      <c r="AC20" s="34"/>
      <c r="AD20" s="34"/>
      <c r="AE20" s="34"/>
      <c r="AF20" s="7"/>
      <c r="AG20" s="7"/>
      <c r="AH20" s="34"/>
      <c r="AI20" s="7"/>
      <c r="AK20" s="61"/>
      <c r="AQ20" s="63"/>
    </row>
    <row r="21" spans="1:44" ht="15.75" thickBot="1" x14ac:dyDescent="0.3">
      <c r="A21" s="65"/>
      <c r="B21" s="14" t="s">
        <v>28</v>
      </c>
      <c r="C21" s="47" t="s">
        <v>9</v>
      </c>
      <c r="D21" s="15" t="s">
        <v>9</v>
      </c>
      <c r="E21" s="15" t="s">
        <v>59</v>
      </c>
      <c r="F21" s="15"/>
      <c r="G21" s="15" t="s">
        <v>12</v>
      </c>
      <c r="H21" s="15" t="s">
        <v>78</v>
      </c>
      <c r="I21" s="15" t="s">
        <v>11</v>
      </c>
      <c r="J21" s="19">
        <v>4300000000</v>
      </c>
      <c r="K21" s="25"/>
      <c r="L21" s="35"/>
      <c r="M21" s="35"/>
      <c r="N21" s="35"/>
      <c r="O21" s="35"/>
      <c r="P21" s="20"/>
      <c r="Q21" s="21"/>
      <c r="R21" s="21"/>
      <c r="S21" s="35"/>
      <c r="T21" s="22"/>
      <c r="U21" s="35"/>
      <c r="V21" s="55"/>
      <c r="W21" s="43"/>
      <c r="X21" s="35"/>
      <c r="Y21" s="22"/>
      <c r="Z21" s="22"/>
      <c r="AA21" s="25"/>
      <c r="AB21" s="35"/>
      <c r="AC21" s="35"/>
      <c r="AD21" s="35"/>
      <c r="AE21" s="35"/>
      <c r="AF21" s="22"/>
      <c r="AG21" s="22"/>
      <c r="AH21" s="35"/>
      <c r="AI21" s="22"/>
      <c r="AJ21" s="22"/>
      <c r="AK21" s="62"/>
      <c r="AQ21" s="63"/>
    </row>
    <row r="22" spans="1:44" x14ac:dyDescent="0.25">
      <c r="A22" s="66" t="s">
        <v>68</v>
      </c>
      <c r="B22" s="26" t="s">
        <v>45</v>
      </c>
      <c r="C22" s="46">
        <v>43</v>
      </c>
      <c r="D22" s="27" t="s">
        <v>23</v>
      </c>
      <c r="E22" s="27" t="s">
        <v>59</v>
      </c>
      <c r="F22" s="27">
        <v>0.2</v>
      </c>
      <c r="G22" s="27" t="s">
        <v>12</v>
      </c>
      <c r="H22" s="27" t="s">
        <v>13</v>
      </c>
      <c r="I22" s="27" t="s">
        <v>10</v>
      </c>
      <c r="J22" s="28">
        <v>460000000</v>
      </c>
      <c r="K22" s="31">
        <v>130620</v>
      </c>
      <c r="L22" s="33">
        <v>373764</v>
      </c>
      <c r="M22" s="33">
        <v>217706</v>
      </c>
      <c r="N22" s="33">
        <v>6471</v>
      </c>
      <c r="O22" s="33">
        <v>6468</v>
      </c>
      <c r="P22" s="29">
        <f t="shared" ref="P22:P27" si="1">N22/M22*100</f>
        <v>2.9723572156945606</v>
      </c>
      <c r="Q22" s="30">
        <v>76.785073555794796</v>
      </c>
      <c r="R22" s="30">
        <v>86.438095238095201</v>
      </c>
      <c r="S22" s="33">
        <v>5473</v>
      </c>
      <c r="T22" s="30">
        <f t="shared" ref="T22:T28" si="2">S22/O22*100</f>
        <v>84.616573902288181</v>
      </c>
      <c r="U22" s="51">
        <v>5305</v>
      </c>
      <c r="V22" s="52">
        <f t="shared" ref="V22:V28" si="3">U22/O22*100</f>
        <v>82.019171304885589</v>
      </c>
      <c r="W22" s="41">
        <v>48.32</v>
      </c>
      <c r="X22" s="40">
        <v>48.35</v>
      </c>
      <c r="Y22" s="30">
        <f>100/C22/F22*N22/L22*J22*W22/3000000000</f>
        <v>1.491554003857178</v>
      </c>
      <c r="Z22" s="30">
        <f>100/C22/F22*N22*(V22/100)/L22*J22*X22/3000000000</f>
        <v>1.2241197700973288</v>
      </c>
      <c r="AA22" s="31">
        <v>130703</v>
      </c>
      <c r="AB22" s="33">
        <v>330411</v>
      </c>
      <c r="AC22" s="33">
        <v>213907</v>
      </c>
      <c r="AD22" s="33">
        <v>95783</v>
      </c>
      <c r="AE22" s="33">
        <v>16217</v>
      </c>
      <c r="AF22" s="30">
        <v>78.034521158129195</v>
      </c>
      <c r="AG22" s="30">
        <v>87.986743993372002</v>
      </c>
      <c r="AH22" s="40">
        <v>14271</v>
      </c>
      <c r="AI22" s="30">
        <f t="shared" si="0"/>
        <v>88.000246654745013</v>
      </c>
      <c r="AJ22" s="30" t="s">
        <v>105</v>
      </c>
      <c r="AK22" s="60" t="s">
        <v>119</v>
      </c>
      <c r="AO22" s="63"/>
      <c r="AP22" s="63"/>
      <c r="AQ22" s="63"/>
      <c r="AR22" s="63"/>
    </row>
    <row r="23" spans="1:44" x14ac:dyDescent="0.25">
      <c r="A23" s="64"/>
      <c r="B23" s="26" t="s">
        <v>46</v>
      </c>
      <c r="C23" s="46">
        <v>58</v>
      </c>
      <c r="D23" s="27" t="s">
        <v>24</v>
      </c>
      <c r="E23" s="27" t="s">
        <v>59</v>
      </c>
      <c r="F23" s="27">
        <v>0.2</v>
      </c>
      <c r="G23" s="27" t="s">
        <v>12</v>
      </c>
      <c r="H23" s="27" t="s">
        <v>14</v>
      </c>
      <c r="I23" s="27" t="s">
        <v>10</v>
      </c>
      <c r="J23" s="28">
        <v>550000000</v>
      </c>
      <c r="K23" s="31">
        <v>130620</v>
      </c>
      <c r="L23" s="33">
        <v>548927</v>
      </c>
      <c r="M23" s="33">
        <v>266856</v>
      </c>
      <c r="N23" s="33">
        <v>40218</v>
      </c>
      <c r="O23" s="33">
        <v>40183</v>
      </c>
      <c r="P23" s="29">
        <f t="shared" si="1"/>
        <v>15.07104955481608</v>
      </c>
      <c r="Q23" s="30">
        <v>74.669481168759006</v>
      </c>
      <c r="R23" s="30">
        <v>83.836764887190199</v>
      </c>
      <c r="S23" s="33">
        <v>34035</v>
      </c>
      <c r="T23" s="30">
        <f t="shared" si="2"/>
        <v>84.699997511385419</v>
      </c>
      <c r="U23" s="51">
        <v>32677</v>
      </c>
      <c r="V23" s="52">
        <f t="shared" si="3"/>
        <v>81.320458900530085</v>
      </c>
      <c r="W23" s="41">
        <v>50.62</v>
      </c>
      <c r="X23" s="40">
        <v>50.88</v>
      </c>
      <c r="Y23" s="30">
        <f>100/C23/F23*N23/L23*J23*W23/3000000000</f>
        <v>5.8615363590523275</v>
      </c>
      <c r="Z23" s="30">
        <f>100/C23/F23*N23*(V23/100)/L23*J23*X23/3000000000</f>
        <v>4.7911111450818886</v>
      </c>
      <c r="AA23" s="31">
        <v>130703</v>
      </c>
      <c r="AB23" s="33">
        <v>328185</v>
      </c>
      <c r="AC23" s="33">
        <v>201270</v>
      </c>
      <c r="AD23" s="33">
        <v>99153</v>
      </c>
      <c r="AE23" s="33">
        <v>16799</v>
      </c>
      <c r="AF23" s="30">
        <v>78.144221960476401</v>
      </c>
      <c r="AG23" s="30">
        <v>86.628925731230595</v>
      </c>
      <c r="AH23" s="40">
        <v>14573</v>
      </c>
      <c r="AI23" s="30">
        <f t="shared" si="0"/>
        <v>86.749211262575159</v>
      </c>
      <c r="AJ23" s="30" t="s">
        <v>106</v>
      </c>
      <c r="AK23" s="60" t="s">
        <v>120</v>
      </c>
      <c r="AO23" s="63"/>
      <c r="AP23" s="63"/>
      <c r="AQ23" s="63"/>
      <c r="AR23" s="63"/>
    </row>
    <row r="24" spans="1:44" x14ac:dyDescent="0.25">
      <c r="A24" s="64"/>
      <c r="B24" s="26" t="s">
        <v>45</v>
      </c>
      <c r="C24" s="46">
        <v>43</v>
      </c>
      <c r="D24" s="27" t="s">
        <v>23</v>
      </c>
      <c r="E24" s="27" t="s">
        <v>59</v>
      </c>
      <c r="F24" s="27">
        <v>0.2</v>
      </c>
      <c r="G24" s="27" t="s">
        <v>26</v>
      </c>
      <c r="H24" s="27" t="s">
        <v>15</v>
      </c>
      <c r="I24" s="27" t="s">
        <v>10</v>
      </c>
      <c r="J24" s="28">
        <v>1800000000</v>
      </c>
      <c r="K24" s="31">
        <v>130620</v>
      </c>
      <c r="L24" s="33">
        <v>369931</v>
      </c>
      <c r="M24" s="33">
        <v>242704</v>
      </c>
      <c r="N24" s="33">
        <v>7005</v>
      </c>
      <c r="O24" s="33">
        <v>7002</v>
      </c>
      <c r="P24" s="29">
        <f t="shared" si="1"/>
        <v>2.8862317885160524</v>
      </c>
      <c r="Q24" s="30">
        <v>59.079283887468002</v>
      </c>
      <c r="R24" s="30">
        <v>65.255972696245706</v>
      </c>
      <c r="S24" s="33">
        <v>6406</v>
      </c>
      <c r="T24" s="30">
        <f t="shared" si="2"/>
        <v>91.488146243930302</v>
      </c>
      <c r="U24" s="33">
        <v>2526</v>
      </c>
      <c r="V24" s="52">
        <f t="shared" si="3"/>
        <v>36.075407026563838</v>
      </c>
      <c r="W24" s="41">
        <v>51.68</v>
      </c>
      <c r="X24" s="33">
        <v>50.3</v>
      </c>
      <c r="Y24" s="30">
        <f>100/C24/F24*N24/L24*J24*W24/3000000000</f>
        <v>6.8275158541508025</v>
      </c>
      <c r="Z24" s="30">
        <f>100/C24/F24*N24*(V24/100)/L24*J24*X24/3000000000</f>
        <v>2.3972837258061217</v>
      </c>
      <c r="AA24" s="31">
        <v>130703</v>
      </c>
      <c r="AB24" s="33">
        <v>320219</v>
      </c>
      <c r="AC24" s="33">
        <v>244335</v>
      </c>
      <c r="AD24" s="33">
        <v>89731</v>
      </c>
      <c r="AE24" s="33">
        <v>22998</v>
      </c>
      <c r="AF24" s="30">
        <v>58.623895862389602</v>
      </c>
      <c r="AG24" s="30">
        <v>69.008264462809905</v>
      </c>
      <c r="AH24" s="36">
        <v>22160</v>
      </c>
      <c r="AI24" s="30">
        <f t="shared" si="0"/>
        <v>96.356204887381509</v>
      </c>
      <c r="AJ24" s="30" t="s">
        <v>107</v>
      </c>
      <c r="AK24" s="60" t="s">
        <v>121</v>
      </c>
      <c r="AO24" s="63"/>
      <c r="AP24" s="63"/>
      <c r="AQ24" s="63"/>
      <c r="AR24" s="63"/>
    </row>
    <row r="25" spans="1:44" x14ac:dyDescent="0.25">
      <c r="A25" s="64"/>
      <c r="B25" s="26" t="s">
        <v>76</v>
      </c>
      <c r="C25" s="46">
        <v>45</v>
      </c>
      <c r="D25" s="27" t="s">
        <v>25</v>
      </c>
      <c r="E25" s="27" t="s">
        <v>59</v>
      </c>
      <c r="F25" s="27">
        <v>0.2</v>
      </c>
      <c r="G25" s="27" t="s">
        <v>12</v>
      </c>
      <c r="H25" s="27" t="s">
        <v>16</v>
      </c>
      <c r="I25" s="27" t="s">
        <v>10</v>
      </c>
      <c r="J25" s="28">
        <v>19000000000</v>
      </c>
      <c r="K25" s="31">
        <v>130620</v>
      </c>
      <c r="L25" s="33">
        <v>418731</v>
      </c>
      <c r="M25" s="33">
        <v>239468</v>
      </c>
      <c r="N25" s="33">
        <v>361</v>
      </c>
      <c r="O25" s="33">
        <v>361</v>
      </c>
      <c r="P25" s="29">
        <f t="shared" si="1"/>
        <v>0.15075083100873604</v>
      </c>
      <c r="Q25" s="30">
        <v>79.885057471264403</v>
      </c>
      <c r="R25" s="30">
        <v>89.393939393939405</v>
      </c>
      <c r="S25" s="33">
        <v>320</v>
      </c>
      <c r="T25" s="30">
        <f t="shared" si="2"/>
        <v>88.642659279778385</v>
      </c>
      <c r="U25" s="51">
        <v>308</v>
      </c>
      <c r="V25" s="52">
        <f t="shared" si="3"/>
        <v>85.318559556786695</v>
      </c>
      <c r="W25" s="41">
        <v>46.75</v>
      </c>
      <c r="X25" s="40">
        <v>46.91</v>
      </c>
      <c r="Y25" s="30">
        <f>100/C25/F25*N25/L25*J25*W25/3000000000</f>
        <v>2.8362436699173172</v>
      </c>
      <c r="Z25" s="30">
        <f>100/C25/F25*N25*(V25/100)/L25*J25*X25/3000000000</f>
        <v>2.4281240577239673</v>
      </c>
      <c r="AA25" s="31">
        <v>130703</v>
      </c>
      <c r="AB25" s="33">
        <v>320016</v>
      </c>
      <c r="AC25" s="33">
        <v>215328</v>
      </c>
      <c r="AD25" s="33">
        <v>43207</v>
      </c>
      <c r="AE25" s="33">
        <v>15773</v>
      </c>
      <c r="AF25" s="30">
        <v>83.112278397898905</v>
      </c>
      <c r="AG25" s="30">
        <v>91.880475594493106</v>
      </c>
      <c r="AH25" s="40">
        <v>14311</v>
      </c>
      <c r="AI25" s="30">
        <f t="shared" si="0"/>
        <v>90.73099600583275</v>
      </c>
      <c r="AJ25" s="30" t="s">
        <v>108</v>
      </c>
      <c r="AK25" s="60" t="s">
        <v>121</v>
      </c>
      <c r="AO25" s="63"/>
      <c r="AP25" s="63"/>
      <c r="AQ25" s="63"/>
      <c r="AR25" s="63"/>
    </row>
    <row r="26" spans="1:44" x14ac:dyDescent="0.25">
      <c r="A26" s="64"/>
      <c r="B26" s="26" t="s">
        <v>76</v>
      </c>
      <c r="C26" s="46">
        <v>45</v>
      </c>
      <c r="D26" s="27" t="s">
        <v>25</v>
      </c>
      <c r="E26" s="27" t="s">
        <v>59</v>
      </c>
      <c r="F26" s="27">
        <v>0.2</v>
      </c>
      <c r="G26" s="27" t="s">
        <v>26</v>
      </c>
      <c r="H26" s="27" t="s">
        <v>17</v>
      </c>
      <c r="I26" s="27" t="s">
        <v>10</v>
      </c>
      <c r="J26" s="28">
        <v>41000000000</v>
      </c>
      <c r="K26" s="31">
        <v>130620</v>
      </c>
      <c r="L26" s="33">
        <v>677757</v>
      </c>
      <c r="M26" s="33">
        <v>455447</v>
      </c>
      <c r="N26" s="33">
        <v>791</v>
      </c>
      <c r="O26" s="33">
        <v>791</v>
      </c>
      <c r="P26" s="29">
        <f t="shared" si="1"/>
        <v>0.17367553194993052</v>
      </c>
      <c r="Q26" s="30">
        <v>66.6666666666667</v>
      </c>
      <c r="R26" s="30">
        <v>82.065217391304301</v>
      </c>
      <c r="S26" s="33">
        <v>711</v>
      </c>
      <c r="T26" s="30">
        <f t="shared" si="2"/>
        <v>89.886219974715559</v>
      </c>
      <c r="U26" s="33">
        <v>380</v>
      </c>
      <c r="V26" s="52">
        <f t="shared" si="3"/>
        <v>48.040455120101136</v>
      </c>
      <c r="W26" s="41">
        <v>49.45</v>
      </c>
      <c r="X26" s="33">
        <v>49.29</v>
      </c>
      <c r="Y26" s="30">
        <f>100/C26/F26*N26/L26*J26*W26/3000000000</f>
        <v>8.7637274016979436</v>
      </c>
      <c r="Z26" s="30">
        <f>100/C26/F26*N26*(V26/100)/L26*J26*X26/3000000000</f>
        <v>4.1965122537363024</v>
      </c>
      <c r="AA26" s="31">
        <v>130703</v>
      </c>
      <c r="AB26" s="33">
        <v>290822</v>
      </c>
      <c r="AC26" s="33">
        <v>220093</v>
      </c>
      <c r="AD26" s="33">
        <v>45128</v>
      </c>
      <c r="AE26" s="33">
        <v>19211</v>
      </c>
      <c r="AF26" s="30">
        <v>72.122545700744794</v>
      </c>
      <c r="AG26" s="30">
        <v>81.188118811881196</v>
      </c>
      <c r="AH26" s="36">
        <v>18507</v>
      </c>
      <c r="AI26" s="30">
        <f t="shared" si="0"/>
        <v>96.33543282494405</v>
      </c>
      <c r="AJ26" s="30" t="s">
        <v>109</v>
      </c>
      <c r="AK26" s="60" t="s">
        <v>122</v>
      </c>
      <c r="AO26" s="63"/>
      <c r="AP26" s="63"/>
      <c r="AQ26" s="63"/>
      <c r="AR26" s="63"/>
    </row>
    <row r="27" spans="1:44" x14ac:dyDescent="0.25">
      <c r="A27" s="64"/>
      <c r="B27" s="5" t="s">
        <v>60</v>
      </c>
      <c r="C27" s="3" t="s">
        <v>9</v>
      </c>
      <c r="D27" s="2" t="s">
        <v>44</v>
      </c>
      <c r="E27" s="2" t="s">
        <v>59</v>
      </c>
      <c r="F27" s="2">
        <v>0.2</v>
      </c>
      <c r="G27" s="2" t="s">
        <v>26</v>
      </c>
      <c r="H27" s="2" t="s">
        <v>39</v>
      </c>
      <c r="I27" s="2" t="s">
        <v>10</v>
      </c>
      <c r="J27" s="17">
        <v>1500000</v>
      </c>
      <c r="K27" s="24">
        <v>130620</v>
      </c>
      <c r="L27" s="34">
        <v>53581</v>
      </c>
      <c r="M27" s="34">
        <v>21495</v>
      </c>
      <c r="N27" s="34">
        <v>2500</v>
      </c>
      <c r="O27" s="34">
        <v>2480</v>
      </c>
      <c r="P27" s="6">
        <f t="shared" si="1"/>
        <v>11.630611770179112</v>
      </c>
      <c r="Q27" s="7">
        <v>6.3380281690140796</v>
      </c>
      <c r="R27" s="7">
        <v>8.6330935251798593</v>
      </c>
      <c r="S27" s="34">
        <v>1300</v>
      </c>
      <c r="T27" s="7">
        <f t="shared" si="2"/>
        <v>52.419354838709673</v>
      </c>
      <c r="U27" s="34">
        <v>154</v>
      </c>
      <c r="V27" s="53">
        <f t="shared" si="3"/>
        <v>6.209677419354839</v>
      </c>
      <c r="W27" s="42">
        <v>47.89</v>
      </c>
      <c r="X27" s="34">
        <v>44.06</v>
      </c>
      <c r="Y27" s="7"/>
      <c r="Z27" s="7"/>
      <c r="AA27" s="24">
        <v>130703</v>
      </c>
      <c r="AB27" s="34">
        <v>31617</v>
      </c>
      <c r="AC27" s="34">
        <v>17906</v>
      </c>
      <c r="AD27" s="34">
        <v>11355</v>
      </c>
      <c r="AE27" s="34">
        <v>177</v>
      </c>
      <c r="AF27" s="18">
        <v>5.5555555555555598</v>
      </c>
      <c r="AG27" s="18">
        <v>17.8571428571429</v>
      </c>
      <c r="AH27" s="37">
        <v>11</v>
      </c>
      <c r="AI27" s="7">
        <f t="shared" si="0"/>
        <v>6.2146892655367232</v>
      </c>
      <c r="AK27" s="61"/>
      <c r="AO27" s="63"/>
      <c r="AP27" s="63"/>
      <c r="AQ27" s="63"/>
      <c r="AR27" s="63"/>
    </row>
    <row r="28" spans="1:44" x14ac:dyDescent="0.25">
      <c r="A28" s="64"/>
      <c r="B28" s="5" t="s">
        <v>61</v>
      </c>
      <c r="C28" s="3" t="s">
        <v>9</v>
      </c>
      <c r="D28" s="2" t="s">
        <v>9</v>
      </c>
      <c r="E28" s="2" t="s">
        <v>59</v>
      </c>
      <c r="G28" s="2" t="s">
        <v>26</v>
      </c>
      <c r="H28" s="2" t="s">
        <v>40</v>
      </c>
      <c r="I28" s="2" t="s">
        <v>10</v>
      </c>
      <c r="J28" s="17">
        <v>410000</v>
      </c>
      <c r="K28" s="24">
        <v>130620</v>
      </c>
      <c r="L28" s="34">
        <v>6446</v>
      </c>
      <c r="M28" s="34">
        <v>2185</v>
      </c>
      <c r="N28" s="34">
        <v>23</v>
      </c>
      <c r="O28" s="34">
        <v>23</v>
      </c>
      <c r="P28" s="6">
        <v>1.0526315789473684</v>
      </c>
      <c r="Q28" s="7">
        <v>0</v>
      </c>
      <c r="R28" s="7">
        <v>0</v>
      </c>
      <c r="S28" s="34">
        <v>5</v>
      </c>
      <c r="T28" s="7">
        <f t="shared" si="2"/>
        <v>21.739130434782609</v>
      </c>
      <c r="U28" s="34">
        <v>2</v>
      </c>
      <c r="V28" s="53">
        <f t="shared" si="3"/>
        <v>8.695652173913043</v>
      </c>
      <c r="W28" s="42">
        <v>48.7</v>
      </c>
      <c r="X28" s="34">
        <v>43.5</v>
      </c>
      <c r="Y28" s="7"/>
      <c r="Z28" s="7"/>
      <c r="AA28" s="24">
        <v>130703</v>
      </c>
      <c r="AB28" s="34">
        <v>33117</v>
      </c>
      <c r="AC28" s="34">
        <v>15227</v>
      </c>
      <c r="AD28" s="34">
        <v>3523</v>
      </c>
      <c r="AE28" s="34">
        <v>2</v>
      </c>
      <c r="AF28" s="18">
        <v>0</v>
      </c>
      <c r="AG28" s="18">
        <v>0</v>
      </c>
      <c r="AH28" s="37">
        <v>0</v>
      </c>
      <c r="AI28" s="7">
        <f t="shared" si="0"/>
        <v>0</v>
      </c>
      <c r="AK28" s="61"/>
      <c r="AQ28" s="63"/>
    </row>
    <row r="29" spans="1:44" x14ac:dyDescent="0.25">
      <c r="A29" s="64"/>
      <c r="B29" s="5" t="s">
        <v>27</v>
      </c>
      <c r="C29" s="3" t="s">
        <v>9</v>
      </c>
      <c r="D29" s="2" t="s">
        <v>9</v>
      </c>
      <c r="E29" s="2" t="s">
        <v>59</v>
      </c>
      <c r="G29" s="2" t="s">
        <v>26</v>
      </c>
      <c r="H29" s="2" t="s">
        <v>79</v>
      </c>
      <c r="I29" s="2" t="s">
        <v>10</v>
      </c>
      <c r="J29" s="17">
        <v>2800000000</v>
      </c>
      <c r="K29" s="24"/>
      <c r="L29" s="34"/>
      <c r="M29" s="34"/>
      <c r="N29" s="34"/>
      <c r="O29" s="34"/>
      <c r="P29" s="6"/>
      <c r="Q29" s="7"/>
      <c r="R29" s="7"/>
      <c r="S29" s="34"/>
      <c r="T29" s="7"/>
      <c r="U29" s="34"/>
      <c r="V29" s="53"/>
      <c r="W29" s="42"/>
      <c r="X29" s="34"/>
      <c r="Y29" s="7"/>
      <c r="Z29" s="7"/>
      <c r="AA29" s="24"/>
      <c r="AB29" s="34"/>
      <c r="AC29" s="34"/>
      <c r="AD29" s="34"/>
      <c r="AE29" s="34"/>
      <c r="AF29" s="7"/>
      <c r="AG29" s="7"/>
      <c r="AH29" s="37"/>
      <c r="AI29" s="7"/>
      <c r="AK29" s="61"/>
      <c r="AQ29" s="63"/>
    </row>
    <row r="30" spans="1:44" x14ac:dyDescent="0.25">
      <c r="A30" s="64"/>
      <c r="B30" s="5" t="s">
        <v>28</v>
      </c>
      <c r="C30" s="3" t="s">
        <v>9</v>
      </c>
      <c r="D30" s="2" t="s">
        <v>9</v>
      </c>
      <c r="E30" s="2" t="s">
        <v>59</v>
      </c>
      <c r="G30" s="2" t="s">
        <v>26</v>
      </c>
      <c r="H30" s="2" t="s">
        <v>80</v>
      </c>
      <c r="I30" s="2" t="s">
        <v>10</v>
      </c>
      <c r="J30" s="17">
        <v>180000000</v>
      </c>
      <c r="K30" s="24"/>
      <c r="L30" s="34"/>
      <c r="M30" s="34"/>
      <c r="N30" s="34"/>
      <c r="O30" s="34"/>
      <c r="P30" s="6"/>
      <c r="Q30" s="18"/>
      <c r="R30" s="18"/>
      <c r="S30" s="34"/>
      <c r="T30" s="7"/>
      <c r="U30" s="34"/>
      <c r="V30" s="53"/>
      <c r="W30" s="42"/>
      <c r="X30" s="34"/>
      <c r="Y30" s="7"/>
      <c r="Z30" s="7"/>
      <c r="AA30" s="24"/>
      <c r="AB30" s="34"/>
      <c r="AC30" s="34"/>
      <c r="AD30" s="34"/>
      <c r="AE30" s="34"/>
      <c r="AF30" s="7"/>
      <c r="AG30" s="7"/>
      <c r="AH30" s="34"/>
      <c r="AI30" s="7"/>
      <c r="AK30" s="61"/>
      <c r="AQ30" s="63"/>
    </row>
    <row r="31" spans="1:44" x14ac:dyDescent="0.25">
      <c r="A31" s="64"/>
      <c r="B31" s="26" t="s">
        <v>45</v>
      </c>
      <c r="C31" s="46">
        <v>43</v>
      </c>
      <c r="D31" s="27" t="s">
        <v>23</v>
      </c>
      <c r="E31" s="27" t="s">
        <v>59</v>
      </c>
      <c r="F31" s="27">
        <v>0.2</v>
      </c>
      <c r="G31" s="27" t="s">
        <v>12</v>
      </c>
      <c r="H31" s="27" t="s">
        <v>18</v>
      </c>
      <c r="I31" s="27" t="s">
        <v>11</v>
      </c>
      <c r="J31" s="28">
        <v>10000000000</v>
      </c>
      <c r="K31" s="31">
        <v>130620</v>
      </c>
      <c r="L31" s="33">
        <v>571278</v>
      </c>
      <c r="M31" s="33">
        <v>364192</v>
      </c>
      <c r="N31" s="33">
        <v>1936</v>
      </c>
      <c r="O31" s="33">
        <v>1936</v>
      </c>
      <c r="P31" s="29">
        <f t="shared" ref="P31:P36" si="4">N31/M31*100</f>
        <v>0.53158773394253578</v>
      </c>
      <c r="Q31" s="30">
        <v>7.4074074074074101</v>
      </c>
      <c r="R31" s="30">
        <v>5.6994818652849704</v>
      </c>
      <c r="S31" s="33">
        <v>111</v>
      </c>
      <c r="T31" s="30">
        <f>U31/O31*100</f>
        <v>2.0144628099173554</v>
      </c>
      <c r="U31" s="51">
        <v>39</v>
      </c>
      <c r="V31" s="52">
        <f t="shared" ref="V31:V37" si="5">U31/O31*100</f>
        <v>2.0144628099173554</v>
      </c>
      <c r="W31" s="41">
        <v>48.68</v>
      </c>
      <c r="X31" s="40">
        <v>51.36</v>
      </c>
      <c r="Y31" s="30">
        <f>100/C31/F31*N31/L31*J31*W31/3000000000</f>
        <v>6.3942368193864043</v>
      </c>
      <c r="Z31" s="30">
        <f>100/C31/F31*N31*(V31/100)/L31*J31*X31/3000000000</f>
        <v>0.13590092617311639</v>
      </c>
      <c r="AA31" s="31">
        <v>130703</v>
      </c>
      <c r="AB31" s="33">
        <v>250639</v>
      </c>
      <c r="AC31" s="33">
        <v>175971</v>
      </c>
      <c r="AD31" s="33">
        <v>39460</v>
      </c>
      <c r="AE31" s="33">
        <v>16661</v>
      </c>
      <c r="AF31" s="30">
        <v>6.6003316749585403</v>
      </c>
      <c r="AG31" s="30">
        <v>3.8599640933572701</v>
      </c>
      <c r="AH31" s="40">
        <v>560</v>
      </c>
      <c r="AI31" s="30">
        <f t="shared" si="0"/>
        <v>3.3611427885481064</v>
      </c>
      <c r="AJ31" s="30" t="s">
        <v>110</v>
      </c>
      <c r="AK31" s="60" t="s">
        <v>123</v>
      </c>
      <c r="AO31" s="63"/>
      <c r="AP31" s="63"/>
      <c r="AQ31" s="63"/>
      <c r="AR31" s="63"/>
    </row>
    <row r="32" spans="1:44" x14ac:dyDescent="0.25">
      <c r="A32" s="64"/>
      <c r="B32" s="26" t="s">
        <v>46</v>
      </c>
      <c r="C32" s="46">
        <v>58</v>
      </c>
      <c r="D32" s="27" t="s">
        <v>24</v>
      </c>
      <c r="E32" s="27" t="s">
        <v>59</v>
      </c>
      <c r="F32" s="27">
        <v>0.2</v>
      </c>
      <c r="G32" s="27" t="s">
        <v>12</v>
      </c>
      <c r="H32" s="27" t="s">
        <v>19</v>
      </c>
      <c r="I32" s="27" t="s">
        <v>11</v>
      </c>
      <c r="J32" s="28">
        <v>6500000000</v>
      </c>
      <c r="K32" s="31">
        <v>130620</v>
      </c>
      <c r="L32" s="33">
        <v>627638</v>
      </c>
      <c r="M32" s="33">
        <v>362560</v>
      </c>
      <c r="N32" s="33">
        <v>12018</v>
      </c>
      <c r="O32" s="33">
        <v>12010</v>
      </c>
      <c r="P32" s="29">
        <f t="shared" si="4"/>
        <v>3.3147616946160632</v>
      </c>
      <c r="Q32" s="30">
        <v>5.48327137546468</v>
      </c>
      <c r="R32" s="30">
        <v>6.6992323796231696</v>
      </c>
      <c r="S32" s="33">
        <v>630</v>
      </c>
      <c r="T32" s="30">
        <f>U32/O32*100</f>
        <v>1.948376353039134</v>
      </c>
      <c r="U32" s="51">
        <v>234</v>
      </c>
      <c r="V32" s="52">
        <f t="shared" si="5"/>
        <v>1.948376353039134</v>
      </c>
      <c r="W32" s="41">
        <v>50.86</v>
      </c>
      <c r="X32" s="40">
        <v>53.35</v>
      </c>
      <c r="Y32" s="30">
        <f>100/C32/F32*N32/L32*J32*W32/3000000000</f>
        <v>18.190030965576355</v>
      </c>
      <c r="Z32" s="30">
        <f>100/C32/F32*N32*(V32/100)/L32*J32*X32/3000000000</f>
        <v>0.37176145251083309</v>
      </c>
      <c r="AA32" s="31">
        <v>130703</v>
      </c>
      <c r="AB32" s="33">
        <v>257504</v>
      </c>
      <c r="AC32" s="33">
        <v>159040</v>
      </c>
      <c r="AD32" s="33">
        <v>47484</v>
      </c>
      <c r="AE32" s="33">
        <v>18680</v>
      </c>
      <c r="AF32" s="30">
        <v>6.5491846396633404</v>
      </c>
      <c r="AG32" s="30">
        <v>3.69588173178458</v>
      </c>
      <c r="AH32" s="40">
        <v>717</v>
      </c>
      <c r="AI32" s="30">
        <f t="shared" si="0"/>
        <v>3.8383297644539613</v>
      </c>
      <c r="AJ32" s="30" t="s">
        <v>111</v>
      </c>
      <c r="AK32" s="60" t="s">
        <v>124</v>
      </c>
      <c r="AO32" s="63"/>
      <c r="AP32" s="63"/>
      <c r="AQ32" s="63"/>
      <c r="AR32" s="63"/>
    </row>
    <row r="33" spans="1:44" x14ac:dyDescent="0.25">
      <c r="A33" s="64"/>
      <c r="B33" s="26" t="s">
        <v>45</v>
      </c>
      <c r="C33" s="46">
        <v>43</v>
      </c>
      <c r="D33" s="27" t="s">
        <v>23</v>
      </c>
      <c r="E33" s="27" t="s">
        <v>59</v>
      </c>
      <c r="F33" s="27">
        <v>0.2</v>
      </c>
      <c r="G33" s="27" t="s">
        <v>26</v>
      </c>
      <c r="H33" s="27" t="s">
        <v>20</v>
      </c>
      <c r="I33" s="27" t="s">
        <v>11</v>
      </c>
      <c r="J33" s="28">
        <v>9300000000</v>
      </c>
      <c r="K33" s="31">
        <v>130620</v>
      </c>
      <c r="L33" s="33">
        <v>631367</v>
      </c>
      <c r="M33" s="33">
        <v>377257</v>
      </c>
      <c r="N33" s="33">
        <v>2183</v>
      </c>
      <c r="O33" s="33">
        <v>2181</v>
      </c>
      <c r="P33" s="29">
        <f t="shared" si="4"/>
        <v>0.57865062808642387</v>
      </c>
      <c r="Q33" s="30">
        <v>7.8078078078078104</v>
      </c>
      <c r="R33" s="30">
        <v>12.135922330097101</v>
      </c>
      <c r="S33" s="33">
        <v>200</v>
      </c>
      <c r="T33" s="30">
        <f>S33/O33*100</f>
        <v>9.1701054562127453</v>
      </c>
      <c r="U33" s="33">
        <v>57</v>
      </c>
      <c r="V33" s="52">
        <f t="shared" si="5"/>
        <v>2.613480055020633</v>
      </c>
      <c r="W33" s="41">
        <v>48.04</v>
      </c>
      <c r="X33" s="33">
        <v>50.47</v>
      </c>
      <c r="Y33" s="30">
        <f>100/C33/F33*N33/L33*J33*W33/3000000000</f>
        <v>5.9873975925475245</v>
      </c>
      <c r="Z33" s="30">
        <f>100/C33/F33*N33*(V33/100)/L33*J33*X33/3000000000</f>
        <v>0.16439461766219574</v>
      </c>
      <c r="AA33" s="31">
        <v>130703</v>
      </c>
      <c r="AB33" s="33">
        <v>256603</v>
      </c>
      <c r="AC33" s="33">
        <v>174680</v>
      </c>
      <c r="AD33" s="33">
        <v>39165</v>
      </c>
      <c r="AE33" s="33">
        <v>16090</v>
      </c>
      <c r="AF33" s="30">
        <v>11.035883547731901</v>
      </c>
      <c r="AG33" s="30">
        <v>4.8513302034428802</v>
      </c>
      <c r="AH33" s="36">
        <v>2891</v>
      </c>
      <c r="AI33" s="30">
        <f t="shared" si="0"/>
        <v>17.967681789931632</v>
      </c>
      <c r="AJ33" s="30" t="s">
        <v>113</v>
      </c>
      <c r="AK33" s="60" t="s">
        <v>125</v>
      </c>
      <c r="AO33" s="63"/>
      <c r="AP33" s="63"/>
      <c r="AQ33" s="63"/>
      <c r="AR33" s="63"/>
    </row>
    <row r="34" spans="1:44" x14ac:dyDescent="0.25">
      <c r="A34" s="64"/>
      <c r="B34" s="26" t="s">
        <v>76</v>
      </c>
      <c r="C34" s="46">
        <v>45</v>
      </c>
      <c r="D34" s="27" t="s">
        <v>25</v>
      </c>
      <c r="E34" s="27" t="s">
        <v>59</v>
      </c>
      <c r="F34" s="27">
        <v>0.2</v>
      </c>
      <c r="G34" s="27" t="s">
        <v>12</v>
      </c>
      <c r="H34" s="27" t="s">
        <v>21</v>
      </c>
      <c r="I34" s="27" t="s">
        <v>11</v>
      </c>
      <c r="J34" s="28">
        <v>58000000000</v>
      </c>
      <c r="K34" s="31">
        <v>130620</v>
      </c>
      <c r="L34" s="33">
        <v>629872</v>
      </c>
      <c r="M34" s="33">
        <v>379510</v>
      </c>
      <c r="N34" s="33">
        <v>542</v>
      </c>
      <c r="O34" s="33">
        <v>542</v>
      </c>
      <c r="P34" s="29">
        <f t="shared" si="4"/>
        <v>0.14281573608073569</v>
      </c>
      <c r="Q34" s="32">
        <v>14.6067415730337</v>
      </c>
      <c r="R34" s="32">
        <v>5.8823529411764701</v>
      </c>
      <c r="S34" s="33">
        <v>41</v>
      </c>
      <c r="T34" s="30">
        <f>U34/O34*100</f>
        <v>2.9520295202952029</v>
      </c>
      <c r="U34" s="51">
        <v>16</v>
      </c>
      <c r="V34" s="52">
        <f t="shared" si="5"/>
        <v>2.9520295202952029</v>
      </c>
      <c r="W34" s="41">
        <v>46.6</v>
      </c>
      <c r="X34" s="40">
        <v>43</v>
      </c>
      <c r="Y34" s="30">
        <f>100/C34/F34*N34/L34*J34*W34/3000000000</f>
        <v>8.613846528724471</v>
      </c>
      <c r="Z34" s="30">
        <f>100/C34/F34*N34*(V34/100)/L34*J34*X34/3000000000</f>
        <v>0.23463908951754098</v>
      </c>
      <c r="AA34" s="31">
        <v>130703</v>
      </c>
      <c r="AB34" s="33">
        <v>295582</v>
      </c>
      <c r="AC34" s="33">
        <v>199556</v>
      </c>
      <c r="AD34" s="33">
        <v>33688</v>
      </c>
      <c r="AE34" s="33">
        <v>17050</v>
      </c>
      <c r="AF34" s="30">
        <v>11.2223756906077</v>
      </c>
      <c r="AG34" s="30">
        <v>5.0672182006204798</v>
      </c>
      <c r="AH34" s="40">
        <v>772</v>
      </c>
      <c r="AI34" s="30">
        <f t="shared" si="0"/>
        <v>4.5278592375366573</v>
      </c>
      <c r="AJ34" s="30" t="s">
        <v>112</v>
      </c>
      <c r="AK34" s="60" t="s">
        <v>126</v>
      </c>
      <c r="AO34" s="63"/>
      <c r="AP34" s="63"/>
      <c r="AQ34" s="63"/>
      <c r="AR34" s="63"/>
    </row>
    <row r="35" spans="1:44" x14ac:dyDescent="0.25">
      <c r="A35" s="64"/>
      <c r="B35" s="26" t="s">
        <v>76</v>
      </c>
      <c r="C35" s="46">
        <v>45</v>
      </c>
      <c r="D35" s="27" t="s">
        <v>25</v>
      </c>
      <c r="E35" s="27" t="s">
        <v>59</v>
      </c>
      <c r="F35" s="27">
        <v>0.2</v>
      </c>
      <c r="G35" s="27" t="s">
        <v>26</v>
      </c>
      <c r="H35" s="27" t="s">
        <v>22</v>
      </c>
      <c r="I35" s="27" t="s">
        <v>11</v>
      </c>
      <c r="J35" s="28">
        <v>79000000000</v>
      </c>
      <c r="K35" s="31">
        <v>130620</v>
      </c>
      <c r="L35" s="33">
        <v>839625</v>
      </c>
      <c r="M35" s="33">
        <v>522916</v>
      </c>
      <c r="N35" s="33">
        <v>711</v>
      </c>
      <c r="O35" s="33">
        <v>711</v>
      </c>
      <c r="P35" s="29">
        <f t="shared" si="4"/>
        <v>0.13596830083608075</v>
      </c>
      <c r="Q35" s="30">
        <v>20</v>
      </c>
      <c r="R35" s="32">
        <v>7.8125</v>
      </c>
      <c r="S35" s="33">
        <v>85</v>
      </c>
      <c r="T35" s="30">
        <f>S35/O35*100</f>
        <v>11.954992967651195</v>
      </c>
      <c r="U35" s="33">
        <v>32</v>
      </c>
      <c r="V35" s="52">
        <f t="shared" si="5"/>
        <v>4.5007032348804499</v>
      </c>
      <c r="W35" s="41">
        <v>47.45</v>
      </c>
      <c r="X35" s="33">
        <v>44.88</v>
      </c>
      <c r="Y35" s="30">
        <f>100/C35/F35*N35/L35*J35*W35/3000000000</f>
        <v>11.75665525284105</v>
      </c>
      <c r="Z35" s="30">
        <f>100/C35/F35*N35*(V35/100)/L35*J35*X35/3000000000</f>
        <v>0.50047316096802485</v>
      </c>
      <c r="AA35" s="31">
        <v>130703</v>
      </c>
      <c r="AB35" s="33">
        <v>330769</v>
      </c>
      <c r="AC35" s="33">
        <v>229248</v>
      </c>
      <c r="AD35" s="33">
        <v>33427</v>
      </c>
      <c r="AE35" s="33">
        <v>17009</v>
      </c>
      <c r="AF35" s="30">
        <v>23.249920810896398</v>
      </c>
      <c r="AG35" s="30">
        <v>7.2949946751863699</v>
      </c>
      <c r="AH35" s="36">
        <v>3216</v>
      </c>
      <c r="AI35" s="30">
        <f t="shared" si="0"/>
        <v>18.907637133282378</v>
      </c>
      <c r="AJ35" s="30" t="s">
        <v>114</v>
      </c>
      <c r="AK35" s="60" t="s">
        <v>127</v>
      </c>
      <c r="AO35" s="63"/>
      <c r="AP35" s="63"/>
      <c r="AQ35" s="63"/>
      <c r="AR35" s="63"/>
    </row>
    <row r="36" spans="1:44" x14ac:dyDescent="0.25">
      <c r="A36" s="64"/>
      <c r="B36" s="5" t="s">
        <v>60</v>
      </c>
      <c r="C36" s="3" t="s">
        <v>9</v>
      </c>
      <c r="D36" s="2" t="s">
        <v>44</v>
      </c>
      <c r="E36" s="2" t="s">
        <v>59</v>
      </c>
      <c r="F36" s="2">
        <v>0.2</v>
      </c>
      <c r="G36" s="2" t="s">
        <v>26</v>
      </c>
      <c r="H36" s="2" t="s">
        <v>41</v>
      </c>
      <c r="I36" s="2" t="s">
        <v>11</v>
      </c>
      <c r="J36" s="17">
        <v>25000000</v>
      </c>
      <c r="K36" s="24">
        <v>130620</v>
      </c>
      <c r="L36" s="34">
        <v>115673</v>
      </c>
      <c r="M36" s="34">
        <v>27155</v>
      </c>
      <c r="N36" s="34">
        <v>3948</v>
      </c>
      <c r="O36" s="34">
        <v>3940</v>
      </c>
      <c r="P36" s="6">
        <f t="shared" si="4"/>
        <v>14.538758976247468</v>
      </c>
      <c r="Q36" s="7">
        <v>0.36231884057970998</v>
      </c>
      <c r="R36" s="7">
        <v>0.53475935828876997</v>
      </c>
      <c r="S36" s="34">
        <v>95</v>
      </c>
      <c r="T36" s="7">
        <f>S36/O36*100</f>
        <v>2.4111675126903553</v>
      </c>
      <c r="U36" s="34">
        <v>12</v>
      </c>
      <c r="V36" s="53">
        <f t="shared" si="5"/>
        <v>0.3045685279187817</v>
      </c>
      <c r="W36" s="42">
        <v>46.37</v>
      </c>
      <c r="X36" s="34">
        <v>48.67</v>
      </c>
      <c r="Y36" s="7"/>
      <c r="Z36" s="7"/>
      <c r="AA36" s="24">
        <v>130703</v>
      </c>
      <c r="AB36" s="34">
        <v>45645</v>
      </c>
      <c r="AC36" s="34">
        <v>18447</v>
      </c>
      <c r="AD36" s="34">
        <v>12858</v>
      </c>
      <c r="AE36" s="34">
        <v>2372</v>
      </c>
      <c r="AF36" s="18">
        <v>1.59362549800797</v>
      </c>
      <c r="AG36" s="18">
        <v>0.98765432098765404</v>
      </c>
      <c r="AH36" s="37">
        <v>110</v>
      </c>
      <c r="AI36" s="7">
        <f t="shared" si="0"/>
        <v>4.6374367622259696</v>
      </c>
      <c r="AK36" s="61"/>
      <c r="AQ36" s="63"/>
    </row>
    <row r="37" spans="1:44" x14ac:dyDescent="0.25">
      <c r="A37" s="64"/>
      <c r="B37" s="5" t="s">
        <v>61</v>
      </c>
      <c r="C37" s="3" t="s">
        <v>9</v>
      </c>
      <c r="D37" s="2" t="s">
        <v>9</v>
      </c>
      <c r="E37" s="2" t="s">
        <v>59</v>
      </c>
      <c r="G37" s="2" t="s">
        <v>26</v>
      </c>
      <c r="H37" s="2" t="s">
        <v>42</v>
      </c>
      <c r="I37" s="2" t="s">
        <v>11</v>
      </c>
      <c r="J37" s="17">
        <v>10000000</v>
      </c>
      <c r="K37" s="24">
        <v>130620</v>
      </c>
      <c r="L37" s="34">
        <v>142402</v>
      </c>
      <c r="M37" s="34">
        <v>30288</v>
      </c>
      <c r="N37" s="34">
        <v>249</v>
      </c>
      <c r="O37" s="34">
        <v>221</v>
      </c>
      <c r="P37" s="6">
        <v>0.82210776545166409</v>
      </c>
      <c r="Q37" s="7">
        <v>0</v>
      </c>
      <c r="R37" s="7">
        <v>0</v>
      </c>
      <c r="S37" s="34">
        <v>3</v>
      </c>
      <c r="T37" s="7">
        <f>S37/O37*100</f>
        <v>1.3574660633484164</v>
      </c>
      <c r="U37" s="34">
        <v>0</v>
      </c>
      <c r="V37" s="53">
        <f t="shared" si="5"/>
        <v>0</v>
      </c>
      <c r="W37" s="42">
        <v>50.13</v>
      </c>
      <c r="X37" s="34"/>
      <c r="Y37" s="7"/>
      <c r="Z37" s="7"/>
      <c r="AA37" s="24">
        <v>130703</v>
      </c>
      <c r="AB37" s="34">
        <v>44645</v>
      </c>
      <c r="AC37" s="34">
        <v>17629</v>
      </c>
      <c r="AD37" s="34">
        <v>8437</v>
      </c>
      <c r="AE37" s="34">
        <v>38</v>
      </c>
      <c r="AF37" s="18">
        <v>0</v>
      </c>
      <c r="AG37" s="18">
        <v>0</v>
      </c>
      <c r="AH37" s="37">
        <v>1</v>
      </c>
      <c r="AI37" s="7">
        <v>2.5641025641025639</v>
      </c>
      <c r="AK37" s="61"/>
      <c r="AQ37" s="63"/>
    </row>
    <row r="38" spans="1:44" x14ac:dyDescent="0.25">
      <c r="A38" s="64"/>
      <c r="B38" s="5" t="s">
        <v>27</v>
      </c>
      <c r="C38" s="3" t="s">
        <v>9</v>
      </c>
      <c r="D38" s="2" t="s">
        <v>9</v>
      </c>
      <c r="E38" s="2" t="s">
        <v>59</v>
      </c>
      <c r="G38" s="2" t="s">
        <v>26</v>
      </c>
      <c r="H38" s="2" t="s">
        <v>81</v>
      </c>
      <c r="I38" s="2" t="s">
        <v>11</v>
      </c>
      <c r="J38" s="17">
        <v>440000000</v>
      </c>
      <c r="K38" s="24"/>
      <c r="L38" s="34"/>
      <c r="M38" s="34"/>
      <c r="N38" s="34"/>
      <c r="O38" s="34"/>
      <c r="P38" s="6"/>
      <c r="Q38" s="7"/>
      <c r="R38" s="7"/>
      <c r="S38" s="34"/>
      <c r="T38" s="7"/>
      <c r="U38" s="7"/>
      <c r="V38" s="56"/>
      <c r="W38" s="42"/>
      <c r="X38" s="34"/>
      <c r="Y38" s="7"/>
      <c r="Z38" s="7"/>
      <c r="AA38" s="24"/>
      <c r="AB38" s="34"/>
      <c r="AC38" s="34"/>
      <c r="AD38" s="34"/>
      <c r="AE38" s="34"/>
      <c r="AF38" s="7"/>
      <c r="AG38" s="7"/>
      <c r="AH38" s="37"/>
      <c r="AI38" s="7"/>
      <c r="AK38" s="61"/>
      <c r="AQ38" s="63"/>
    </row>
    <row r="39" spans="1:44" ht="15.75" thickBot="1" x14ac:dyDescent="0.3">
      <c r="A39" s="65"/>
      <c r="B39" s="14" t="s">
        <v>28</v>
      </c>
      <c r="C39" s="47" t="s">
        <v>9</v>
      </c>
      <c r="D39" s="15" t="s">
        <v>9</v>
      </c>
      <c r="E39" s="15" t="s">
        <v>59</v>
      </c>
      <c r="F39" s="15"/>
      <c r="G39" s="15" t="s">
        <v>26</v>
      </c>
      <c r="H39" s="15" t="s">
        <v>82</v>
      </c>
      <c r="I39" s="15" t="s">
        <v>11</v>
      </c>
      <c r="J39" s="19">
        <v>3800000000</v>
      </c>
      <c r="K39" s="25"/>
      <c r="L39" s="35"/>
      <c r="M39" s="35"/>
      <c r="N39" s="35"/>
      <c r="O39" s="35"/>
      <c r="P39" s="20"/>
      <c r="Q39" s="21"/>
      <c r="R39" s="21"/>
      <c r="S39" s="35"/>
      <c r="T39" s="22"/>
      <c r="U39" s="22"/>
      <c r="V39" s="57"/>
      <c r="W39" s="43"/>
      <c r="X39" s="35"/>
      <c r="Y39" s="22"/>
      <c r="Z39" s="22"/>
      <c r="AA39" s="25"/>
      <c r="AB39" s="35"/>
      <c r="AC39" s="35"/>
      <c r="AD39" s="35"/>
      <c r="AE39" s="35"/>
      <c r="AF39" s="21"/>
      <c r="AG39" s="21"/>
      <c r="AH39" s="38"/>
      <c r="AI39" s="22"/>
      <c r="AJ39" s="22"/>
      <c r="AK39" s="62"/>
      <c r="AQ39" s="63"/>
    </row>
    <row r="40" spans="1:44" x14ac:dyDescent="0.25">
      <c r="B40" s="5" t="s">
        <v>70</v>
      </c>
    </row>
    <row r="41" spans="1:44" x14ac:dyDescent="0.25">
      <c r="B41" s="5" t="s">
        <v>73</v>
      </c>
    </row>
    <row r="42" spans="1:44" x14ac:dyDescent="0.25">
      <c r="B42" s="5" t="s">
        <v>75</v>
      </c>
    </row>
    <row r="43" spans="1:44" x14ac:dyDescent="0.25">
      <c r="B43" s="5" t="s">
        <v>95</v>
      </c>
    </row>
    <row r="44" spans="1:44" x14ac:dyDescent="0.25">
      <c r="H44" s="4"/>
      <c r="I44" s="4"/>
      <c r="J44" s="4"/>
      <c r="K44" s="4"/>
      <c r="L44" s="4"/>
      <c r="M44" s="4"/>
      <c r="N44" s="4"/>
      <c r="O44" s="4"/>
      <c r="P44" s="9"/>
      <c r="Q44" s="4"/>
      <c r="R44" s="4"/>
    </row>
    <row r="45" spans="1:44" x14ac:dyDescent="0.25">
      <c r="E45" s="4"/>
      <c r="F45" s="4"/>
      <c r="H45" s="4"/>
      <c r="I45" s="4"/>
      <c r="J45" s="4"/>
      <c r="K45" s="4"/>
      <c r="L45" s="4"/>
      <c r="M45" s="4"/>
      <c r="N45" s="4"/>
      <c r="O45" s="4"/>
      <c r="P45" s="9"/>
      <c r="Q45" s="4"/>
      <c r="R45" s="4"/>
    </row>
    <row r="46" spans="1:44" x14ac:dyDescent="0.25">
      <c r="E46" s="4"/>
      <c r="F46" s="4"/>
      <c r="H46" s="4"/>
      <c r="I46" s="4"/>
      <c r="J46" s="4"/>
      <c r="K46" s="4"/>
      <c r="L46" s="4"/>
      <c r="M46" s="4"/>
      <c r="N46" s="4"/>
      <c r="O46" s="4"/>
      <c r="P46" s="9"/>
      <c r="Q46" s="4"/>
      <c r="R46" s="4"/>
    </row>
    <row r="47" spans="1:44" x14ac:dyDescent="0.25">
      <c r="E47" s="4"/>
      <c r="F47" s="4"/>
      <c r="H47" s="4"/>
      <c r="I47" s="4"/>
      <c r="J47" s="4"/>
      <c r="K47" s="4"/>
      <c r="L47" s="4"/>
      <c r="M47" s="4"/>
      <c r="N47" s="4"/>
      <c r="O47" s="4"/>
      <c r="P47" s="9"/>
      <c r="Q47" s="4"/>
      <c r="R47" s="4"/>
    </row>
    <row r="48" spans="1:44" x14ac:dyDescent="0.25">
      <c r="E48" s="4"/>
      <c r="F48" s="4"/>
      <c r="H48" s="4"/>
      <c r="I48" s="4"/>
      <c r="J48" s="4"/>
      <c r="K48" s="4"/>
      <c r="L48" s="4"/>
      <c r="M48" s="4"/>
      <c r="N48" s="4"/>
      <c r="O48" s="4"/>
      <c r="P48" s="9"/>
      <c r="Q48" s="4"/>
      <c r="R48" s="4"/>
    </row>
    <row r="49" spans="5:18" x14ac:dyDescent="0.25">
      <c r="E49" s="4"/>
      <c r="F49" s="4"/>
      <c r="H49" s="4"/>
      <c r="I49" s="4"/>
      <c r="J49" s="4"/>
      <c r="K49" s="4"/>
      <c r="L49" s="4"/>
      <c r="M49" s="4"/>
      <c r="N49" s="4"/>
      <c r="O49" s="4"/>
      <c r="P49" s="9"/>
      <c r="Q49" s="4"/>
      <c r="R49" s="4"/>
    </row>
    <row r="50" spans="5:18" x14ac:dyDescent="0.25">
      <c r="E50" s="4"/>
      <c r="F50" s="4"/>
      <c r="H50" s="4"/>
      <c r="I50" s="4"/>
      <c r="J50" s="4"/>
      <c r="K50" s="4"/>
      <c r="L50" s="4"/>
      <c r="M50" s="4"/>
      <c r="N50" s="4"/>
      <c r="O50" s="4"/>
      <c r="P50" s="9"/>
      <c r="Q50" s="4"/>
      <c r="R50" s="4"/>
    </row>
    <row r="51" spans="5:18" x14ac:dyDescent="0.25">
      <c r="E51" s="4"/>
      <c r="F51" s="4"/>
      <c r="H51" s="4"/>
      <c r="I51" s="4"/>
      <c r="J51" s="4"/>
      <c r="K51" s="4"/>
      <c r="L51" s="4"/>
      <c r="M51" s="4"/>
      <c r="N51" s="4"/>
      <c r="O51" s="4"/>
      <c r="P51" s="9"/>
      <c r="Q51" s="4"/>
      <c r="R51" s="4"/>
    </row>
    <row r="52" spans="5:18" x14ac:dyDescent="0.25">
      <c r="E52" s="4"/>
      <c r="F52" s="4"/>
      <c r="H52" s="4"/>
      <c r="I52" s="4"/>
      <c r="J52" s="4"/>
      <c r="K52" s="4"/>
      <c r="L52" s="4"/>
      <c r="M52" s="4"/>
      <c r="N52" s="4"/>
      <c r="O52" s="4"/>
      <c r="P52" s="9"/>
      <c r="Q52" s="4"/>
      <c r="R52" s="4"/>
    </row>
    <row r="53" spans="5:18" x14ac:dyDescent="0.25">
      <c r="E53" s="4"/>
      <c r="F53" s="4"/>
      <c r="H53" s="4"/>
      <c r="I53" s="4"/>
      <c r="J53" s="4"/>
      <c r="K53" s="4"/>
      <c r="L53" s="4"/>
      <c r="M53" s="4"/>
      <c r="N53" s="4"/>
      <c r="O53" s="4"/>
      <c r="P53" s="9"/>
      <c r="Q53" s="4"/>
      <c r="R53" s="4"/>
    </row>
    <row r="54" spans="5:18" x14ac:dyDescent="0.25">
      <c r="E54" s="4"/>
      <c r="F54" s="4"/>
      <c r="H54" s="4"/>
      <c r="I54" s="4"/>
      <c r="J54" s="4"/>
      <c r="K54" s="4"/>
      <c r="L54" s="4"/>
      <c r="M54" s="4"/>
      <c r="N54" s="4"/>
      <c r="O54" s="4"/>
      <c r="P54" s="9"/>
      <c r="Q54" s="4"/>
      <c r="R54" s="4"/>
    </row>
    <row r="55" spans="5:18" x14ac:dyDescent="0.25">
      <c r="E55" s="4"/>
      <c r="F55" s="4"/>
      <c r="H55" s="4"/>
      <c r="I55" s="4"/>
      <c r="J55" s="4"/>
      <c r="K55" s="4"/>
      <c r="L55" s="4"/>
      <c r="M55" s="4"/>
      <c r="N55" s="4"/>
      <c r="O55" s="4"/>
      <c r="P55" s="9"/>
      <c r="Q55" s="4"/>
      <c r="R55" s="4"/>
    </row>
    <row r="56" spans="5:18" x14ac:dyDescent="0.25">
      <c r="E56" s="4"/>
      <c r="F56" s="4"/>
      <c r="H56" s="4"/>
      <c r="I56" s="4"/>
      <c r="J56" s="4"/>
      <c r="K56" s="4"/>
      <c r="L56" s="4"/>
      <c r="M56" s="4"/>
      <c r="N56" s="4"/>
      <c r="O56" s="4"/>
      <c r="P56" s="9"/>
      <c r="Q56" s="4"/>
      <c r="R56" s="4"/>
    </row>
    <row r="57" spans="5:18" x14ac:dyDescent="0.25">
      <c r="E57" s="4"/>
      <c r="F57" s="4"/>
      <c r="H57" s="4"/>
      <c r="I57" s="4"/>
      <c r="J57" s="4"/>
      <c r="K57" s="4"/>
      <c r="L57" s="4"/>
      <c r="M57" s="4"/>
      <c r="N57" s="4"/>
      <c r="O57" s="4"/>
      <c r="P57" s="9"/>
      <c r="Q57" s="4"/>
      <c r="R57" s="4"/>
    </row>
    <row r="58" spans="5:18" x14ac:dyDescent="0.25">
      <c r="E58" s="4"/>
      <c r="F58" s="4"/>
      <c r="H58" s="4"/>
      <c r="I58" s="4"/>
      <c r="J58" s="4"/>
      <c r="K58" s="4"/>
      <c r="L58" s="4"/>
      <c r="M58" s="4"/>
      <c r="N58" s="4"/>
      <c r="O58" s="4"/>
      <c r="P58" s="9"/>
      <c r="Q58" s="4"/>
      <c r="R58" s="4"/>
    </row>
    <row r="59" spans="5:18" x14ac:dyDescent="0.25">
      <c r="E59" s="4"/>
      <c r="F59" s="4"/>
      <c r="H59" s="4"/>
      <c r="I59" s="4"/>
      <c r="J59" s="4"/>
      <c r="K59" s="4"/>
      <c r="L59" s="4"/>
      <c r="M59" s="4"/>
      <c r="N59" s="4"/>
      <c r="O59" s="4"/>
      <c r="P59" s="9"/>
      <c r="Q59" s="4"/>
      <c r="R59" s="4"/>
    </row>
    <row r="60" spans="5:18" x14ac:dyDescent="0.25">
      <c r="E60" s="4"/>
      <c r="F60" s="4"/>
      <c r="H60" s="4"/>
      <c r="I60" s="4"/>
      <c r="J60" s="4"/>
      <c r="K60" s="4"/>
      <c r="L60" s="4"/>
      <c r="M60" s="4"/>
      <c r="N60" s="4"/>
      <c r="O60" s="4"/>
      <c r="P60" s="9"/>
      <c r="Q60" s="4"/>
      <c r="R60" s="4"/>
    </row>
    <row r="61" spans="5:18" x14ac:dyDescent="0.25">
      <c r="E61" s="4"/>
      <c r="F61" s="4"/>
      <c r="H61" s="4"/>
      <c r="I61" s="4"/>
      <c r="J61" s="4"/>
      <c r="K61" s="4"/>
      <c r="L61" s="4"/>
      <c r="M61" s="4"/>
      <c r="N61" s="4"/>
      <c r="O61" s="4"/>
      <c r="P61" s="9"/>
      <c r="Q61" s="4"/>
      <c r="R61" s="4"/>
    </row>
    <row r="62" spans="5:18" x14ac:dyDescent="0.25">
      <c r="E62" s="4"/>
      <c r="F62" s="4"/>
      <c r="H62" s="4"/>
      <c r="I62" s="4"/>
      <c r="J62" s="4"/>
      <c r="K62" s="4"/>
      <c r="L62" s="4"/>
      <c r="M62" s="4"/>
      <c r="N62" s="4"/>
      <c r="O62" s="4"/>
      <c r="P62" s="9"/>
      <c r="Q62" s="4"/>
      <c r="R62" s="4"/>
    </row>
    <row r="63" spans="5:18" x14ac:dyDescent="0.25">
      <c r="E63" s="4"/>
      <c r="F63" s="4"/>
      <c r="H63" s="4"/>
      <c r="I63" s="4"/>
      <c r="J63" s="4"/>
      <c r="K63" s="4"/>
      <c r="L63" s="4"/>
      <c r="M63" s="4"/>
      <c r="N63" s="4"/>
      <c r="O63" s="4"/>
      <c r="P63" s="9"/>
      <c r="Q63" s="4"/>
      <c r="R63" s="4"/>
    </row>
    <row r="64" spans="5:18" x14ac:dyDescent="0.25">
      <c r="E64" s="4"/>
      <c r="F64" s="4"/>
      <c r="H64" s="4"/>
      <c r="I64" s="4"/>
      <c r="J64" s="4"/>
      <c r="K64" s="4"/>
      <c r="L64" s="4"/>
      <c r="M64" s="4"/>
      <c r="N64" s="4"/>
      <c r="O64" s="4"/>
      <c r="P64" s="9"/>
      <c r="Q64" s="4"/>
      <c r="R64" s="4"/>
    </row>
    <row r="65" spans="5:18" x14ac:dyDescent="0.25">
      <c r="E65" s="4"/>
      <c r="F65" s="4"/>
      <c r="H65" s="4"/>
      <c r="I65" s="4"/>
      <c r="J65" s="4"/>
      <c r="K65" s="4"/>
      <c r="L65" s="4"/>
      <c r="M65" s="4"/>
      <c r="N65" s="4"/>
      <c r="O65" s="4"/>
      <c r="P65" s="9"/>
      <c r="Q65" s="4"/>
      <c r="R65" s="4"/>
    </row>
    <row r="66" spans="5:18" x14ac:dyDescent="0.25">
      <c r="E66" s="4"/>
      <c r="F66" s="4"/>
      <c r="H66" s="4"/>
      <c r="I66" s="4"/>
      <c r="J66" s="4"/>
      <c r="K66" s="4"/>
      <c r="L66" s="4"/>
      <c r="M66" s="4"/>
      <c r="N66" s="4"/>
      <c r="O66" s="4"/>
      <c r="P66" s="9"/>
      <c r="Q66" s="4"/>
      <c r="R66" s="4"/>
    </row>
    <row r="67" spans="5:18" x14ac:dyDescent="0.25">
      <c r="E67" s="4"/>
      <c r="F67" s="4"/>
      <c r="H67" s="4"/>
      <c r="I67" s="4"/>
      <c r="J67" s="4"/>
      <c r="K67" s="4"/>
      <c r="L67" s="4"/>
      <c r="M67" s="4"/>
      <c r="N67" s="4"/>
      <c r="O67" s="4"/>
      <c r="P67" s="9"/>
      <c r="Q67" s="4"/>
      <c r="R67" s="4"/>
    </row>
    <row r="68" spans="5:18" x14ac:dyDescent="0.25">
      <c r="E68" s="4"/>
      <c r="F68" s="4"/>
      <c r="H68" s="4"/>
      <c r="I68" s="4"/>
      <c r="J68" s="4"/>
      <c r="K68" s="4"/>
      <c r="L68" s="4"/>
      <c r="M68" s="4"/>
      <c r="N68" s="4"/>
      <c r="O68" s="4"/>
      <c r="P68" s="9"/>
      <c r="Q68" s="4"/>
      <c r="R68" s="4"/>
    </row>
    <row r="69" spans="5:18" x14ac:dyDescent="0.25">
      <c r="E69" s="4"/>
      <c r="F69" s="4"/>
      <c r="H69" s="4"/>
      <c r="I69" s="4"/>
      <c r="J69" s="4"/>
      <c r="K69" s="4"/>
      <c r="L69" s="4"/>
      <c r="M69" s="4"/>
      <c r="N69" s="4"/>
      <c r="O69" s="4"/>
      <c r="P69" s="9"/>
      <c r="Q69" s="4"/>
      <c r="R69" s="4"/>
    </row>
    <row r="70" spans="5:18" x14ac:dyDescent="0.25">
      <c r="E70" s="4"/>
      <c r="F70" s="4"/>
      <c r="H70" s="4"/>
      <c r="I70" s="4"/>
      <c r="J70" s="4"/>
      <c r="K70" s="4"/>
      <c r="L70" s="4"/>
      <c r="M70" s="4"/>
      <c r="N70" s="4"/>
      <c r="O70" s="4"/>
      <c r="P70" s="9"/>
      <c r="Q70" s="4"/>
      <c r="R70" s="4"/>
    </row>
    <row r="71" spans="5:18" x14ac:dyDescent="0.25">
      <c r="E71" s="4"/>
      <c r="F71" s="4"/>
      <c r="H71" s="4"/>
      <c r="I71" s="4"/>
      <c r="J71" s="4"/>
      <c r="K71" s="4"/>
      <c r="L71" s="4"/>
      <c r="M71" s="4"/>
      <c r="N71" s="4"/>
      <c r="O71" s="4"/>
      <c r="P71" s="9"/>
      <c r="Q71" s="4"/>
      <c r="R71" s="4"/>
    </row>
    <row r="72" spans="5:18" x14ac:dyDescent="0.25">
      <c r="E72" s="4"/>
      <c r="F72" s="4"/>
      <c r="H72" s="4"/>
      <c r="I72" s="4"/>
      <c r="J72" s="4"/>
      <c r="K72" s="4"/>
      <c r="L72" s="4"/>
      <c r="M72" s="4"/>
      <c r="N72" s="4"/>
      <c r="O72" s="4"/>
      <c r="P72" s="9"/>
      <c r="Q72" s="4"/>
      <c r="R72" s="4"/>
    </row>
    <row r="73" spans="5:18" x14ac:dyDescent="0.25">
      <c r="E73" s="4"/>
      <c r="F73" s="4"/>
      <c r="H73" s="4"/>
      <c r="I73" s="4"/>
      <c r="J73" s="4"/>
      <c r="K73" s="4"/>
      <c r="L73" s="4"/>
      <c r="M73" s="4"/>
      <c r="N73" s="4"/>
      <c r="O73" s="4"/>
      <c r="P73" s="9"/>
      <c r="Q73" s="4"/>
      <c r="R73" s="4"/>
    </row>
    <row r="74" spans="5:18" x14ac:dyDescent="0.25">
      <c r="E74" s="4"/>
      <c r="F74" s="4"/>
      <c r="H74" s="4"/>
      <c r="I74" s="4"/>
      <c r="J74" s="4"/>
      <c r="K74" s="4"/>
      <c r="L74" s="4"/>
      <c r="M74" s="4"/>
      <c r="N74" s="4"/>
      <c r="O74" s="4"/>
      <c r="P74" s="9"/>
      <c r="Q74" s="4"/>
      <c r="R74" s="4"/>
    </row>
    <row r="75" spans="5:18" x14ac:dyDescent="0.25">
      <c r="E75" s="4"/>
      <c r="F75" s="4"/>
      <c r="H75" s="4"/>
      <c r="I75" s="4"/>
      <c r="J75" s="4"/>
      <c r="K75" s="4"/>
      <c r="L75" s="4"/>
      <c r="M75" s="4"/>
      <c r="N75" s="4"/>
      <c r="O75" s="4"/>
      <c r="P75" s="9"/>
      <c r="Q75" s="4"/>
      <c r="R75" s="4"/>
    </row>
    <row r="76" spans="5:18" x14ac:dyDescent="0.25">
      <c r="E76" s="4"/>
      <c r="F76" s="4"/>
      <c r="H76" s="4"/>
      <c r="I76" s="4"/>
      <c r="J76" s="4"/>
      <c r="K76" s="4"/>
      <c r="L76" s="4"/>
      <c r="M76" s="4"/>
      <c r="N76" s="4"/>
      <c r="O76" s="4"/>
      <c r="P76" s="9"/>
      <c r="Q76" s="4"/>
      <c r="R76" s="4"/>
    </row>
    <row r="77" spans="5:18" x14ac:dyDescent="0.25">
      <c r="E77" s="4"/>
      <c r="F77" s="4"/>
      <c r="H77" s="4"/>
      <c r="I77" s="4"/>
      <c r="J77" s="4"/>
      <c r="K77" s="4"/>
      <c r="L77" s="4"/>
      <c r="M77" s="4"/>
      <c r="N77" s="4"/>
      <c r="O77" s="4"/>
      <c r="P77" s="9"/>
      <c r="Q77" s="4"/>
      <c r="R77" s="4"/>
    </row>
    <row r="78" spans="5:18" x14ac:dyDescent="0.25">
      <c r="H78" s="4"/>
      <c r="I78" s="4"/>
      <c r="J78" s="4"/>
      <c r="K78" s="4"/>
      <c r="L78" s="4"/>
      <c r="M78" s="4"/>
      <c r="N78" s="4"/>
      <c r="O78" s="4"/>
      <c r="P78" s="9"/>
      <c r="Q78" s="4"/>
      <c r="R78" s="4"/>
    </row>
    <row r="79" spans="5:18" x14ac:dyDescent="0.25">
      <c r="H79" s="4"/>
      <c r="I79" s="4"/>
      <c r="J79" s="4"/>
      <c r="K79" s="4"/>
      <c r="L79" s="4"/>
      <c r="M79" s="4"/>
      <c r="N79" s="4"/>
      <c r="O79" s="4"/>
      <c r="P79" s="9"/>
      <c r="Q79" s="4"/>
      <c r="R79" s="4"/>
    </row>
    <row r="80" spans="5:18" x14ac:dyDescent="0.25">
      <c r="H80" s="4"/>
      <c r="I80" s="4"/>
      <c r="J80" s="4"/>
      <c r="K80" s="4"/>
      <c r="L80" s="4"/>
      <c r="M80" s="4"/>
      <c r="N80" s="4"/>
      <c r="O80" s="4"/>
      <c r="P80" s="9"/>
      <c r="Q80" s="4"/>
      <c r="R80" s="4"/>
    </row>
    <row r="81" spans="8:18" x14ac:dyDescent="0.25">
      <c r="H81" s="4"/>
      <c r="I81" s="4"/>
      <c r="J81" s="4"/>
      <c r="K81" s="4"/>
      <c r="L81" s="4"/>
      <c r="M81" s="4"/>
      <c r="N81" s="4"/>
      <c r="O81" s="4"/>
      <c r="P81" s="9"/>
      <c r="Q81" s="4"/>
      <c r="R81" s="4"/>
    </row>
    <row r="82" spans="8:18" x14ac:dyDescent="0.25">
      <c r="H82" s="4"/>
      <c r="I82" s="4"/>
      <c r="J82" s="4"/>
      <c r="K82" s="4"/>
      <c r="L82" s="4"/>
      <c r="M82" s="4"/>
      <c r="N82" s="4"/>
      <c r="O82" s="4"/>
      <c r="P82" s="9"/>
      <c r="Q82" s="4"/>
      <c r="R82" s="4"/>
    </row>
    <row r="83" spans="8:18" x14ac:dyDescent="0.25">
      <c r="H83" s="4"/>
      <c r="I83" s="4"/>
      <c r="J83" s="4"/>
      <c r="K83" s="4"/>
      <c r="L83" s="4"/>
      <c r="M83" s="4"/>
      <c r="N83" s="4"/>
      <c r="O83" s="4"/>
      <c r="P83" s="9"/>
      <c r="Q83" s="4"/>
      <c r="R83" s="4"/>
    </row>
    <row r="84" spans="8:18" x14ac:dyDescent="0.25">
      <c r="H84" s="4"/>
      <c r="I84" s="4"/>
      <c r="J84" s="4"/>
      <c r="K84" s="4"/>
      <c r="L84" s="4"/>
      <c r="M84" s="4"/>
      <c r="N84" s="4"/>
      <c r="O84" s="4"/>
      <c r="P84" s="9"/>
      <c r="Q84" s="4"/>
      <c r="R84" s="4"/>
    </row>
    <row r="85" spans="8:18" x14ac:dyDescent="0.25">
      <c r="H85" s="4"/>
      <c r="I85" s="4"/>
      <c r="J85" s="4"/>
      <c r="K85" s="4"/>
      <c r="L85" s="4"/>
      <c r="M85" s="4"/>
      <c r="N85" s="4"/>
      <c r="O85" s="4"/>
      <c r="P85" s="9"/>
      <c r="Q85" s="4"/>
      <c r="R85" s="4"/>
    </row>
    <row r="86" spans="8:18" x14ac:dyDescent="0.25">
      <c r="H86" s="4"/>
      <c r="I86" s="4"/>
      <c r="J86" s="4"/>
      <c r="K86" s="4"/>
      <c r="L86" s="4"/>
      <c r="M86" s="4"/>
      <c r="N86" s="4"/>
      <c r="O86" s="4"/>
      <c r="P86" s="9"/>
      <c r="Q86" s="4"/>
      <c r="R86" s="4"/>
    </row>
    <row r="87" spans="8:18" x14ac:dyDescent="0.25">
      <c r="H87" s="4"/>
      <c r="I87" s="4"/>
      <c r="J87" s="4"/>
      <c r="K87" s="4"/>
      <c r="L87" s="4"/>
      <c r="M87" s="4"/>
      <c r="N87" s="4"/>
      <c r="O87" s="4"/>
      <c r="P87" s="9"/>
      <c r="Q87" s="4"/>
      <c r="R87" s="4"/>
    </row>
    <row r="88" spans="8:18" x14ac:dyDescent="0.25">
      <c r="H88" s="4"/>
      <c r="I88" s="4"/>
      <c r="J88" s="4"/>
      <c r="K88" s="4"/>
      <c r="L88" s="4"/>
      <c r="M88" s="4"/>
      <c r="N88" s="4"/>
      <c r="O88" s="4"/>
      <c r="P88" s="9"/>
      <c r="Q88" s="4"/>
      <c r="R88" s="4"/>
    </row>
    <row r="89" spans="8:18" x14ac:dyDescent="0.25">
      <c r="H89" s="4"/>
      <c r="I89" s="4"/>
      <c r="J89" s="4"/>
      <c r="K89" s="4"/>
      <c r="L89" s="4"/>
      <c r="M89" s="4"/>
      <c r="N89" s="4"/>
      <c r="O89" s="4"/>
      <c r="P89" s="9"/>
      <c r="Q89" s="4"/>
      <c r="R89" s="4"/>
    </row>
    <row r="90" spans="8:18" x14ac:dyDescent="0.25">
      <c r="H90" s="4"/>
      <c r="I90" s="4"/>
      <c r="J90" s="4"/>
      <c r="K90" s="4"/>
      <c r="L90" s="4"/>
      <c r="M90" s="4"/>
      <c r="N90" s="4"/>
      <c r="O90" s="4"/>
      <c r="P90" s="9"/>
      <c r="Q90" s="4"/>
      <c r="R90" s="4"/>
    </row>
  </sheetData>
  <mergeCells count="8">
    <mergeCell ref="A4:A21"/>
    <mergeCell ref="A22:A39"/>
    <mergeCell ref="AA1:AK1"/>
    <mergeCell ref="K2:V2"/>
    <mergeCell ref="W2:Z2"/>
    <mergeCell ref="K1:Z1"/>
    <mergeCell ref="AA2:AK2"/>
    <mergeCell ref="A1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marie_gansauge</dc:creator>
  <cp:lastModifiedBy>mmeyer</cp:lastModifiedBy>
  <cp:lastPrinted>2014-01-10T12:57:07Z</cp:lastPrinted>
  <dcterms:created xsi:type="dcterms:W3CDTF">2013-08-26T09:22:19Z</dcterms:created>
  <dcterms:modified xsi:type="dcterms:W3CDTF">2014-05-12T11:42:55Z</dcterms:modified>
</cp:coreProperties>
</file>