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21500" yWindow="0" windowWidth="26200" windowHeight="28820" tabRatio="500"/>
  </bookViews>
  <sheets>
    <sheet name="Sheet1" sheetId="4"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75" i="4" l="1"/>
  <c r="F75" i="4"/>
  <c r="G75" i="4"/>
  <c r="H75" i="4"/>
  <c r="D65" i="4"/>
  <c r="D71" i="4"/>
  <c r="E71" i="4"/>
  <c r="F71" i="4"/>
  <c r="G71" i="4"/>
  <c r="H71" i="4"/>
  <c r="D68" i="4"/>
  <c r="E68" i="4"/>
  <c r="F68" i="4"/>
  <c r="G68" i="4"/>
  <c r="H68" i="4"/>
  <c r="D56" i="4"/>
  <c r="D62" i="4"/>
  <c r="E62" i="4"/>
  <c r="F62" i="4"/>
  <c r="G62" i="4"/>
  <c r="H62" i="4"/>
  <c r="D59" i="4"/>
  <c r="E59" i="4"/>
  <c r="F59" i="4"/>
  <c r="G59" i="4"/>
  <c r="H59" i="4"/>
  <c r="E55" i="4"/>
  <c r="F55" i="4"/>
  <c r="G55" i="4"/>
  <c r="H55" i="4"/>
  <c r="E54" i="4"/>
  <c r="F54" i="4"/>
  <c r="G54" i="4"/>
  <c r="H54" i="4"/>
  <c r="D44" i="4"/>
  <c r="D50" i="4"/>
  <c r="E50" i="4"/>
  <c r="F50" i="4"/>
  <c r="G50" i="4"/>
  <c r="H50" i="4"/>
  <c r="D47" i="4"/>
  <c r="E47" i="4"/>
  <c r="F47" i="4"/>
  <c r="G47" i="4"/>
  <c r="H47" i="4"/>
  <c r="D35" i="4"/>
  <c r="D41" i="4"/>
  <c r="E41" i="4"/>
  <c r="F41" i="4"/>
  <c r="G41" i="4"/>
  <c r="H41" i="4"/>
  <c r="D38" i="4"/>
  <c r="E38" i="4"/>
  <c r="F38" i="4"/>
  <c r="G38" i="4"/>
  <c r="H38" i="4"/>
  <c r="D29" i="4"/>
  <c r="D32" i="4"/>
  <c r="E32" i="4"/>
  <c r="F32" i="4"/>
  <c r="G32" i="4"/>
  <c r="H32" i="4"/>
  <c r="D20" i="4"/>
  <c r="D26" i="4"/>
  <c r="E26" i="4"/>
  <c r="F26" i="4"/>
  <c r="G26" i="4"/>
  <c r="H26" i="4"/>
  <c r="D23" i="4"/>
  <c r="E23" i="4"/>
  <c r="F23" i="4"/>
  <c r="G23" i="4"/>
  <c r="H23" i="4"/>
  <c r="D11" i="4"/>
  <c r="D17" i="4"/>
  <c r="E17" i="4"/>
  <c r="F17" i="4"/>
  <c r="G17" i="4"/>
  <c r="H17" i="4"/>
  <c r="D14" i="4"/>
  <c r="E14" i="4"/>
  <c r="F14" i="4"/>
  <c r="G14" i="4"/>
  <c r="H14" i="4"/>
  <c r="D2" i="4"/>
  <c r="D8" i="4"/>
  <c r="E8" i="4"/>
  <c r="F8" i="4"/>
  <c r="G8" i="4"/>
  <c r="H8" i="4"/>
  <c r="D5" i="4"/>
  <c r="E5" i="4"/>
  <c r="F5" i="4"/>
  <c r="G5" i="4"/>
  <c r="H5" i="4"/>
</calcChain>
</file>

<file path=xl/sharedStrings.xml><?xml version="1.0" encoding="utf-8"?>
<sst xmlns="http://schemas.openxmlformats.org/spreadsheetml/2006/main" count="172" uniqueCount="103">
  <si>
    <t>B04</t>
  </si>
  <si>
    <t>B05</t>
  </si>
  <si>
    <t>B06</t>
  </si>
  <si>
    <t>B07</t>
  </si>
  <si>
    <t>B08</t>
  </si>
  <si>
    <t>B09</t>
  </si>
  <si>
    <t>C04</t>
  </si>
  <si>
    <t>C05</t>
  </si>
  <si>
    <t>C06</t>
  </si>
  <si>
    <t>C07</t>
  </si>
  <si>
    <t>C08</t>
  </si>
  <si>
    <t>C09</t>
  </si>
  <si>
    <t>D04</t>
  </si>
  <si>
    <t>D05</t>
  </si>
  <si>
    <t>D06</t>
  </si>
  <si>
    <t>D07</t>
  </si>
  <si>
    <t>D08</t>
  </si>
  <si>
    <t>D09</t>
  </si>
  <si>
    <t>E04</t>
  </si>
  <si>
    <t>E05</t>
  </si>
  <si>
    <t>E06</t>
  </si>
  <si>
    <t>E07</t>
  </si>
  <si>
    <t>E08</t>
  </si>
  <si>
    <t>E09</t>
  </si>
  <si>
    <t>F04</t>
  </si>
  <si>
    <t>F05</t>
  </si>
  <si>
    <t>F06</t>
  </si>
  <si>
    <t>F07</t>
  </si>
  <si>
    <t>F08</t>
  </si>
  <si>
    <t>F09</t>
  </si>
  <si>
    <t>G04</t>
  </si>
  <si>
    <t>G05</t>
  </si>
  <si>
    <t>G06</t>
  </si>
  <si>
    <t>G07</t>
  </si>
  <si>
    <t>G08</t>
  </si>
  <si>
    <t>G09</t>
  </si>
  <si>
    <t>Well</t>
  </si>
  <si>
    <t>CT</t>
  </si>
  <si>
    <t>Sample</t>
  </si>
  <si>
    <t>average ct</t>
  </si>
  <si>
    <t>sv-c</t>
  </si>
  <si>
    <t>G12</t>
  </si>
  <si>
    <t>B01</t>
  </si>
  <si>
    <t>B02</t>
  </si>
  <si>
    <t>B03</t>
  </si>
  <si>
    <t>B10</t>
  </si>
  <si>
    <t>C01</t>
  </si>
  <si>
    <t>C02</t>
  </si>
  <si>
    <t>C03</t>
  </si>
  <si>
    <t>C10</t>
  </si>
  <si>
    <t>D01</t>
  </si>
  <si>
    <t>D02</t>
  </si>
  <si>
    <t>D03</t>
  </si>
  <si>
    <t>D10</t>
  </si>
  <si>
    <t>E01</t>
  </si>
  <si>
    <t>E02</t>
  </si>
  <si>
    <t>E03</t>
  </si>
  <si>
    <t>E10</t>
  </si>
  <si>
    <t>F01</t>
  </si>
  <si>
    <t>F02</t>
  </si>
  <si>
    <t>F03</t>
  </si>
  <si>
    <t>F10</t>
  </si>
  <si>
    <t>G01</t>
  </si>
  <si>
    <t>G02</t>
  </si>
  <si>
    <t>G03</t>
  </si>
  <si>
    <t>G10</t>
  </si>
  <si>
    <t>G11</t>
  </si>
  <si>
    <t>SV3</t>
  </si>
  <si>
    <t>SV2</t>
  </si>
  <si>
    <t>SV4</t>
  </si>
  <si>
    <t>SV5</t>
  </si>
  <si>
    <t>SV6</t>
  </si>
  <si>
    <t>SV7</t>
  </si>
  <si>
    <t>SV3_CL</t>
  </si>
  <si>
    <t>SV5_CL</t>
  </si>
  <si>
    <t>SV6_CL</t>
  </si>
  <si>
    <t>SV7_CL</t>
  </si>
  <si>
    <t>N</t>
  </si>
  <si>
    <t>SV5_CR</t>
  </si>
  <si>
    <t>SV6_CR</t>
  </si>
  <si>
    <t>SV7_CR</t>
  </si>
  <si>
    <t>SV3_CR</t>
  </si>
  <si>
    <t>SV8_CL</t>
  </si>
  <si>
    <t>SV9_CL</t>
  </si>
  <si>
    <t>SV8</t>
  </si>
  <si>
    <t>SV9</t>
  </si>
  <si>
    <t>SV10</t>
  </si>
  <si>
    <t>SV4_CL</t>
  </si>
  <si>
    <t>SV8_CR</t>
  </si>
  <si>
    <t>SV9_CR</t>
  </si>
  <si>
    <t>SV10_CR</t>
  </si>
  <si>
    <t>SV1</t>
  </si>
  <si>
    <t>SV1_CL</t>
  </si>
  <si>
    <t>SV2_CL</t>
  </si>
  <si>
    <t>SV1_CR</t>
  </si>
  <si>
    <t>SV2_CR</t>
  </si>
  <si>
    <t>control:sv</t>
  </si>
  <si>
    <t>AAF of SV</t>
  </si>
  <si>
    <t>% tumor cell with SV</t>
  </si>
  <si>
    <t>Green: control allele product at Left side of BP</t>
  </si>
  <si>
    <t>Blue: control allele product at Right side of bp</t>
  </si>
  <si>
    <t>Yellow: SV allele specific porduct</t>
  </si>
  <si>
    <t xml:space="preserve">Table T6. Tumor content assessment using breakpoint q-PCR. For each breakpoint, we analyzed PCR across the breakpoint, and (typically) two control amplicons (primer design is demonstrated in Fig. S6). qPCR reactions were perfrormed independently for each pair of primers with (typically) three replicate reaction per primer pair. Only tumor tissue DNA was used for this experiment. The results from breakpoint-qPCR corresponding to breakpoint primer pair are shown in yellow, while the control primer pair results are shown in green and in blue. For each PCR reaction we detected CT value (CT column), and average CT was calculated to improve accuracy (average ct column). The difference between specific and control reaction CTs was calculated for each control pair of primers.  The ratio of the amount of breakpoint PCR products and control PCR product was calculated accordingly (control:sv column). AAF of SV was then calculated (AAF of SV column). AAF of SV was then used to estimate the percent of cells carrying a given variant (tumor content).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</si>
</sst>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0.000"/>
    <numFmt numFmtId="166" formatCode="0.00000000000000"/>
  </numFmts>
  <fonts count="4" x14ac:knownFonts="1">
    <font>
      <sz val="12"/>
      <color theme="1"/>
      <name val="Calibri"/>
      <family val="2"/>
      <scheme val="minor"/>
    </font>
    <font>
      <sz val="8.25"/>
      <name val="Microsoft Sans Serif"/>
      <charset val="1"/>
    </font>
    <font>
      <u/>
      <sz val="12"/>
      <color theme="10"/>
      <name val="Calibri"/>
      <family val="2"/>
      <scheme val="minor"/>
    </font>
    <font>
      <u/>
      <sz val="12"/>
      <color theme="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53EE24"/>
        <bgColor indexed="64"/>
      </patternFill>
    </fill>
    <fill>
      <patternFill patternType="solid">
        <fgColor rgb="FF4DC9FF"/>
        <bgColor indexed="64"/>
      </patternFill>
    </fill>
  </fills>
  <borders count="1">
    <border>
      <left/>
      <right/>
      <top/>
      <bottom/>
      <diagonal/>
    </border>
  </borders>
  <cellStyleXfs count="17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9">
    <xf numFmtId="0" fontId="0" fillId="0" borderId="0" xfId="0"/>
    <xf numFmtId="49" fontId="1" fillId="2" borderId="0" xfId="0" applyNumberFormat="1" applyFont="1" applyFill="1" applyAlignment="1">
      <alignment vertical="center"/>
    </xf>
    <xf numFmtId="0" fontId="0" fillId="2" borderId="0" xfId="0" applyFill="1"/>
    <xf numFmtId="164" fontId="1" fillId="2" borderId="0" xfId="0" applyNumberFormat="1" applyFont="1" applyFill="1" applyBorder="1" applyAlignment="1" applyProtection="1">
      <alignment vertical="center"/>
    </xf>
    <xf numFmtId="49" fontId="1" fillId="3" borderId="0" xfId="0" applyNumberFormat="1" applyFont="1" applyFill="1" applyAlignment="1">
      <alignment vertical="center"/>
    </xf>
    <xf numFmtId="0" fontId="0" fillId="3" borderId="0" xfId="0" applyFill="1"/>
    <xf numFmtId="164" fontId="1" fillId="3" borderId="0" xfId="0" applyNumberFormat="1" applyFont="1" applyFill="1" applyBorder="1" applyAlignment="1" applyProtection="1">
      <alignment vertical="center"/>
    </xf>
    <xf numFmtId="49" fontId="1" fillId="4" borderId="0" xfId="0" applyNumberFormat="1" applyFont="1" applyFill="1" applyAlignment="1">
      <alignment vertical="center"/>
    </xf>
    <xf numFmtId="0" fontId="0" fillId="4" borderId="0" xfId="0" applyFill="1"/>
    <xf numFmtId="164" fontId="1" fillId="4" borderId="0" xfId="0" applyNumberFormat="1" applyFont="1" applyFill="1" applyBorder="1" applyAlignment="1" applyProtection="1">
      <alignment vertical="center"/>
    </xf>
    <xf numFmtId="49" fontId="1" fillId="0" borderId="0" xfId="0" applyNumberFormat="1" applyFont="1" applyFill="1" applyBorder="1" applyAlignment="1" applyProtection="1">
      <alignment vertical="center"/>
    </xf>
    <xf numFmtId="164" fontId="1" fillId="0" borderId="0" xfId="0" applyNumberFormat="1" applyFont="1" applyFill="1" applyBorder="1" applyAlignment="1" applyProtection="1">
      <alignment vertical="center"/>
    </xf>
    <xf numFmtId="49" fontId="1" fillId="2" borderId="0" xfId="0" applyNumberFormat="1" applyFont="1" applyFill="1" applyBorder="1" applyAlignment="1" applyProtection="1">
      <alignment vertical="center"/>
    </xf>
    <xf numFmtId="49" fontId="1" fillId="3" borderId="0" xfId="0" applyNumberFormat="1" applyFont="1" applyFill="1" applyBorder="1" applyAlignment="1" applyProtection="1">
      <alignment vertical="center"/>
    </xf>
    <xf numFmtId="49" fontId="1" fillId="4" borderId="0" xfId="0" applyNumberFormat="1" applyFont="1" applyFill="1" applyBorder="1" applyAlignment="1" applyProtection="1">
      <alignment vertical="center"/>
    </xf>
    <xf numFmtId="165" fontId="0" fillId="3" borderId="0" xfId="0" applyNumberFormat="1" applyFill="1"/>
    <xf numFmtId="165" fontId="0" fillId="4" borderId="0" xfId="0" applyNumberFormat="1" applyFill="1"/>
    <xf numFmtId="166" fontId="0" fillId="4" borderId="0" xfId="0" applyNumberFormat="1" applyFill="1"/>
    <xf numFmtId="166" fontId="0" fillId="3" borderId="0" xfId="0" applyNumberFormat="1" applyFill="1"/>
  </cellXfs>
  <cellStyles count="17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tabSelected="1" topLeftCell="A4" workbookViewId="0">
      <selection activeCell="A84" sqref="A84"/>
    </sheetView>
  </sheetViews>
  <sheetFormatPr baseColWidth="10" defaultRowHeight="15" x14ac:dyDescent="0"/>
  <cols>
    <col min="6" max="6" width="17" bestFit="1" customWidth="1"/>
    <col min="10" max="10" width="43.1640625" customWidth="1"/>
  </cols>
  <sheetData>
    <row r="1" spans="1:10">
      <c r="A1" t="s">
        <v>36</v>
      </c>
      <c r="B1" t="s">
        <v>38</v>
      </c>
      <c r="C1" t="s">
        <v>37</v>
      </c>
      <c r="D1" t="s">
        <v>39</v>
      </c>
      <c r="E1" t="s">
        <v>40</v>
      </c>
      <c r="F1" t="s">
        <v>96</v>
      </c>
      <c r="G1" t="s">
        <v>97</v>
      </c>
      <c r="H1" t="s">
        <v>98</v>
      </c>
    </row>
    <row r="2" spans="1:10">
      <c r="A2" s="1" t="s">
        <v>0</v>
      </c>
      <c r="B2" s="2" t="s">
        <v>91</v>
      </c>
      <c r="C2" s="3">
        <v>30.296615294768898</v>
      </c>
      <c r="D2" s="2">
        <f>SUM(C2:C4)/3</f>
        <v>30.248169327987899</v>
      </c>
      <c r="E2" s="2"/>
      <c r="F2" s="2"/>
      <c r="G2" s="2"/>
      <c r="H2" s="2"/>
      <c r="J2" s="2" t="s">
        <v>101</v>
      </c>
    </row>
    <row r="3" spans="1:10">
      <c r="A3" s="1" t="s">
        <v>1</v>
      </c>
      <c r="B3" s="2" t="s">
        <v>91</v>
      </c>
      <c r="C3" s="3">
        <v>30.340741938201798</v>
      </c>
      <c r="D3" s="2"/>
      <c r="E3" s="2"/>
      <c r="F3" s="2"/>
      <c r="G3" s="2"/>
      <c r="H3" s="2"/>
      <c r="J3" s="5" t="s">
        <v>99</v>
      </c>
    </row>
    <row r="4" spans="1:10">
      <c r="A4" s="1" t="s">
        <v>2</v>
      </c>
      <c r="B4" s="2" t="s">
        <v>91</v>
      </c>
      <c r="C4" s="3">
        <v>30.107150750993</v>
      </c>
      <c r="D4" s="2"/>
      <c r="E4" s="2"/>
      <c r="F4" s="2"/>
      <c r="G4" s="2"/>
      <c r="H4" s="2"/>
      <c r="J4" s="8" t="s">
        <v>100</v>
      </c>
    </row>
    <row r="5" spans="1:10">
      <c r="A5" s="4" t="s">
        <v>6</v>
      </c>
      <c r="B5" s="5" t="s">
        <v>92</v>
      </c>
      <c r="C5" s="6">
        <v>27.8361979727772</v>
      </c>
      <c r="D5" s="5">
        <f>SUM(C5:C7)/3</f>
        <v>27.885801939412669</v>
      </c>
      <c r="E5" s="15">
        <f>D2-D5</f>
        <v>2.3623673885752297</v>
      </c>
      <c r="F5" s="18">
        <f>2^E5</f>
        <v>5.1421346501440288</v>
      </c>
      <c r="G5" s="5">
        <f>1/(1+F5)</f>
        <v>0.16280984656963693</v>
      </c>
      <c r="H5" s="5">
        <f>2*G5</f>
        <v>0.32561969313927386</v>
      </c>
    </row>
    <row r="6" spans="1:10">
      <c r="A6" s="4" t="s">
        <v>7</v>
      </c>
      <c r="B6" s="5" t="s">
        <v>92</v>
      </c>
      <c r="C6" s="6">
        <v>28.031059737029999</v>
      </c>
      <c r="D6" s="5"/>
      <c r="E6" s="5"/>
      <c r="F6" s="5"/>
      <c r="G6" s="5"/>
      <c r="H6" s="5"/>
    </row>
    <row r="7" spans="1:10">
      <c r="A7" s="4" t="s">
        <v>8</v>
      </c>
      <c r="B7" s="5" t="s">
        <v>92</v>
      </c>
      <c r="C7" s="6">
        <v>27.790148108430799</v>
      </c>
      <c r="D7" s="5"/>
      <c r="E7" s="5"/>
      <c r="F7" s="5"/>
      <c r="G7" s="5"/>
      <c r="H7" s="5"/>
    </row>
    <row r="8" spans="1:10">
      <c r="A8" s="7" t="s">
        <v>12</v>
      </c>
      <c r="B8" s="8" t="s">
        <v>94</v>
      </c>
      <c r="C8" s="9">
        <v>28.106238861621101</v>
      </c>
      <c r="D8" s="8">
        <f>SUM(C8:C10)/3</f>
        <v>28.116740625927036</v>
      </c>
      <c r="E8" s="16">
        <f>D2-D8</f>
        <v>2.1314287020608624</v>
      </c>
      <c r="F8" s="17">
        <f>2^E8</f>
        <v>4.3815116718244411</v>
      </c>
      <c r="G8" s="8">
        <f>1/(1+F8)</f>
        <v>0.18582139387258448</v>
      </c>
      <c r="H8" s="8">
        <f>2*G8</f>
        <v>0.37164278774516896</v>
      </c>
    </row>
    <row r="9" spans="1:10">
      <c r="A9" s="7" t="s">
        <v>13</v>
      </c>
      <c r="B9" s="8" t="s">
        <v>94</v>
      </c>
      <c r="C9" s="9">
        <v>28.123230662843898</v>
      </c>
      <c r="D9" s="8"/>
      <c r="E9" s="8"/>
      <c r="F9" s="8"/>
      <c r="G9" s="8"/>
      <c r="H9" s="8"/>
    </row>
    <row r="10" spans="1:10">
      <c r="A10" s="7" t="s">
        <v>14</v>
      </c>
      <c r="B10" s="8" t="s">
        <v>94</v>
      </c>
      <c r="C10" s="9">
        <v>28.120752353316099</v>
      </c>
      <c r="D10" s="8"/>
      <c r="E10" s="8"/>
      <c r="F10" s="8"/>
      <c r="G10" s="8"/>
      <c r="H10" s="8"/>
    </row>
    <row r="11" spans="1:10">
      <c r="A11" s="1" t="s">
        <v>3</v>
      </c>
      <c r="B11" s="2" t="s">
        <v>68</v>
      </c>
      <c r="C11" s="3">
        <v>30.608049070851798</v>
      </c>
      <c r="D11" s="2">
        <f>SUM(C11:C13)/3</f>
        <v>30.7965272324588</v>
      </c>
      <c r="E11" s="2"/>
      <c r="F11" s="2"/>
      <c r="G11" s="2"/>
      <c r="H11" s="2"/>
    </row>
    <row r="12" spans="1:10">
      <c r="A12" s="1" t="s">
        <v>4</v>
      </c>
      <c r="B12" s="2" t="s">
        <v>68</v>
      </c>
      <c r="C12" s="3">
        <v>31.0406323938724</v>
      </c>
      <c r="D12" s="2"/>
      <c r="E12" s="2"/>
      <c r="F12" s="2"/>
      <c r="G12" s="2"/>
      <c r="H12" s="2"/>
    </row>
    <row r="13" spans="1:10">
      <c r="A13" s="1" t="s">
        <v>5</v>
      </c>
      <c r="B13" s="2" t="s">
        <v>68</v>
      </c>
      <c r="C13" s="3">
        <v>30.740900232652201</v>
      </c>
      <c r="D13" s="2"/>
      <c r="E13" s="2"/>
      <c r="F13" s="2"/>
      <c r="G13" s="2"/>
      <c r="H13" s="2"/>
    </row>
    <row r="14" spans="1:10">
      <c r="A14" s="4" t="s">
        <v>9</v>
      </c>
      <c r="B14" s="5" t="s">
        <v>93</v>
      </c>
      <c r="C14" s="6">
        <v>27.652133674382799</v>
      </c>
      <c r="D14" s="5">
        <f>SUM(C14:C16)/3</f>
        <v>27.692488493315835</v>
      </c>
      <c r="E14" s="15">
        <f>D11-D14</f>
        <v>3.1040387391429647</v>
      </c>
      <c r="F14" s="18">
        <f>2^E14</f>
        <v>8.5982242586406077</v>
      </c>
      <c r="G14" s="5">
        <f>1/(1+F14)</f>
        <v>0.10418593825829503</v>
      </c>
      <c r="H14" s="5">
        <f>2*G14</f>
        <v>0.20837187651659006</v>
      </c>
    </row>
    <row r="15" spans="1:10">
      <c r="A15" s="4" t="s">
        <v>10</v>
      </c>
      <c r="B15" s="5" t="s">
        <v>93</v>
      </c>
      <c r="C15" s="6">
        <v>27.680135274626998</v>
      </c>
      <c r="D15" s="5"/>
      <c r="E15" s="5"/>
      <c r="F15" s="5"/>
      <c r="G15" s="5"/>
      <c r="H15" s="5"/>
    </row>
    <row r="16" spans="1:10">
      <c r="A16" s="4" t="s">
        <v>11</v>
      </c>
      <c r="B16" s="5" t="s">
        <v>93</v>
      </c>
      <c r="C16" s="6">
        <v>27.745196530937701</v>
      </c>
      <c r="D16" s="5"/>
      <c r="E16" s="5"/>
      <c r="F16" s="5"/>
      <c r="G16" s="5"/>
      <c r="H16" s="5"/>
    </row>
    <row r="17" spans="1:8">
      <c r="A17" s="7" t="s">
        <v>15</v>
      </c>
      <c r="B17" s="8" t="s">
        <v>95</v>
      </c>
      <c r="C17" s="9">
        <v>29.5397334818358</v>
      </c>
      <c r="D17" s="8">
        <f>SUM(C17:C19)/3</f>
        <v>29.456560296389199</v>
      </c>
      <c r="E17" s="16">
        <f>D11-D17</f>
        <v>1.3399669360696009</v>
      </c>
      <c r="F17" s="17">
        <f>2^E17</f>
        <v>2.5314551709554456</v>
      </c>
      <c r="G17" s="8">
        <f>1/(1+F17)</f>
        <v>0.28316938813906761</v>
      </c>
      <c r="H17" s="8">
        <f>2*G17</f>
        <v>0.56633877627813523</v>
      </c>
    </row>
    <row r="18" spans="1:8">
      <c r="A18" s="7" t="s">
        <v>16</v>
      </c>
      <c r="B18" s="8" t="s">
        <v>95</v>
      </c>
      <c r="C18" s="9">
        <v>29.428438577085601</v>
      </c>
      <c r="D18" s="8"/>
      <c r="E18" s="8"/>
      <c r="F18" s="8"/>
      <c r="G18" s="8"/>
      <c r="H18" s="8"/>
    </row>
    <row r="19" spans="1:8">
      <c r="A19" s="7" t="s">
        <v>17</v>
      </c>
      <c r="B19" s="8" t="s">
        <v>95</v>
      </c>
      <c r="C19" s="9">
        <v>29.4015088302462</v>
      </c>
      <c r="D19" s="8"/>
      <c r="E19" s="8"/>
      <c r="F19" s="8"/>
      <c r="G19" s="8"/>
      <c r="H19" s="8"/>
    </row>
    <row r="20" spans="1:8">
      <c r="A20" s="12" t="s">
        <v>42</v>
      </c>
      <c r="B20" s="2" t="s">
        <v>67</v>
      </c>
      <c r="C20" s="3">
        <v>29.941655077998799</v>
      </c>
      <c r="D20" s="2">
        <f>SUM(C20:C22)/3</f>
        <v>29.882035229945799</v>
      </c>
      <c r="E20" s="2"/>
      <c r="F20" s="2"/>
      <c r="G20" s="2"/>
      <c r="H20" s="2"/>
    </row>
    <row r="21" spans="1:8">
      <c r="A21" s="12" t="s">
        <v>43</v>
      </c>
      <c r="B21" s="2" t="s">
        <v>67</v>
      </c>
      <c r="C21" s="3">
        <v>29.934785147640198</v>
      </c>
      <c r="D21" s="2"/>
      <c r="E21" s="2"/>
      <c r="F21" s="2"/>
      <c r="G21" s="2"/>
      <c r="H21" s="2"/>
    </row>
    <row r="22" spans="1:8">
      <c r="A22" s="12" t="s">
        <v>44</v>
      </c>
      <c r="B22" s="2" t="s">
        <v>67</v>
      </c>
      <c r="C22" s="3">
        <v>29.7696654641984</v>
      </c>
      <c r="D22" s="2"/>
      <c r="E22" s="2"/>
      <c r="F22" s="2"/>
      <c r="G22" s="2"/>
      <c r="H22" s="2"/>
    </row>
    <row r="23" spans="1:8">
      <c r="A23" s="13" t="s">
        <v>46</v>
      </c>
      <c r="B23" s="5" t="s">
        <v>73</v>
      </c>
      <c r="C23" s="6">
        <v>30.042870039661899</v>
      </c>
      <c r="D23" s="5">
        <f>SUM(C23:C25)/3</f>
        <v>30.003718547020998</v>
      </c>
      <c r="E23" s="15">
        <f>D20-D23</f>
        <v>-0.12168331707519897</v>
      </c>
      <c r="F23" s="18">
        <f>2^E23</f>
        <v>0.91911461423468654</v>
      </c>
      <c r="G23" s="5">
        <f>1/(1+F23)</f>
        <v>0.52107362039905292</v>
      </c>
      <c r="H23" s="5">
        <f>2*G23</f>
        <v>1.0421472407981058</v>
      </c>
    </row>
    <row r="24" spans="1:8">
      <c r="A24" s="13" t="s">
        <v>47</v>
      </c>
      <c r="B24" s="5" t="s">
        <v>73</v>
      </c>
      <c r="C24" s="6">
        <v>30.026266854008</v>
      </c>
      <c r="D24" s="5"/>
      <c r="E24" s="5"/>
      <c r="F24" s="5"/>
      <c r="G24" s="5"/>
      <c r="H24" s="5"/>
    </row>
    <row r="25" spans="1:8">
      <c r="A25" s="13" t="s">
        <v>48</v>
      </c>
      <c r="B25" s="5" t="s">
        <v>73</v>
      </c>
      <c r="C25" s="6">
        <v>29.942018747393099</v>
      </c>
      <c r="D25" s="5"/>
      <c r="E25" s="5"/>
      <c r="F25" s="5"/>
      <c r="G25" s="5"/>
      <c r="H25" s="5"/>
    </row>
    <row r="26" spans="1:8">
      <c r="A26" s="14" t="s">
        <v>54</v>
      </c>
      <c r="B26" s="8" t="s">
        <v>81</v>
      </c>
      <c r="C26" s="9">
        <v>29.422052733276399</v>
      </c>
      <c r="D26" s="8">
        <f>SUM(C26:C28)/3</f>
        <v>29.3457079516199</v>
      </c>
      <c r="E26" s="16">
        <f>D20-D26</f>
        <v>0.53632727832589921</v>
      </c>
      <c r="F26" s="17">
        <f>2^E26</f>
        <v>1.4502757935999178</v>
      </c>
      <c r="G26" s="8">
        <f>1/(1+F26)</f>
        <v>0.40811732402204864</v>
      </c>
      <c r="H26" s="8">
        <f>2*G26</f>
        <v>0.81623464804409729</v>
      </c>
    </row>
    <row r="27" spans="1:8">
      <c r="A27" s="14" t="s">
        <v>55</v>
      </c>
      <c r="B27" s="8" t="s">
        <v>81</v>
      </c>
      <c r="C27" s="9">
        <v>29.308015052608599</v>
      </c>
      <c r="D27" s="8"/>
      <c r="E27" s="8"/>
      <c r="F27" s="8"/>
      <c r="G27" s="8"/>
      <c r="H27" s="8"/>
    </row>
    <row r="28" spans="1:8">
      <c r="A28" s="14" t="s">
        <v>56</v>
      </c>
      <c r="B28" s="8" t="s">
        <v>81</v>
      </c>
      <c r="C28" s="9">
        <v>29.307056068974699</v>
      </c>
      <c r="D28" s="8"/>
      <c r="E28" s="8"/>
      <c r="F28" s="8"/>
      <c r="G28" s="8"/>
      <c r="H28" s="8"/>
    </row>
    <row r="29" spans="1:8">
      <c r="A29" s="12" t="s">
        <v>58</v>
      </c>
      <c r="B29" s="2" t="s">
        <v>69</v>
      </c>
      <c r="C29" s="3">
        <v>30.9641989453219</v>
      </c>
      <c r="D29" s="2">
        <f>SUM(C29:C31)/3</f>
        <v>30.877991970886598</v>
      </c>
      <c r="E29" s="2"/>
      <c r="F29" s="2"/>
      <c r="G29" s="2"/>
      <c r="H29" s="2"/>
    </row>
    <row r="30" spans="1:8">
      <c r="A30" s="12" t="s">
        <v>59</v>
      </c>
      <c r="B30" s="2" t="s">
        <v>69</v>
      </c>
      <c r="C30" s="3">
        <v>30.8101659785758</v>
      </c>
      <c r="D30" s="2"/>
      <c r="E30" s="2"/>
      <c r="F30" s="2"/>
      <c r="G30" s="2"/>
      <c r="H30" s="2"/>
    </row>
    <row r="31" spans="1:8">
      <c r="A31" s="12" t="s">
        <v>60</v>
      </c>
      <c r="B31" s="2" t="s">
        <v>69</v>
      </c>
      <c r="C31" s="3">
        <v>30.8596109887621</v>
      </c>
      <c r="D31" s="2"/>
      <c r="E31" s="2"/>
      <c r="F31" s="2"/>
      <c r="G31" s="2"/>
      <c r="H31" s="2"/>
    </row>
    <row r="32" spans="1:8">
      <c r="A32" s="13" t="s">
        <v>62</v>
      </c>
      <c r="B32" s="5" t="s">
        <v>87</v>
      </c>
      <c r="C32" s="6">
        <v>29.206073403752701</v>
      </c>
      <c r="D32" s="5">
        <f>SUM(C32:C34)/3</f>
        <v>28.980782802519201</v>
      </c>
      <c r="E32" s="15">
        <f>D29-D32</f>
        <v>1.8972091683673966</v>
      </c>
      <c r="F32" s="18">
        <f>2^E32</f>
        <v>3.7249192956009596</v>
      </c>
      <c r="G32" s="5">
        <f>1/(1+F32)</f>
        <v>0.21164382657943592</v>
      </c>
      <c r="H32" s="5">
        <f>2*G32</f>
        <v>0.42328765315887185</v>
      </c>
    </row>
    <row r="33" spans="1:8">
      <c r="A33" s="13" t="s">
        <v>63</v>
      </c>
      <c r="B33" s="5" t="s">
        <v>87</v>
      </c>
      <c r="C33" s="6">
        <v>28.661066128521501</v>
      </c>
      <c r="D33" s="5"/>
      <c r="E33" s="5"/>
      <c r="F33" s="5"/>
      <c r="G33" s="5"/>
      <c r="H33" s="5"/>
    </row>
    <row r="34" spans="1:8">
      <c r="A34" s="13" t="s">
        <v>64</v>
      </c>
      <c r="B34" s="5" t="s">
        <v>87</v>
      </c>
      <c r="C34" s="6">
        <v>29.075208875283401</v>
      </c>
      <c r="D34" s="5"/>
      <c r="E34" s="5"/>
      <c r="F34" s="5"/>
      <c r="G34" s="5"/>
      <c r="H34" s="5"/>
    </row>
    <row r="35" spans="1:8">
      <c r="A35" s="12" t="s">
        <v>0</v>
      </c>
      <c r="B35" s="2" t="s">
        <v>70</v>
      </c>
      <c r="C35" s="3">
        <v>29.453813113429199</v>
      </c>
      <c r="D35" s="2">
        <f>SUM(C35:C37)/3</f>
        <v>29.716307876168131</v>
      </c>
      <c r="E35" s="2"/>
      <c r="F35" s="2"/>
      <c r="G35" s="2"/>
      <c r="H35" s="2"/>
    </row>
    <row r="36" spans="1:8">
      <c r="A36" s="12" t="s">
        <v>1</v>
      </c>
      <c r="B36" s="2" t="s">
        <v>70</v>
      </c>
      <c r="C36" s="3">
        <v>29.8245896219786</v>
      </c>
      <c r="D36" s="2"/>
      <c r="E36" s="2"/>
      <c r="F36" s="2"/>
      <c r="G36" s="2"/>
      <c r="H36" s="2"/>
    </row>
    <row r="37" spans="1:8">
      <c r="A37" s="12" t="s">
        <v>2</v>
      </c>
      <c r="B37" s="2" t="s">
        <v>70</v>
      </c>
      <c r="C37" s="3">
        <v>29.8705208930966</v>
      </c>
      <c r="D37" s="2"/>
      <c r="E37" s="2"/>
      <c r="F37" s="2"/>
      <c r="G37" s="2"/>
      <c r="H37" s="2"/>
    </row>
    <row r="38" spans="1:8">
      <c r="A38" s="13" t="s">
        <v>6</v>
      </c>
      <c r="B38" s="5" t="s">
        <v>74</v>
      </c>
      <c r="C38" s="6">
        <v>27.938401854247601</v>
      </c>
      <c r="D38" s="5">
        <f>SUM(C38:C40)/3</f>
        <v>28.141534491685263</v>
      </c>
      <c r="E38" s="15">
        <f>D35-D38</f>
        <v>1.5747733844828673</v>
      </c>
      <c r="F38" s="18">
        <f>2^E38</f>
        <v>2.9788869721636457</v>
      </c>
      <c r="G38" s="5">
        <f>1/(1+F38)</f>
        <v>0.25132656619703331</v>
      </c>
      <c r="H38" s="5">
        <f>2*G38</f>
        <v>0.50265313239406662</v>
      </c>
    </row>
    <row r="39" spans="1:8">
      <c r="A39" s="13" t="s">
        <v>7</v>
      </c>
      <c r="B39" s="5" t="s">
        <v>74</v>
      </c>
      <c r="C39" s="6">
        <v>28.4319268657588</v>
      </c>
      <c r="D39" s="5"/>
      <c r="E39" s="5"/>
      <c r="F39" s="5"/>
      <c r="G39" s="5"/>
      <c r="H39" s="5"/>
    </row>
    <row r="40" spans="1:8">
      <c r="A40" s="13" t="s">
        <v>8</v>
      </c>
      <c r="B40" s="5" t="s">
        <v>74</v>
      </c>
      <c r="C40" s="6">
        <v>28.054274755049398</v>
      </c>
      <c r="D40" s="5"/>
      <c r="E40" s="5"/>
      <c r="F40" s="5"/>
      <c r="G40" s="5"/>
      <c r="H40" s="5"/>
    </row>
    <row r="41" spans="1:8">
      <c r="A41" s="14" t="s">
        <v>12</v>
      </c>
      <c r="B41" s="8" t="s">
        <v>78</v>
      </c>
      <c r="C41" s="9">
        <v>27.025212276538898</v>
      </c>
      <c r="D41" s="8">
        <f>SUM(C41:C43)/3</f>
        <v>26.932059055528033</v>
      </c>
      <c r="E41" s="16">
        <f>D35-D41</f>
        <v>2.7842488206400979</v>
      </c>
      <c r="F41" s="17">
        <f>2^E41</f>
        <v>6.8887815077591599</v>
      </c>
      <c r="G41" s="8">
        <f>1/(1+F41)</f>
        <v>0.12676228882957793</v>
      </c>
      <c r="H41" s="8">
        <f>2*G41</f>
        <v>0.25352457765915587</v>
      </c>
    </row>
    <row r="42" spans="1:8">
      <c r="A42" s="14" t="s">
        <v>13</v>
      </c>
      <c r="B42" s="8" t="s">
        <v>78</v>
      </c>
      <c r="C42" s="9">
        <v>27.002288392045799</v>
      </c>
      <c r="D42" s="8"/>
      <c r="E42" s="8"/>
      <c r="F42" s="8"/>
      <c r="G42" s="8"/>
      <c r="H42" s="8"/>
    </row>
    <row r="43" spans="1:8">
      <c r="A43" s="14" t="s">
        <v>14</v>
      </c>
      <c r="B43" s="8" t="s">
        <v>78</v>
      </c>
      <c r="C43" s="9">
        <v>26.768676497999401</v>
      </c>
      <c r="D43" s="8"/>
      <c r="E43" s="8"/>
      <c r="F43" s="8"/>
      <c r="G43" s="8"/>
      <c r="H43" s="8"/>
    </row>
    <row r="44" spans="1:8">
      <c r="A44" s="12" t="s">
        <v>3</v>
      </c>
      <c r="B44" s="2" t="s">
        <v>71</v>
      </c>
      <c r="C44" s="3">
        <v>29.578310315800099</v>
      </c>
      <c r="D44" s="2">
        <f>SUM(C44:C46)/3</f>
        <v>29.345149075717103</v>
      </c>
      <c r="E44" s="2"/>
      <c r="F44" s="2"/>
      <c r="G44" s="2"/>
      <c r="H44" s="2"/>
    </row>
    <row r="45" spans="1:8">
      <c r="A45" s="12" t="s">
        <v>4</v>
      </c>
      <c r="B45" s="2" t="s">
        <v>71</v>
      </c>
      <c r="C45" s="3">
        <v>29.3636948338686</v>
      </c>
      <c r="D45" s="2"/>
      <c r="E45" s="2"/>
      <c r="F45" s="2"/>
      <c r="G45" s="2"/>
      <c r="H45" s="2"/>
    </row>
    <row r="46" spans="1:8">
      <c r="A46" s="12" t="s">
        <v>5</v>
      </c>
      <c r="B46" s="2" t="s">
        <v>71</v>
      </c>
      <c r="C46" s="3">
        <v>29.093442077482599</v>
      </c>
      <c r="D46" s="2"/>
      <c r="E46" s="2"/>
      <c r="F46" s="2"/>
      <c r="G46" s="2"/>
      <c r="H46" s="2"/>
    </row>
    <row r="47" spans="1:8">
      <c r="A47" s="13" t="s">
        <v>9</v>
      </c>
      <c r="B47" s="5" t="s">
        <v>75</v>
      </c>
      <c r="C47" s="6">
        <v>29.618733268753498</v>
      </c>
      <c r="D47" s="5">
        <f>SUM(C47:C49)/3</f>
        <v>29.468601941279132</v>
      </c>
      <c r="E47" s="15">
        <f>D44-D47</f>
        <v>-0.1234528655620295</v>
      </c>
      <c r="F47" s="18">
        <f>2^E47</f>
        <v>0.91798795836570413</v>
      </c>
      <c r="G47" s="5">
        <f>1/(1+F47)</f>
        <v>0.52137970712396375</v>
      </c>
      <c r="H47" s="5">
        <f>2*G47</f>
        <v>1.0427594142479275</v>
      </c>
    </row>
    <row r="48" spans="1:8">
      <c r="A48" s="13" t="s">
        <v>10</v>
      </c>
      <c r="B48" s="5" t="s">
        <v>75</v>
      </c>
      <c r="C48" s="6">
        <v>29.119166807168799</v>
      </c>
      <c r="D48" s="5"/>
      <c r="E48" s="5"/>
      <c r="F48" s="5"/>
      <c r="G48" s="5"/>
      <c r="H48" s="5"/>
    </row>
    <row r="49" spans="1:8">
      <c r="A49" s="13" t="s">
        <v>11</v>
      </c>
      <c r="B49" s="5" t="s">
        <v>75</v>
      </c>
      <c r="C49" s="6">
        <v>29.6679057479151</v>
      </c>
      <c r="D49" s="5"/>
      <c r="E49" s="5"/>
      <c r="F49" s="5"/>
      <c r="G49" s="5"/>
      <c r="H49" s="5"/>
    </row>
    <row r="50" spans="1:8">
      <c r="A50" s="14" t="s">
        <v>15</v>
      </c>
      <c r="B50" s="8" t="s">
        <v>79</v>
      </c>
      <c r="C50" s="9">
        <v>27.738914636005202</v>
      </c>
      <c r="D50" s="8">
        <f>SUM(C50:C52)/3</f>
        <v>27.551419608577003</v>
      </c>
      <c r="E50" s="16">
        <f>D44-D50</f>
        <v>1.7937294671400998</v>
      </c>
      <c r="F50" s="17">
        <f>2^E50</f>
        <v>3.467100045655068</v>
      </c>
      <c r="G50" s="8">
        <f>1/(1+F50)</f>
        <v>0.22385887707454677</v>
      </c>
      <c r="H50" s="8">
        <f>2*G50</f>
        <v>0.44771775414909354</v>
      </c>
    </row>
    <row r="51" spans="1:8">
      <c r="A51" s="14" t="s">
        <v>16</v>
      </c>
      <c r="B51" s="8" t="s">
        <v>79</v>
      </c>
      <c r="C51" s="9">
        <v>27.513685721380799</v>
      </c>
      <c r="D51" s="8"/>
      <c r="E51" s="8"/>
      <c r="F51" s="8"/>
      <c r="G51" s="8"/>
      <c r="H51" s="8"/>
    </row>
    <row r="52" spans="1:8">
      <c r="A52" s="14" t="s">
        <v>17</v>
      </c>
      <c r="B52" s="8" t="s">
        <v>79</v>
      </c>
      <c r="C52" s="9">
        <v>27.401658468345001</v>
      </c>
      <c r="D52" s="8"/>
      <c r="E52" s="8"/>
      <c r="F52" s="8"/>
      <c r="G52" s="8"/>
      <c r="H52" s="8"/>
    </row>
    <row r="53" spans="1:8">
      <c r="A53" s="12" t="s">
        <v>45</v>
      </c>
      <c r="B53" s="2" t="s">
        <v>72</v>
      </c>
      <c r="C53" s="3">
        <v>30.789786654039901</v>
      </c>
      <c r="D53" s="3">
        <v>30.789786654039901</v>
      </c>
      <c r="E53" s="2"/>
      <c r="F53" s="2"/>
      <c r="G53" s="2"/>
      <c r="H53" s="2"/>
    </row>
    <row r="54" spans="1:8">
      <c r="A54" s="13" t="s">
        <v>49</v>
      </c>
      <c r="B54" s="5" t="s">
        <v>76</v>
      </c>
      <c r="C54" s="6">
        <v>28.395699539658001</v>
      </c>
      <c r="D54" s="6">
        <v>28.395699539658001</v>
      </c>
      <c r="E54" s="15">
        <f>D53-D54</f>
        <v>2.3940871143819002</v>
      </c>
      <c r="F54" s="18">
        <f>2^E54</f>
        <v>5.2564438993304643</v>
      </c>
      <c r="G54" s="5">
        <f>1/(1+F54)</f>
        <v>0.15983520608360532</v>
      </c>
      <c r="H54" s="5">
        <f>2*G54</f>
        <v>0.31967041216721065</v>
      </c>
    </row>
    <row r="55" spans="1:8">
      <c r="A55" s="14" t="s">
        <v>53</v>
      </c>
      <c r="B55" s="8" t="s">
        <v>80</v>
      </c>
      <c r="C55" s="9">
        <v>29.740403624904399</v>
      </c>
      <c r="D55" s="9">
        <v>29.740403624904399</v>
      </c>
      <c r="E55" s="16">
        <f>D53-D55</f>
        <v>1.0493830291355017</v>
      </c>
      <c r="F55" s="17">
        <f>2^E55</f>
        <v>2.0696445715574177</v>
      </c>
      <c r="G55" s="8">
        <f>1/(1+F55)</f>
        <v>0.32577061503007793</v>
      </c>
      <c r="H55" s="8">
        <f>2*G55</f>
        <v>0.65154123006015585</v>
      </c>
    </row>
    <row r="56" spans="1:8">
      <c r="A56" s="12" t="s">
        <v>18</v>
      </c>
      <c r="B56" s="2" t="s">
        <v>84</v>
      </c>
      <c r="C56" s="3">
        <v>30.4859320271994</v>
      </c>
      <c r="D56" s="2">
        <f>SUM(C56:C58)/3</f>
        <v>30.189854779626032</v>
      </c>
      <c r="E56" s="2"/>
      <c r="F56" s="2"/>
      <c r="G56" s="2"/>
      <c r="H56" s="2"/>
    </row>
    <row r="57" spans="1:8">
      <c r="A57" s="12" t="s">
        <v>19</v>
      </c>
      <c r="B57" s="2" t="s">
        <v>84</v>
      </c>
      <c r="C57" s="3">
        <v>30.250001238429999</v>
      </c>
      <c r="D57" s="2"/>
      <c r="E57" s="2"/>
      <c r="F57" s="2"/>
      <c r="G57" s="2"/>
      <c r="H57" s="2"/>
    </row>
    <row r="58" spans="1:8">
      <c r="A58" s="12" t="s">
        <v>20</v>
      </c>
      <c r="B58" s="2" t="s">
        <v>84</v>
      </c>
      <c r="C58" s="3">
        <v>29.8336310732487</v>
      </c>
      <c r="D58" s="2"/>
      <c r="E58" s="2"/>
      <c r="F58" s="2"/>
      <c r="G58" s="2"/>
      <c r="H58" s="2"/>
    </row>
    <row r="59" spans="1:8">
      <c r="A59" s="13" t="s">
        <v>24</v>
      </c>
      <c r="B59" s="5" t="s">
        <v>82</v>
      </c>
      <c r="C59" s="6">
        <v>29.690368951353001</v>
      </c>
      <c r="D59" s="5">
        <f>SUM(C59:C61)/3</f>
        <v>29.592650801217104</v>
      </c>
      <c r="E59" s="15">
        <f>D56-D59</f>
        <v>0.59720397840892758</v>
      </c>
      <c r="F59" s="18">
        <f>2^E59</f>
        <v>1.5127818699437576</v>
      </c>
      <c r="G59" s="5">
        <f>1/(1+F59)</f>
        <v>0.39796530369839966</v>
      </c>
      <c r="H59" s="5">
        <f>2*G59</f>
        <v>0.79593060739679933</v>
      </c>
    </row>
    <row r="60" spans="1:8">
      <c r="A60" s="13" t="s">
        <v>25</v>
      </c>
      <c r="B60" s="5" t="s">
        <v>82</v>
      </c>
      <c r="C60" s="6">
        <v>29.370213330504999</v>
      </c>
      <c r="D60" s="5"/>
      <c r="E60" s="5"/>
      <c r="F60" s="5"/>
      <c r="G60" s="5"/>
      <c r="H60" s="5"/>
    </row>
    <row r="61" spans="1:8">
      <c r="A61" s="13" t="s">
        <v>26</v>
      </c>
      <c r="B61" s="5" t="s">
        <v>82</v>
      </c>
      <c r="C61" s="6">
        <v>29.717370121793302</v>
      </c>
      <c r="D61" s="5"/>
      <c r="E61" s="5"/>
      <c r="F61" s="5"/>
      <c r="G61" s="5"/>
      <c r="H61" s="5"/>
    </row>
    <row r="62" spans="1:8">
      <c r="A62" s="14" t="s">
        <v>30</v>
      </c>
      <c r="B62" s="8" t="s">
        <v>88</v>
      </c>
      <c r="C62" s="9">
        <v>28.1234740648726</v>
      </c>
      <c r="D62" s="8">
        <f>SUM(C62:C64)/3</f>
        <v>28.163516398721068</v>
      </c>
      <c r="E62" s="16">
        <f>D56-D62</f>
        <v>2.0263383809049635</v>
      </c>
      <c r="F62" s="17">
        <f>2^E62</f>
        <v>4.0736961633665345</v>
      </c>
      <c r="G62" s="8">
        <f>1/(1+F62)</f>
        <v>0.19709497135840964</v>
      </c>
      <c r="H62" s="8">
        <f>2*G62</f>
        <v>0.39418994271681929</v>
      </c>
    </row>
    <row r="63" spans="1:8">
      <c r="A63" s="14" t="s">
        <v>31</v>
      </c>
      <c r="B63" s="8" t="s">
        <v>88</v>
      </c>
      <c r="C63" s="9">
        <v>28.126244404583201</v>
      </c>
      <c r="D63" s="8"/>
      <c r="E63" s="8"/>
      <c r="F63" s="8"/>
      <c r="G63" s="8"/>
      <c r="H63" s="8"/>
    </row>
    <row r="64" spans="1:8">
      <c r="A64" s="14" t="s">
        <v>32</v>
      </c>
      <c r="B64" s="8" t="s">
        <v>88</v>
      </c>
      <c r="C64" s="9">
        <v>28.240830726707401</v>
      </c>
      <c r="D64" s="8"/>
      <c r="E64" s="8"/>
      <c r="F64" s="8"/>
      <c r="G64" s="8"/>
      <c r="H64" s="8"/>
    </row>
    <row r="65" spans="1:8">
      <c r="A65" s="12" t="s">
        <v>21</v>
      </c>
      <c r="B65" s="2" t="s">
        <v>85</v>
      </c>
      <c r="C65" s="3">
        <v>28.862695194608001</v>
      </c>
      <c r="D65" s="2">
        <f>SUM(C65:C67)/3</f>
        <v>28.915311458003163</v>
      </c>
      <c r="E65" s="2"/>
      <c r="F65" s="2"/>
      <c r="G65" s="2"/>
      <c r="H65" s="2"/>
    </row>
    <row r="66" spans="1:8">
      <c r="A66" s="12" t="s">
        <v>22</v>
      </c>
      <c r="B66" s="2" t="s">
        <v>85</v>
      </c>
      <c r="C66" s="3">
        <v>28.845640156920801</v>
      </c>
      <c r="D66" s="2"/>
      <c r="E66" s="2"/>
      <c r="F66" s="2"/>
      <c r="G66" s="2"/>
      <c r="H66" s="2"/>
    </row>
    <row r="67" spans="1:8">
      <c r="A67" s="12" t="s">
        <v>23</v>
      </c>
      <c r="B67" s="2" t="s">
        <v>85</v>
      </c>
      <c r="C67" s="3">
        <v>29.037599022480698</v>
      </c>
      <c r="D67" s="2"/>
      <c r="E67" s="2"/>
      <c r="F67" s="2"/>
      <c r="G67" s="2"/>
      <c r="H67" s="2"/>
    </row>
    <row r="68" spans="1:8">
      <c r="A68" s="13" t="s">
        <v>27</v>
      </c>
      <c r="B68" s="5" t="s">
        <v>83</v>
      </c>
      <c r="C68" s="6">
        <v>27.877680348234499</v>
      </c>
      <c r="D68" s="5">
        <f>SUM(C68:C70)/3</f>
        <v>27.892252457204233</v>
      </c>
      <c r="E68" s="15">
        <f>D65-D68</f>
        <v>1.0230590007989306</v>
      </c>
      <c r="F68" s="18">
        <f>2^E68</f>
        <v>2.0322233945784323</v>
      </c>
      <c r="G68" s="5">
        <f>1/(1+F68)</f>
        <v>0.32979100477490686</v>
      </c>
      <c r="H68" s="5">
        <f>2*G68</f>
        <v>0.65958200954981372</v>
      </c>
    </row>
    <row r="69" spans="1:8">
      <c r="A69" s="13" t="s">
        <v>28</v>
      </c>
      <c r="B69" s="5" t="s">
        <v>83</v>
      </c>
      <c r="C69" s="6">
        <v>27.940387242664201</v>
      </c>
      <c r="D69" s="5"/>
      <c r="E69" s="5"/>
      <c r="F69" s="5"/>
      <c r="G69" s="5"/>
      <c r="H69" s="5"/>
    </row>
    <row r="70" spans="1:8">
      <c r="A70" s="13" t="s">
        <v>29</v>
      </c>
      <c r="B70" s="5" t="s">
        <v>83</v>
      </c>
      <c r="C70" s="6">
        <v>27.858689780713998</v>
      </c>
      <c r="D70" s="5"/>
      <c r="E70" s="5"/>
      <c r="F70" s="5"/>
      <c r="G70" s="5"/>
      <c r="H70" s="5"/>
    </row>
    <row r="71" spans="1:8">
      <c r="A71" s="14" t="s">
        <v>33</v>
      </c>
      <c r="B71" s="8" t="s">
        <v>89</v>
      </c>
      <c r="C71" s="9">
        <v>27.536895912839</v>
      </c>
      <c r="D71" s="8">
        <f>SUM(C71:C73)/3</f>
        <v>27.471551976995261</v>
      </c>
      <c r="E71" s="16">
        <f>D65-D71</f>
        <v>1.443759481007902</v>
      </c>
      <c r="F71" s="17">
        <f>2^E71</f>
        <v>2.7202881539998893</v>
      </c>
      <c r="G71" s="8">
        <f>1/(1+F71)</f>
        <v>0.26879638313092608</v>
      </c>
      <c r="H71" s="8">
        <f>2*G71</f>
        <v>0.53759276626185215</v>
      </c>
    </row>
    <row r="72" spans="1:8">
      <c r="A72" s="14" t="s">
        <v>34</v>
      </c>
      <c r="B72" s="8" t="s">
        <v>89</v>
      </c>
      <c r="C72" s="9">
        <v>27.430268260731399</v>
      </c>
      <c r="D72" s="8"/>
      <c r="E72" s="8"/>
      <c r="F72" s="8"/>
      <c r="G72" s="8"/>
      <c r="H72" s="8"/>
    </row>
    <row r="73" spans="1:8">
      <c r="A73" s="14" t="s">
        <v>35</v>
      </c>
      <c r="B73" s="8" t="s">
        <v>89</v>
      </c>
      <c r="C73" s="9">
        <v>27.447491757415399</v>
      </c>
      <c r="D73" s="8"/>
      <c r="E73" s="8"/>
      <c r="F73" s="8"/>
      <c r="G73" s="8"/>
      <c r="H73" s="8"/>
    </row>
    <row r="74" spans="1:8">
      <c r="A74" s="12" t="s">
        <v>57</v>
      </c>
      <c r="B74" s="2" t="s">
        <v>86</v>
      </c>
      <c r="C74" s="3">
        <v>29.4244354317842</v>
      </c>
      <c r="D74" s="3">
        <v>29.4244354317842</v>
      </c>
      <c r="E74" s="2"/>
      <c r="F74" s="2"/>
      <c r="G74" s="2"/>
      <c r="H74" s="2"/>
    </row>
    <row r="75" spans="1:8">
      <c r="A75" s="14" t="s">
        <v>61</v>
      </c>
      <c r="B75" s="8" t="s">
        <v>90</v>
      </c>
      <c r="C75" s="9">
        <v>27.732478574627901</v>
      </c>
      <c r="D75" s="9">
        <v>27.732478574627901</v>
      </c>
      <c r="E75" s="16">
        <f>D74-D75</f>
        <v>1.6919568571562991</v>
      </c>
      <c r="F75" s="17">
        <f>2^E75</f>
        <v>3.230946489669873</v>
      </c>
      <c r="G75" s="8">
        <f>1/(1+F75)</f>
        <v>0.2363537337192905</v>
      </c>
      <c r="H75" s="8">
        <f>2*G75</f>
        <v>0.472707467438581</v>
      </c>
    </row>
    <row r="76" spans="1:8">
      <c r="A76" s="10" t="s">
        <v>50</v>
      </c>
      <c r="B76" t="s">
        <v>77</v>
      </c>
      <c r="C76" s="11"/>
    </row>
    <row r="77" spans="1:8">
      <c r="A77" s="10" t="s">
        <v>51</v>
      </c>
      <c r="B77" t="s">
        <v>77</v>
      </c>
      <c r="C77" s="11"/>
    </row>
    <row r="78" spans="1:8">
      <c r="A78" s="10" t="s">
        <v>52</v>
      </c>
      <c r="B78" t="s">
        <v>77</v>
      </c>
      <c r="C78" s="11"/>
    </row>
    <row r="79" spans="1:8">
      <c r="A79" s="10" t="s">
        <v>65</v>
      </c>
      <c r="B79" t="s">
        <v>77</v>
      </c>
      <c r="C79" s="11"/>
    </row>
    <row r="80" spans="1:8">
      <c r="A80" s="10" t="s">
        <v>66</v>
      </c>
      <c r="B80" t="s">
        <v>77</v>
      </c>
      <c r="C80" s="11"/>
    </row>
    <row r="81" spans="1:3">
      <c r="A81" s="10" t="s">
        <v>41</v>
      </c>
      <c r="B81" t="s">
        <v>77</v>
      </c>
      <c r="C81" s="11"/>
    </row>
    <row r="83" spans="1:3">
      <c r="A83" s="10" t="s">
        <v>102</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Ziming</dc:creator>
  <cp:lastModifiedBy>Anton Valouev</cp:lastModifiedBy>
  <dcterms:created xsi:type="dcterms:W3CDTF">2013-06-07T23:00:28Z</dcterms:created>
  <dcterms:modified xsi:type="dcterms:W3CDTF">2013-06-13T18:59:52Z</dcterms:modified>
</cp:coreProperties>
</file>