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1840" windowHeight="13740" tabRatio="500"/>
  </bookViews>
  <sheets>
    <sheet name="all breakpoints" sheetId="6" r:id="rId1"/>
    <sheet name="simple SV breakpoints" sheetId="2" r:id="rId2"/>
    <sheet name="all breakpoint clusters" sheetId="1" r:id="rId3"/>
    <sheet name="mild CGRs" sheetId="4" r:id="rId4"/>
    <sheet name="extreme CGRs" sheetId="5" r:id="rId5"/>
    <sheet name="stepwise breakpoint clusters" sheetId="3" r:id="rId6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6" l="1"/>
  <c r="C16" i="6"/>
  <c r="C24" i="6"/>
  <c r="C30" i="6"/>
  <c r="H30" i="6"/>
  <c r="G30" i="6"/>
  <c r="B8" i="6"/>
  <c r="B16" i="6"/>
  <c r="B24" i="6"/>
  <c r="B30" i="6"/>
  <c r="D30" i="6"/>
  <c r="C8" i="4"/>
  <c r="C16" i="4"/>
  <c r="C24" i="4"/>
  <c r="C30" i="4"/>
  <c r="H30" i="4"/>
  <c r="G30" i="4"/>
  <c r="B8" i="4"/>
  <c r="B16" i="4"/>
  <c r="B24" i="4"/>
  <c r="B30" i="4"/>
  <c r="D30" i="4"/>
  <c r="C8" i="5"/>
  <c r="C16" i="5"/>
  <c r="C24" i="5"/>
  <c r="C30" i="5"/>
  <c r="H30" i="5"/>
  <c r="G30" i="5"/>
  <c r="B8" i="5"/>
  <c r="B16" i="5"/>
  <c r="B24" i="5"/>
  <c r="B30" i="5"/>
  <c r="D30" i="5"/>
  <c r="C8" i="3"/>
  <c r="C16" i="3"/>
  <c r="C24" i="3"/>
  <c r="C30" i="3"/>
  <c r="H30" i="3"/>
  <c r="G30" i="3"/>
  <c r="B8" i="3"/>
  <c r="B16" i="3"/>
  <c r="B24" i="3"/>
  <c r="B30" i="3"/>
  <c r="D30" i="3"/>
  <c r="C8" i="1"/>
  <c r="C16" i="1"/>
  <c r="C24" i="1"/>
  <c r="C30" i="1"/>
  <c r="H30" i="1"/>
  <c r="G30" i="1"/>
  <c r="B8" i="1"/>
  <c r="B16" i="1"/>
  <c r="B24" i="1"/>
  <c r="B30" i="1"/>
  <c r="D30" i="1"/>
  <c r="C8" i="2"/>
  <c r="C16" i="2"/>
  <c r="C24" i="2"/>
  <c r="C30" i="2"/>
  <c r="H30" i="2"/>
  <c r="G30" i="2"/>
  <c r="B8" i="2"/>
  <c r="B16" i="2"/>
  <c r="B24" i="2"/>
  <c r="B30" i="2"/>
  <c r="D30" i="2"/>
  <c r="G3" i="6"/>
  <c r="G4" i="6"/>
  <c r="G5" i="6"/>
  <c r="G6" i="6"/>
  <c r="G7" i="6"/>
  <c r="G8" i="6"/>
  <c r="G11" i="6"/>
  <c r="G12" i="6"/>
  <c r="G13" i="6"/>
  <c r="G14" i="6"/>
  <c r="G15" i="6"/>
  <c r="G16" i="6"/>
  <c r="G20" i="6"/>
  <c r="G21" i="6"/>
  <c r="G22" i="6"/>
  <c r="G23" i="6"/>
  <c r="G24" i="6"/>
  <c r="G27" i="6"/>
  <c r="G3" i="2"/>
  <c r="G4" i="2"/>
  <c r="G5" i="2"/>
  <c r="G6" i="2"/>
  <c r="G7" i="2"/>
  <c r="G8" i="2"/>
  <c r="G11" i="2"/>
  <c r="G12" i="2"/>
  <c r="G13" i="2"/>
  <c r="G14" i="2"/>
  <c r="G15" i="2"/>
  <c r="G16" i="2"/>
  <c r="G20" i="2"/>
  <c r="G21" i="2"/>
  <c r="G22" i="2"/>
  <c r="G23" i="2"/>
  <c r="G24" i="2"/>
  <c r="G27" i="2"/>
  <c r="G3" i="1"/>
  <c r="G4" i="1"/>
  <c r="G5" i="1"/>
  <c r="G6" i="1"/>
  <c r="G7" i="1"/>
  <c r="G8" i="1"/>
  <c r="G11" i="1"/>
  <c r="G12" i="1"/>
  <c r="G13" i="1"/>
  <c r="G14" i="1"/>
  <c r="G15" i="1"/>
  <c r="G16" i="1"/>
  <c r="G20" i="1"/>
  <c r="G21" i="1"/>
  <c r="G22" i="1"/>
  <c r="G23" i="1"/>
  <c r="G24" i="1"/>
  <c r="G27" i="1"/>
  <c r="G3" i="5"/>
  <c r="G4" i="5"/>
  <c r="G5" i="5"/>
  <c r="G6" i="5"/>
  <c r="G7" i="5"/>
  <c r="G8" i="5"/>
  <c r="G12" i="5"/>
  <c r="G13" i="5"/>
  <c r="G14" i="5"/>
  <c r="G15" i="5"/>
  <c r="G16" i="5"/>
  <c r="G20" i="5"/>
  <c r="G21" i="5"/>
  <c r="G22" i="5"/>
  <c r="G23" i="5"/>
  <c r="G24" i="5"/>
  <c r="G27" i="5"/>
  <c r="G3" i="3"/>
  <c r="G4" i="3"/>
  <c r="G5" i="3"/>
  <c r="G6" i="3"/>
  <c r="G7" i="3"/>
  <c r="G8" i="3"/>
  <c r="G11" i="3"/>
  <c r="G12" i="3"/>
  <c r="G13" i="3"/>
  <c r="G14" i="3"/>
  <c r="G15" i="3"/>
  <c r="G16" i="3"/>
  <c r="G20" i="3"/>
  <c r="G21" i="3"/>
  <c r="G22" i="3"/>
  <c r="G23" i="3"/>
  <c r="G24" i="3"/>
  <c r="G27" i="3"/>
  <c r="H27" i="4"/>
  <c r="G27" i="4"/>
  <c r="H27" i="2"/>
  <c r="H27" i="3"/>
  <c r="H27" i="1"/>
  <c r="H27" i="6"/>
  <c r="H27" i="5"/>
  <c r="H8" i="4"/>
  <c r="G8" i="4"/>
  <c r="H7" i="4"/>
  <c r="G7" i="4"/>
  <c r="H6" i="4"/>
  <c r="G6" i="4"/>
  <c r="H5" i="4"/>
  <c r="G5" i="4"/>
  <c r="H4" i="4"/>
  <c r="G4" i="4"/>
  <c r="H3" i="4"/>
  <c r="G3" i="4"/>
  <c r="H8" i="2"/>
  <c r="H7" i="2"/>
  <c r="H6" i="2"/>
  <c r="H5" i="2"/>
  <c r="H4" i="2"/>
  <c r="H3" i="2"/>
  <c r="H8" i="3"/>
  <c r="H7" i="3"/>
  <c r="H6" i="3"/>
  <c r="H5" i="3"/>
  <c r="H4" i="3"/>
  <c r="H3" i="3"/>
  <c r="H8" i="1"/>
  <c r="H7" i="1"/>
  <c r="H6" i="1"/>
  <c r="H5" i="1"/>
  <c r="H4" i="1"/>
  <c r="H3" i="1"/>
  <c r="H8" i="5"/>
  <c r="H7" i="5"/>
  <c r="H6" i="5"/>
  <c r="H5" i="5"/>
  <c r="H4" i="5"/>
  <c r="H3" i="5"/>
  <c r="H24" i="2"/>
  <c r="H23" i="2"/>
  <c r="H22" i="2"/>
  <c r="H21" i="2"/>
  <c r="H20" i="2"/>
  <c r="H24" i="4"/>
  <c r="G24" i="4"/>
  <c r="H23" i="4"/>
  <c r="G23" i="4"/>
  <c r="H22" i="4"/>
  <c r="G22" i="4"/>
  <c r="H21" i="4"/>
  <c r="G21" i="4"/>
  <c r="H20" i="4"/>
  <c r="G20" i="4"/>
  <c r="H16" i="4"/>
  <c r="G16" i="4"/>
  <c r="H15" i="4"/>
  <c r="G15" i="4"/>
  <c r="H14" i="4"/>
  <c r="G14" i="4"/>
  <c r="H13" i="4"/>
  <c r="G13" i="4"/>
  <c r="H12" i="4"/>
  <c r="G12" i="4"/>
  <c r="H16" i="2"/>
  <c r="H15" i="2"/>
  <c r="H14" i="2"/>
  <c r="H13" i="2"/>
  <c r="H12" i="2"/>
  <c r="H11" i="2"/>
  <c r="H24" i="3"/>
  <c r="H23" i="3"/>
  <c r="H22" i="3"/>
  <c r="H21" i="3"/>
  <c r="H20" i="3"/>
  <c r="H16" i="3"/>
  <c r="H15" i="3"/>
  <c r="H14" i="3"/>
  <c r="H13" i="3"/>
  <c r="H12" i="3"/>
  <c r="H11" i="3"/>
  <c r="H24" i="1"/>
  <c r="H23" i="1"/>
  <c r="H22" i="1"/>
  <c r="H21" i="1"/>
  <c r="H20" i="1"/>
  <c r="H16" i="1"/>
  <c r="H15" i="1"/>
  <c r="H14" i="1"/>
  <c r="H13" i="1"/>
  <c r="H12" i="1"/>
  <c r="H11" i="1"/>
  <c r="H24" i="6"/>
  <c r="H23" i="6"/>
  <c r="H22" i="6"/>
  <c r="H21" i="6"/>
  <c r="H20" i="6"/>
  <c r="H16" i="6"/>
  <c r="H15" i="6"/>
  <c r="H14" i="6"/>
  <c r="H13" i="6"/>
  <c r="H12" i="6"/>
  <c r="H11" i="6"/>
  <c r="H24" i="5"/>
  <c r="H23" i="5"/>
  <c r="H22" i="5"/>
  <c r="H21" i="5"/>
  <c r="H20" i="5"/>
  <c r="H16" i="5"/>
  <c r="H15" i="5"/>
  <c r="H14" i="5"/>
  <c r="H13" i="5"/>
  <c r="H12" i="5"/>
  <c r="H8" i="6"/>
  <c r="H7" i="6"/>
  <c r="H6" i="6"/>
  <c r="H5" i="6"/>
  <c r="H4" i="6"/>
  <c r="H3" i="6"/>
  <c r="D27" i="6"/>
  <c r="D24" i="6"/>
  <c r="D23" i="6"/>
  <c r="D22" i="6"/>
  <c r="D21" i="6"/>
  <c r="D20" i="6"/>
  <c r="D16" i="6"/>
  <c r="D15" i="6"/>
  <c r="D14" i="6"/>
  <c r="D13" i="6"/>
  <c r="D12" i="6"/>
  <c r="D11" i="6"/>
  <c r="D8" i="6"/>
  <c r="D7" i="6"/>
  <c r="D6" i="6"/>
  <c r="D5" i="6"/>
  <c r="D4" i="6"/>
  <c r="D3" i="6"/>
  <c r="D27" i="5"/>
  <c r="D24" i="5"/>
  <c r="D23" i="5"/>
  <c r="D22" i="5"/>
  <c r="D21" i="5"/>
  <c r="D20" i="5"/>
  <c r="D16" i="5"/>
  <c r="D15" i="5"/>
  <c r="D14" i="5"/>
  <c r="D13" i="5"/>
  <c r="D12" i="5"/>
  <c r="D8" i="5"/>
  <c r="D7" i="5"/>
  <c r="D6" i="5"/>
  <c r="D5" i="5"/>
  <c r="D4" i="5"/>
  <c r="D3" i="5"/>
  <c r="D27" i="4"/>
  <c r="D24" i="4"/>
  <c r="D23" i="4"/>
  <c r="D22" i="4"/>
  <c r="D21" i="4"/>
  <c r="D20" i="4"/>
  <c r="D16" i="4"/>
  <c r="D15" i="4"/>
  <c r="D14" i="4"/>
  <c r="D13" i="4"/>
  <c r="D12" i="4"/>
  <c r="D11" i="4"/>
  <c r="D8" i="4"/>
  <c r="D7" i="4"/>
  <c r="D6" i="4"/>
  <c r="D5" i="4"/>
  <c r="D4" i="4"/>
  <c r="D3" i="4"/>
  <c r="D27" i="3"/>
  <c r="D24" i="3"/>
  <c r="D23" i="3"/>
  <c r="D22" i="3"/>
  <c r="D21" i="3"/>
  <c r="D20" i="3"/>
  <c r="D16" i="3"/>
  <c r="D15" i="3"/>
  <c r="D14" i="3"/>
  <c r="D13" i="3"/>
  <c r="D12" i="3"/>
  <c r="D11" i="3"/>
  <c r="D8" i="3"/>
  <c r="D7" i="3"/>
  <c r="D6" i="3"/>
  <c r="D5" i="3"/>
  <c r="D4" i="3"/>
  <c r="D3" i="3"/>
  <c r="D27" i="2"/>
  <c r="D24" i="2"/>
  <c r="D23" i="2"/>
  <c r="D22" i="2"/>
  <c r="D21" i="2"/>
  <c r="D20" i="2"/>
  <c r="D16" i="2"/>
  <c r="D15" i="2"/>
  <c r="D14" i="2"/>
  <c r="D13" i="2"/>
  <c r="D12" i="2"/>
  <c r="D11" i="2"/>
  <c r="D8" i="2"/>
  <c r="D7" i="2"/>
  <c r="D6" i="2"/>
  <c r="D5" i="2"/>
  <c r="D4" i="2"/>
  <c r="D3" i="2"/>
  <c r="D27" i="1"/>
  <c r="D24" i="1"/>
  <c r="D23" i="1"/>
  <c r="D22" i="1"/>
  <c r="D21" i="1"/>
  <c r="D20" i="1"/>
  <c r="D16" i="1"/>
  <c r="D15" i="1"/>
  <c r="D14" i="1"/>
  <c r="D13" i="1"/>
  <c r="D12" i="1"/>
  <c r="D11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<sst xmlns="http://schemas.openxmlformats.org/spreadsheetml/2006/main" count="431" uniqueCount="20">
  <si>
    <t>Deletions</t>
  </si>
  <si>
    <t>Breakpoint Size</t>
  </si>
  <si>
    <t>&lt;10 kb</t>
  </si>
  <si>
    <t>10-100kb</t>
  </si>
  <si>
    <t>0.1-1mb</t>
  </si>
  <si>
    <t>1-10mb</t>
  </si>
  <si>
    <t>&gt;10mb</t>
  </si>
  <si>
    <t>Total</t>
  </si>
  <si>
    <t>Inversions</t>
  </si>
  <si>
    <t>RandomMean</t>
  </si>
  <si>
    <t>Z-Score</t>
  </si>
  <si>
    <t>FoldEnrichment</t>
  </si>
  <si>
    <t>Inter-Chromosomal</t>
  </si>
  <si>
    <t>NA</t>
  </si>
  <si>
    <t>% CNA Assoc.</t>
  </si>
  <si>
    <t>CNA Assoc.</t>
  </si>
  <si>
    <t>RandomStd</t>
  </si>
  <si>
    <t>All Breakpoints</t>
  </si>
  <si>
    <t>CNA Assoc</t>
  </si>
  <si>
    <t>Tandem Duplications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</si>
</sst>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2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1" xfId="0" applyFont="1" applyBorder="1"/>
    <xf numFmtId="0" fontId="0" fillId="0" borderId="1" xfId="0" applyBorder="1"/>
    <xf numFmtId="2" fontId="1" fillId="0" borderId="1" xfId="0" applyNumberFormat="1" applyFont="1" applyBorder="1"/>
    <xf numFmtId="2" fontId="0" fillId="0" borderId="1" xfId="0" applyNumberFormat="1" applyBorder="1"/>
    <xf numFmtId="4" fontId="0" fillId="0" borderId="0" xfId="0" applyNumberForma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/>
    <xf numFmtId="4" fontId="0" fillId="0" borderId="1" xfId="0" applyNumberFormat="1" applyBorder="1"/>
    <xf numFmtId="2" fontId="0" fillId="0" borderId="1" xfId="0" applyNumberFormat="1" applyFill="1" applyBorder="1" applyAlignment="1">
      <alignment horizontal="right"/>
    </xf>
  </cellXfs>
  <cellStyles count="1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="150" zoomScaleNormal="150" zoomScalePageLayoutView="150" workbookViewId="0">
      <selection activeCell="G38" sqref="G38"/>
    </sheetView>
  </sheetViews>
  <sheetFormatPr defaultColWidth="10.875" defaultRowHeight="15.75" x14ac:dyDescent="0.25"/>
  <cols>
    <col min="1" max="1" width="20.375" style="3" customWidth="1"/>
    <col min="2" max="3" width="12" style="3" customWidth="1"/>
    <col min="4" max="7" width="12" style="4" customWidth="1"/>
    <col min="8" max="8" width="14" style="4" customWidth="1"/>
    <col min="9" max="16384" width="10.875" style="3"/>
  </cols>
  <sheetData>
    <row r="1" spans="1:8" x14ac:dyDescent="0.25">
      <c r="A1" s="2" t="s">
        <v>0</v>
      </c>
    </row>
    <row r="2" spans="1:8" x14ac:dyDescent="0.25">
      <c r="A2" s="5" t="s">
        <v>1</v>
      </c>
      <c r="B2" s="5" t="s">
        <v>7</v>
      </c>
      <c r="C2" s="5" t="s">
        <v>15</v>
      </c>
      <c r="D2" s="6" t="s">
        <v>14</v>
      </c>
      <c r="E2" s="6" t="s">
        <v>9</v>
      </c>
      <c r="F2" s="6" t="s">
        <v>16</v>
      </c>
      <c r="G2" s="6" t="s">
        <v>10</v>
      </c>
      <c r="H2" s="6" t="s">
        <v>11</v>
      </c>
    </row>
    <row r="3" spans="1:8" x14ac:dyDescent="0.25">
      <c r="A3" s="7" t="s">
        <v>2</v>
      </c>
      <c r="B3" s="7">
        <v>1126</v>
      </c>
      <c r="C3" s="7">
        <v>44</v>
      </c>
      <c r="D3" s="8">
        <f>C3/B3*100</f>
        <v>3.9076376554174073</v>
      </c>
      <c r="E3" s="8">
        <v>5.65</v>
      </c>
      <c r="F3" s="8">
        <v>2.2730000000000001</v>
      </c>
      <c r="G3" s="8">
        <f>ABS(C3-E3)/F3</f>
        <v>16.871975362956444</v>
      </c>
      <c r="H3" s="8">
        <f>C3/E3</f>
        <v>7.7876106194690262</v>
      </c>
    </row>
    <row r="4" spans="1:8" x14ac:dyDescent="0.25">
      <c r="A4" s="7" t="s">
        <v>3</v>
      </c>
      <c r="B4" s="7">
        <v>369</v>
      </c>
      <c r="C4" s="7">
        <v>125</v>
      </c>
      <c r="D4" s="8">
        <f t="shared" ref="D4:D8" si="0">C4/B4*100</f>
        <v>33.875338753387538</v>
      </c>
      <c r="E4" s="8">
        <v>4.17</v>
      </c>
      <c r="F4" s="8">
        <v>1.913</v>
      </c>
      <c r="G4" s="8">
        <f t="shared" ref="G4:G8" si="1">ABS(C4-E4)/F4</f>
        <v>63.162571876633557</v>
      </c>
      <c r="H4" s="8">
        <f t="shared" ref="H4:H8" si="2">C4/E4</f>
        <v>29.97601918465228</v>
      </c>
    </row>
    <row r="5" spans="1:8" x14ac:dyDescent="0.25">
      <c r="A5" s="7" t="s">
        <v>4</v>
      </c>
      <c r="B5" s="7">
        <v>327</v>
      </c>
      <c r="C5" s="7">
        <v>181</v>
      </c>
      <c r="D5" s="8">
        <f t="shared" si="0"/>
        <v>55.35168195718655</v>
      </c>
      <c r="E5" s="8">
        <v>2.33</v>
      </c>
      <c r="F5" s="8">
        <v>1.72</v>
      </c>
      <c r="G5" s="8">
        <f t="shared" si="1"/>
        <v>103.87790697674419</v>
      </c>
      <c r="H5" s="8">
        <f t="shared" si="2"/>
        <v>77.682403433476395</v>
      </c>
    </row>
    <row r="6" spans="1:8" x14ac:dyDescent="0.25">
      <c r="A6" s="7" t="s">
        <v>5</v>
      </c>
      <c r="B6" s="7">
        <v>231</v>
      </c>
      <c r="C6" s="7">
        <v>149</v>
      </c>
      <c r="D6" s="8">
        <f t="shared" si="0"/>
        <v>64.502164502164504</v>
      </c>
      <c r="E6" s="8">
        <v>1.43</v>
      </c>
      <c r="F6" s="8">
        <v>1.0509999999999999</v>
      </c>
      <c r="G6" s="8">
        <f t="shared" si="1"/>
        <v>140.40913415794481</v>
      </c>
      <c r="H6" s="8">
        <f t="shared" si="2"/>
        <v>104.1958041958042</v>
      </c>
    </row>
    <row r="7" spans="1:8" x14ac:dyDescent="0.25">
      <c r="A7" s="7" t="s">
        <v>6</v>
      </c>
      <c r="B7" s="7">
        <v>181</v>
      </c>
      <c r="C7" s="7">
        <v>112</v>
      </c>
      <c r="D7" s="8">
        <f t="shared" si="0"/>
        <v>61.878453038674031</v>
      </c>
      <c r="E7" s="8">
        <v>1.64</v>
      </c>
      <c r="F7" s="8">
        <v>1.2370000000000001</v>
      </c>
      <c r="G7" s="8">
        <f t="shared" si="1"/>
        <v>89.21584478577202</v>
      </c>
      <c r="H7" s="8">
        <f t="shared" si="2"/>
        <v>68.292682926829272</v>
      </c>
    </row>
    <row r="8" spans="1:8" x14ac:dyDescent="0.25">
      <c r="A8" s="7" t="s">
        <v>7</v>
      </c>
      <c r="B8" s="7">
        <f>SUM(B3:B7)</f>
        <v>2234</v>
      </c>
      <c r="C8" s="7">
        <f>SUM(C3:C7)</f>
        <v>611</v>
      </c>
      <c r="D8" s="8">
        <f t="shared" si="0"/>
        <v>27.350044762757385</v>
      </c>
      <c r="E8" s="21">
        <v>15.22</v>
      </c>
      <c r="F8" s="21">
        <v>3.8170000000000002</v>
      </c>
      <c r="G8" s="8">
        <f t="shared" si="1"/>
        <v>156.08593135970656</v>
      </c>
      <c r="H8" s="8">
        <f t="shared" si="2"/>
        <v>40.144546649145859</v>
      </c>
    </row>
    <row r="9" spans="1:8" x14ac:dyDescent="0.25">
      <c r="A9" s="2" t="s">
        <v>19</v>
      </c>
      <c r="B9" s="2"/>
      <c r="C9" s="2"/>
      <c r="D9" s="10"/>
      <c r="E9" s="10"/>
      <c r="F9" s="10"/>
      <c r="G9" s="10"/>
      <c r="H9" s="10"/>
    </row>
    <row r="10" spans="1:8" x14ac:dyDescent="0.25">
      <c r="A10" s="5" t="s">
        <v>1</v>
      </c>
      <c r="B10" s="5" t="s">
        <v>7</v>
      </c>
      <c r="C10" s="5" t="s">
        <v>15</v>
      </c>
      <c r="D10" s="6" t="s">
        <v>14</v>
      </c>
      <c r="E10" s="6" t="s">
        <v>9</v>
      </c>
      <c r="F10" s="6" t="s">
        <v>16</v>
      </c>
      <c r="G10" s="6" t="s">
        <v>10</v>
      </c>
      <c r="H10" s="6" t="s">
        <v>11</v>
      </c>
    </row>
    <row r="11" spans="1:8" x14ac:dyDescent="0.25">
      <c r="A11" s="7" t="s">
        <v>2</v>
      </c>
      <c r="B11" s="7">
        <v>551</v>
      </c>
      <c r="C11" s="7">
        <v>39</v>
      </c>
      <c r="D11" s="8">
        <f t="shared" ref="D11:D16" si="3">C11/B11*100</f>
        <v>7.0780399274047179</v>
      </c>
      <c r="E11" s="8">
        <v>3.89</v>
      </c>
      <c r="F11" s="8">
        <v>1.6839999999999999</v>
      </c>
      <c r="G11" s="8">
        <f>ABS(C11-E11)/F11</f>
        <v>20.849168646080759</v>
      </c>
      <c r="H11" s="8">
        <f>C11/E11</f>
        <v>10.025706940874036</v>
      </c>
    </row>
    <row r="12" spans="1:8" x14ac:dyDescent="0.25">
      <c r="A12" s="7" t="s">
        <v>3</v>
      </c>
      <c r="B12" s="7">
        <v>562</v>
      </c>
      <c r="C12" s="7">
        <v>263</v>
      </c>
      <c r="D12" s="8">
        <f t="shared" si="3"/>
        <v>46.797153024911033</v>
      </c>
      <c r="E12" s="8">
        <v>6.68</v>
      </c>
      <c r="F12" s="8">
        <v>2.8519999999999999</v>
      </c>
      <c r="G12" s="8">
        <f t="shared" ref="G12:G16" si="4">ABS(C12-E12)/F12</f>
        <v>89.873772791023839</v>
      </c>
      <c r="H12" s="8">
        <f t="shared" ref="H12:H16" si="5">C12/E12</f>
        <v>39.371257485029943</v>
      </c>
    </row>
    <row r="13" spans="1:8" x14ac:dyDescent="0.25">
      <c r="A13" s="7" t="s">
        <v>4</v>
      </c>
      <c r="B13" s="7">
        <v>457</v>
      </c>
      <c r="C13" s="7">
        <v>312</v>
      </c>
      <c r="D13" s="8">
        <f t="shared" si="3"/>
        <v>68.271334792122545</v>
      </c>
      <c r="E13" s="8">
        <v>3.42</v>
      </c>
      <c r="F13" s="8">
        <v>1.65</v>
      </c>
      <c r="G13" s="8">
        <f t="shared" si="4"/>
        <v>187.01818181818183</v>
      </c>
      <c r="H13" s="8">
        <f t="shared" si="5"/>
        <v>91.228070175438603</v>
      </c>
    </row>
    <row r="14" spans="1:8" x14ac:dyDescent="0.25">
      <c r="A14" s="7" t="s">
        <v>5</v>
      </c>
      <c r="B14" s="7">
        <v>257</v>
      </c>
      <c r="C14" s="7">
        <v>162</v>
      </c>
      <c r="D14" s="8">
        <f t="shared" si="3"/>
        <v>63.035019455252915</v>
      </c>
      <c r="E14" s="8">
        <v>2.02</v>
      </c>
      <c r="F14" s="8">
        <v>1.536</v>
      </c>
      <c r="G14" s="8">
        <f t="shared" si="4"/>
        <v>104.15364583333333</v>
      </c>
      <c r="H14" s="8">
        <f t="shared" si="5"/>
        <v>80.198019801980195</v>
      </c>
    </row>
    <row r="15" spans="1:8" x14ac:dyDescent="0.25">
      <c r="A15" s="7" t="s">
        <v>6</v>
      </c>
      <c r="B15" s="7">
        <v>162</v>
      </c>
      <c r="C15" s="7">
        <v>99</v>
      </c>
      <c r="D15" s="8">
        <f t="shared" si="3"/>
        <v>61.111111111111114</v>
      </c>
      <c r="E15" s="8">
        <v>1.29</v>
      </c>
      <c r="F15" s="8">
        <v>1.1599999999999999</v>
      </c>
      <c r="G15" s="8">
        <f t="shared" si="4"/>
        <v>84.232758620689651</v>
      </c>
      <c r="H15" s="8">
        <f t="shared" si="5"/>
        <v>76.744186046511629</v>
      </c>
    </row>
    <row r="16" spans="1:8" x14ac:dyDescent="0.25">
      <c r="A16" s="7" t="s">
        <v>7</v>
      </c>
      <c r="B16" s="7">
        <f>SUM(B11:B15)</f>
        <v>1989</v>
      </c>
      <c r="C16" s="7">
        <f>SUM(C11:C15)</f>
        <v>875</v>
      </c>
      <c r="D16" s="8">
        <f t="shared" si="3"/>
        <v>43.991955756661639</v>
      </c>
      <c r="E16" s="8">
        <v>17.3</v>
      </c>
      <c r="F16" s="8">
        <v>4.0730000000000004</v>
      </c>
      <c r="G16" s="8">
        <f t="shared" si="4"/>
        <v>210.58188067763319</v>
      </c>
      <c r="H16" s="8">
        <f t="shared" si="5"/>
        <v>50.578034682080926</v>
      </c>
    </row>
    <row r="17" spans="1:8" x14ac:dyDescent="0.25">
      <c r="A17" s="2" t="s">
        <v>8</v>
      </c>
      <c r="B17" s="2"/>
      <c r="C17" s="2"/>
      <c r="D17" s="10"/>
      <c r="E17" s="10"/>
      <c r="F17" s="10"/>
      <c r="G17" s="10"/>
      <c r="H17" s="10"/>
    </row>
    <row r="18" spans="1:8" x14ac:dyDescent="0.25">
      <c r="A18" s="5" t="s">
        <v>1</v>
      </c>
      <c r="B18" s="5" t="s">
        <v>7</v>
      </c>
      <c r="C18" s="5" t="s">
        <v>15</v>
      </c>
      <c r="D18" s="6" t="s">
        <v>14</v>
      </c>
      <c r="E18" s="6" t="s">
        <v>9</v>
      </c>
      <c r="F18" s="6" t="s">
        <v>16</v>
      </c>
      <c r="G18" s="6" t="s">
        <v>10</v>
      </c>
      <c r="H18" s="6" t="s">
        <v>11</v>
      </c>
    </row>
    <row r="19" spans="1:8" x14ac:dyDescent="0.25">
      <c r="A19" s="7" t="s">
        <v>2</v>
      </c>
      <c r="B19" s="9" t="s">
        <v>13</v>
      </c>
      <c r="C19" s="9" t="s">
        <v>13</v>
      </c>
      <c r="D19" s="8" t="s">
        <v>13</v>
      </c>
      <c r="E19" s="8" t="s">
        <v>13</v>
      </c>
      <c r="F19" s="8" t="s">
        <v>13</v>
      </c>
      <c r="G19" s="8" t="s">
        <v>13</v>
      </c>
      <c r="H19" s="8" t="s">
        <v>13</v>
      </c>
    </row>
    <row r="20" spans="1:8" x14ac:dyDescent="0.25">
      <c r="A20" s="7" t="s">
        <v>3</v>
      </c>
      <c r="B20" s="7">
        <v>326</v>
      </c>
      <c r="C20" s="7">
        <v>88</v>
      </c>
      <c r="D20" s="8">
        <f t="shared" ref="D20:D24" si="6">C20/B20*100</f>
        <v>26.993865030674847</v>
      </c>
      <c r="E20" s="8">
        <v>5.99</v>
      </c>
      <c r="F20" s="8">
        <v>2.6549999999999998</v>
      </c>
      <c r="G20" s="8">
        <f t="shared" ref="G20:G24" si="7">ABS(C20-E20)/F20</f>
        <v>30.888888888888893</v>
      </c>
      <c r="H20" s="8">
        <f t="shared" ref="H20:H24" si="8">C20/E20</f>
        <v>14.691151919866444</v>
      </c>
    </row>
    <row r="21" spans="1:8" x14ac:dyDescent="0.25">
      <c r="A21" s="7" t="s">
        <v>4</v>
      </c>
      <c r="B21" s="7">
        <v>262</v>
      </c>
      <c r="C21" s="7">
        <v>135</v>
      </c>
      <c r="D21" s="8">
        <f t="shared" si="6"/>
        <v>51.526717557251914</v>
      </c>
      <c r="E21" s="8">
        <v>1.5</v>
      </c>
      <c r="F21" s="8">
        <v>1.268</v>
      </c>
      <c r="G21" s="8">
        <f t="shared" si="7"/>
        <v>105.28391167192429</v>
      </c>
      <c r="H21" s="8">
        <f t="shared" si="8"/>
        <v>90</v>
      </c>
    </row>
    <row r="22" spans="1:8" x14ac:dyDescent="0.25">
      <c r="A22" s="7" t="s">
        <v>5</v>
      </c>
      <c r="B22" s="7">
        <v>388</v>
      </c>
      <c r="C22" s="7">
        <v>222</v>
      </c>
      <c r="D22" s="8">
        <f t="shared" si="6"/>
        <v>57.21649484536082</v>
      </c>
      <c r="E22" s="8">
        <v>2.25</v>
      </c>
      <c r="F22" s="8">
        <v>1.4850000000000001</v>
      </c>
      <c r="G22" s="8">
        <f t="shared" si="7"/>
        <v>147.97979797979798</v>
      </c>
      <c r="H22" s="8">
        <f t="shared" si="8"/>
        <v>98.666666666666671</v>
      </c>
    </row>
    <row r="23" spans="1:8" x14ac:dyDescent="0.25">
      <c r="A23" s="7" t="s">
        <v>6</v>
      </c>
      <c r="B23" s="7">
        <v>278</v>
      </c>
      <c r="C23" s="7">
        <v>160</v>
      </c>
      <c r="D23" s="8">
        <f t="shared" si="6"/>
        <v>57.553956834532372</v>
      </c>
      <c r="E23" s="8">
        <v>2.4900000000000002</v>
      </c>
      <c r="F23" s="8">
        <v>1.5189999999999999</v>
      </c>
      <c r="G23" s="8">
        <f t="shared" si="7"/>
        <v>103.69321922317314</v>
      </c>
      <c r="H23" s="8">
        <f t="shared" si="8"/>
        <v>64.257028112449788</v>
      </c>
    </row>
    <row r="24" spans="1:8" x14ac:dyDescent="0.25">
      <c r="A24" s="7" t="s">
        <v>7</v>
      </c>
      <c r="B24" s="7">
        <f>SUM(B19:B23)</f>
        <v>1254</v>
      </c>
      <c r="C24" s="7">
        <f>SUM(C19:C23)</f>
        <v>605</v>
      </c>
      <c r="D24" s="8">
        <f t="shared" si="6"/>
        <v>48.245614035087719</v>
      </c>
      <c r="E24" s="8">
        <v>12.23</v>
      </c>
      <c r="F24" s="8">
        <v>3.5819999999999999</v>
      </c>
      <c r="G24" s="8">
        <f t="shared" si="7"/>
        <v>165.48576214405361</v>
      </c>
      <c r="H24" s="8">
        <f t="shared" si="8"/>
        <v>49.468520032706458</v>
      </c>
    </row>
    <row r="25" spans="1:8" x14ac:dyDescent="0.25">
      <c r="A25" s="2" t="s">
        <v>12</v>
      </c>
      <c r="B25" s="2"/>
      <c r="C25" s="2"/>
      <c r="D25" s="10"/>
      <c r="E25" s="10"/>
      <c r="F25" s="10"/>
      <c r="G25" s="10"/>
      <c r="H25" s="10"/>
    </row>
    <row r="26" spans="1:8" x14ac:dyDescent="0.25">
      <c r="A26" s="5" t="s">
        <v>1</v>
      </c>
      <c r="B26" s="5" t="s">
        <v>7</v>
      </c>
      <c r="C26" s="5" t="s">
        <v>15</v>
      </c>
      <c r="D26" s="6" t="s">
        <v>14</v>
      </c>
      <c r="E26" s="6" t="s">
        <v>9</v>
      </c>
      <c r="F26" s="6" t="s">
        <v>16</v>
      </c>
      <c r="G26" s="6" t="s">
        <v>10</v>
      </c>
      <c r="H26" s="6" t="s">
        <v>11</v>
      </c>
    </row>
    <row r="27" spans="1:8" x14ac:dyDescent="0.25">
      <c r="A27" s="7" t="s">
        <v>7</v>
      </c>
      <c r="B27" s="7">
        <v>702</v>
      </c>
      <c r="C27" s="7">
        <v>268</v>
      </c>
      <c r="D27" s="8">
        <f t="shared" ref="D27" si="9">C27/B27*100</f>
        <v>38.176638176638178</v>
      </c>
      <c r="E27" s="8">
        <v>5.86</v>
      </c>
      <c r="F27" s="8">
        <v>2.4860000000000002</v>
      </c>
      <c r="G27" s="8">
        <f>ABS(C27-E27)/F27</f>
        <v>105.4465004022526</v>
      </c>
      <c r="H27" s="8">
        <f>C27/E27</f>
        <v>45.733788395904433</v>
      </c>
    </row>
    <row r="29" spans="1:8" x14ac:dyDescent="0.25">
      <c r="A29" s="5" t="s">
        <v>17</v>
      </c>
      <c r="B29" s="11" t="s">
        <v>7</v>
      </c>
      <c r="C29" s="11" t="s">
        <v>18</v>
      </c>
      <c r="D29" s="6" t="s">
        <v>14</v>
      </c>
      <c r="E29" s="13" t="s">
        <v>9</v>
      </c>
      <c r="F29" s="6" t="s">
        <v>16</v>
      </c>
      <c r="G29" s="13" t="s">
        <v>10</v>
      </c>
      <c r="H29" s="13" t="s">
        <v>11</v>
      </c>
    </row>
    <row r="30" spans="1:8" customFormat="1" x14ac:dyDescent="0.25">
      <c r="A30" s="7" t="s">
        <v>7</v>
      </c>
      <c r="B30" s="12">
        <f>SUM(B8+B16+B24+B27)</f>
        <v>6179</v>
      </c>
      <c r="C30" s="12">
        <f>SUM(C8+C16+C24+C27)</f>
        <v>2359</v>
      </c>
      <c r="D30" s="14">
        <f t="shared" ref="D30" si="10">C30/B30*100</f>
        <v>38.177698656740574</v>
      </c>
      <c r="E30" s="14">
        <v>50.61</v>
      </c>
      <c r="F30" s="14">
        <v>7.5209999999999999</v>
      </c>
      <c r="G30" s="14">
        <f>ABS(C30-E30)/F30</f>
        <v>306.92594069937508</v>
      </c>
      <c r="H30" s="14">
        <f>C30/E30</f>
        <v>46.611341632088518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150" zoomScaleNormal="150" zoomScalePageLayoutView="150" workbookViewId="0">
      <selection activeCell="C39" sqref="C39"/>
    </sheetView>
  </sheetViews>
  <sheetFormatPr defaultColWidth="10.875" defaultRowHeight="15.75" x14ac:dyDescent="0.25"/>
  <cols>
    <col min="1" max="1" width="20.375" style="3" customWidth="1"/>
    <col min="2" max="3" width="12" style="3" customWidth="1"/>
    <col min="4" max="7" width="12" style="15" customWidth="1"/>
    <col min="8" max="8" width="13.875" style="15" customWidth="1"/>
    <col min="9" max="16384" width="10.875" style="3"/>
  </cols>
  <sheetData>
    <row r="1" spans="1:8" x14ac:dyDescent="0.25">
      <c r="A1" s="2" t="s">
        <v>0</v>
      </c>
    </row>
    <row r="2" spans="1:8" x14ac:dyDescent="0.25">
      <c r="A2" s="5" t="s">
        <v>1</v>
      </c>
      <c r="B2" s="5" t="s">
        <v>7</v>
      </c>
      <c r="C2" s="5" t="s">
        <v>15</v>
      </c>
      <c r="D2" s="16" t="s">
        <v>14</v>
      </c>
      <c r="E2" s="16" t="s">
        <v>9</v>
      </c>
      <c r="F2" s="16" t="s">
        <v>16</v>
      </c>
      <c r="G2" s="16" t="s">
        <v>10</v>
      </c>
      <c r="H2" s="16" t="s">
        <v>11</v>
      </c>
    </row>
    <row r="3" spans="1:8" x14ac:dyDescent="0.25">
      <c r="A3" s="7" t="s">
        <v>2</v>
      </c>
      <c r="B3" s="7">
        <v>1076</v>
      </c>
      <c r="C3" s="7">
        <v>33</v>
      </c>
      <c r="D3" s="17">
        <f>C3/B3*100</f>
        <v>3.0669144981412639</v>
      </c>
      <c r="E3" s="17">
        <v>5.6</v>
      </c>
      <c r="F3" s="17">
        <v>2.262</v>
      </c>
      <c r="G3" s="17">
        <f>ABS(C3-E3)/F3</f>
        <v>12.113174182139698</v>
      </c>
      <c r="H3" s="17">
        <f>C3/E3</f>
        <v>5.8928571428571432</v>
      </c>
    </row>
    <row r="4" spans="1:8" x14ac:dyDescent="0.25">
      <c r="A4" s="7" t="s">
        <v>3</v>
      </c>
      <c r="B4" s="7">
        <v>317</v>
      </c>
      <c r="C4" s="7">
        <v>104</v>
      </c>
      <c r="D4" s="17">
        <f t="shared" ref="D4:D8" si="0">C4/B4*100</f>
        <v>32.807570977917983</v>
      </c>
      <c r="E4" s="17">
        <v>3.89</v>
      </c>
      <c r="F4" s="17">
        <v>1.8260000000000001</v>
      </c>
      <c r="G4" s="17">
        <f t="shared" ref="G4:G8" si="1">ABS(C4-E4)/F4</f>
        <v>54.824753559693313</v>
      </c>
      <c r="H4" s="17">
        <f t="shared" ref="H4:H8" si="2">C4/E4</f>
        <v>26.735218508997427</v>
      </c>
    </row>
    <row r="5" spans="1:8" x14ac:dyDescent="0.25">
      <c r="A5" s="7" t="s">
        <v>4</v>
      </c>
      <c r="B5" s="7">
        <v>230</v>
      </c>
      <c r="C5" s="7">
        <v>135</v>
      </c>
      <c r="D5" s="17">
        <f t="shared" si="0"/>
        <v>58.695652173913047</v>
      </c>
      <c r="E5" s="17">
        <v>1.95</v>
      </c>
      <c r="F5" s="17">
        <v>1.62</v>
      </c>
      <c r="G5" s="17">
        <f t="shared" si="1"/>
        <v>82.129629629629633</v>
      </c>
      <c r="H5" s="17">
        <f t="shared" si="2"/>
        <v>69.230769230769226</v>
      </c>
    </row>
    <row r="6" spans="1:8" x14ac:dyDescent="0.25">
      <c r="A6" s="7" t="s">
        <v>5</v>
      </c>
      <c r="B6" s="7">
        <v>127</v>
      </c>
      <c r="C6" s="7">
        <v>86</v>
      </c>
      <c r="D6" s="17">
        <f t="shared" si="0"/>
        <v>67.716535433070874</v>
      </c>
      <c r="E6" s="17">
        <v>0.9</v>
      </c>
      <c r="F6" s="17">
        <v>0.86599999999999999</v>
      </c>
      <c r="G6" s="17">
        <f t="shared" si="1"/>
        <v>98.267898383371815</v>
      </c>
      <c r="H6" s="17">
        <f t="shared" si="2"/>
        <v>95.555555555555557</v>
      </c>
    </row>
    <row r="7" spans="1:8" x14ac:dyDescent="0.25">
      <c r="A7" s="7" t="s">
        <v>6</v>
      </c>
      <c r="B7" s="7">
        <v>107</v>
      </c>
      <c r="C7" s="7">
        <v>65</v>
      </c>
      <c r="D7" s="17">
        <f t="shared" si="0"/>
        <v>60.747663551401864</v>
      </c>
      <c r="E7" s="17">
        <v>1.2</v>
      </c>
      <c r="F7" s="17">
        <v>1.095</v>
      </c>
      <c r="G7" s="17">
        <f t="shared" si="1"/>
        <v>58.264840182648399</v>
      </c>
      <c r="H7" s="17">
        <f t="shared" si="2"/>
        <v>54.166666666666671</v>
      </c>
    </row>
    <row r="8" spans="1:8" x14ac:dyDescent="0.25">
      <c r="A8" s="7" t="s">
        <v>7</v>
      </c>
      <c r="B8" s="7">
        <f>SUM(B3:B7)</f>
        <v>1857</v>
      </c>
      <c r="C8" s="7">
        <f>SUM(C3:C7)</f>
        <v>423</v>
      </c>
      <c r="D8" s="17">
        <f t="shared" si="0"/>
        <v>22.778675282714055</v>
      </c>
      <c r="E8" s="17">
        <v>13.54</v>
      </c>
      <c r="F8" s="17">
        <v>3.68</v>
      </c>
      <c r="G8" s="17">
        <f t="shared" si="1"/>
        <v>111.26630434782608</v>
      </c>
      <c r="H8" s="17">
        <f t="shared" si="2"/>
        <v>31.240768094534715</v>
      </c>
    </row>
    <row r="9" spans="1:8" x14ac:dyDescent="0.25">
      <c r="A9" s="2" t="s">
        <v>19</v>
      </c>
      <c r="B9" s="2"/>
      <c r="C9" s="2"/>
      <c r="D9" s="18"/>
      <c r="E9" s="18"/>
      <c r="F9" s="18"/>
      <c r="G9" s="18"/>
      <c r="H9" s="18"/>
    </row>
    <row r="10" spans="1:8" x14ac:dyDescent="0.25">
      <c r="A10" s="5" t="s">
        <v>1</v>
      </c>
      <c r="B10" s="5" t="s">
        <v>7</v>
      </c>
      <c r="C10" s="5" t="s">
        <v>15</v>
      </c>
      <c r="D10" s="16" t="s">
        <v>14</v>
      </c>
      <c r="E10" s="16" t="s">
        <v>9</v>
      </c>
      <c r="F10" s="16" t="s">
        <v>16</v>
      </c>
      <c r="G10" s="16" t="s">
        <v>10</v>
      </c>
      <c r="H10" s="16" t="s">
        <v>11</v>
      </c>
    </row>
    <row r="11" spans="1:8" x14ac:dyDescent="0.25">
      <c r="A11" s="7" t="s">
        <v>2</v>
      </c>
      <c r="B11" s="7">
        <v>536</v>
      </c>
      <c r="C11" s="7">
        <v>35</v>
      </c>
      <c r="D11" s="17">
        <f t="shared" ref="D11:D16" si="3">C11/B11*100</f>
        <v>6.5298507462686564</v>
      </c>
      <c r="E11" s="17">
        <v>3.81</v>
      </c>
      <c r="F11" s="17">
        <v>1.6830000000000001</v>
      </c>
      <c r="G11" s="17">
        <f>ABS(C11-E11)/F11</f>
        <v>18.53238265002971</v>
      </c>
      <c r="H11" s="17">
        <f>C11/E11</f>
        <v>9.1863517060367457</v>
      </c>
    </row>
    <row r="12" spans="1:8" x14ac:dyDescent="0.25">
      <c r="A12" s="7" t="s">
        <v>3</v>
      </c>
      <c r="B12" s="7">
        <v>503</v>
      </c>
      <c r="C12" s="7">
        <v>226</v>
      </c>
      <c r="D12" s="17">
        <f t="shared" si="3"/>
        <v>44.930417495029822</v>
      </c>
      <c r="E12" s="17">
        <v>6.43</v>
      </c>
      <c r="F12" s="17">
        <v>2.7210000000000001</v>
      </c>
      <c r="G12" s="17">
        <f t="shared" ref="G12:G16" si="4">ABS(C12-E12)/F12</f>
        <v>80.694597574421167</v>
      </c>
      <c r="H12" s="17">
        <f t="shared" ref="H12:H16" si="5">C12/E12</f>
        <v>35.147744945567652</v>
      </c>
    </row>
    <row r="13" spans="1:8" x14ac:dyDescent="0.25">
      <c r="A13" s="7" t="s">
        <v>4</v>
      </c>
      <c r="B13" s="7">
        <v>364</v>
      </c>
      <c r="C13" s="7">
        <v>255</v>
      </c>
      <c r="D13" s="17">
        <f t="shared" si="3"/>
        <v>70.054945054945051</v>
      </c>
      <c r="E13" s="17">
        <v>3.12</v>
      </c>
      <c r="F13" s="17">
        <v>1.6319999999999999</v>
      </c>
      <c r="G13" s="17">
        <f t="shared" si="4"/>
        <v>154.33823529411765</v>
      </c>
      <c r="H13" s="17">
        <f t="shared" si="5"/>
        <v>81.730769230769226</v>
      </c>
    </row>
    <row r="14" spans="1:8" x14ac:dyDescent="0.25">
      <c r="A14" s="7" t="s">
        <v>5</v>
      </c>
      <c r="B14" s="7">
        <v>131</v>
      </c>
      <c r="C14" s="7">
        <v>82</v>
      </c>
      <c r="D14" s="17">
        <f t="shared" si="3"/>
        <v>62.595419847328252</v>
      </c>
      <c r="E14" s="17">
        <v>1.31</v>
      </c>
      <c r="F14" s="17">
        <v>1.137</v>
      </c>
      <c r="G14" s="17">
        <f t="shared" si="4"/>
        <v>70.9674582233949</v>
      </c>
      <c r="H14" s="17">
        <f t="shared" si="5"/>
        <v>62.595419847328245</v>
      </c>
    </row>
    <row r="15" spans="1:8" x14ac:dyDescent="0.25">
      <c r="A15" s="7" t="s">
        <v>6</v>
      </c>
      <c r="B15" s="7">
        <v>84</v>
      </c>
      <c r="C15" s="7">
        <v>47</v>
      </c>
      <c r="D15" s="17">
        <f t="shared" si="3"/>
        <v>55.952380952380956</v>
      </c>
      <c r="E15" s="17">
        <v>0.7</v>
      </c>
      <c r="F15" s="17">
        <v>0.84199999999999997</v>
      </c>
      <c r="G15" s="17">
        <f t="shared" si="4"/>
        <v>54.988123515439426</v>
      </c>
      <c r="H15" s="17">
        <f t="shared" si="5"/>
        <v>67.142857142857153</v>
      </c>
    </row>
    <row r="16" spans="1:8" x14ac:dyDescent="0.25">
      <c r="A16" s="7" t="s">
        <v>7</v>
      </c>
      <c r="B16" s="7">
        <f>SUM(B11:B15)</f>
        <v>1618</v>
      </c>
      <c r="C16" s="7">
        <f>SUM(C11:C15)</f>
        <v>645</v>
      </c>
      <c r="D16" s="17">
        <f t="shared" si="3"/>
        <v>39.864029666254638</v>
      </c>
      <c r="E16" s="17">
        <v>15.37</v>
      </c>
      <c r="F16" s="17">
        <v>3.7719999999999998</v>
      </c>
      <c r="G16" s="17">
        <f t="shared" si="4"/>
        <v>166.92205726405092</v>
      </c>
      <c r="H16" s="17">
        <f t="shared" si="5"/>
        <v>41.964866623292131</v>
      </c>
    </row>
    <row r="17" spans="1:8" x14ac:dyDescent="0.25">
      <c r="A17" s="2" t="s">
        <v>8</v>
      </c>
      <c r="B17" s="2"/>
      <c r="C17" s="2"/>
      <c r="D17" s="18"/>
      <c r="E17" s="18"/>
      <c r="F17" s="18"/>
      <c r="G17" s="18"/>
      <c r="H17" s="18"/>
    </row>
    <row r="18" spans="1:8" x14ac:dyDescent="0.25">
      <c r="A18" s="5" t="s">
        <v>1</v>
      </c>
      <c r="B18" s="5" t="s">
        <v>7</v>
      </c>
      <c r="C18" s="5" t="s">
        <v>15</v>
      </c>
      <c r="D18" s="16" t="s">
        <v>14</v>
      </c>
      <c r="E18" s="16" t="s">
        <v>9</v>
      </c>
      <c r="F18" s="16" t="s">
        <v>16</v>
      </c>
      <c r="G18" s="16" t="s">
        <v>10</v>
      </c>
      <c r="H18" s="16" t="s">
        <v>11</v>
      </c>
    </row>
    <row r="19" spans="1:8" x14ac:dyDescent="0.25">
      <c r="A19" s="7" t="s">
        <v>2</v>
      </c>
      <c r="B19" s="7" t="s">
        <v>13</v>
      </c>
      <c r="C19" s="7" t="s">
        <v>13</v>
      </c>
      <c r="D19" s="17" t="s">
        <v>13</v>
      </c>
      <c r="E19" s="17" t="s">
        <v>13</v>
      </c>
      <c r="F19" s="17" t="s">
        <v>13</v>
      </c>
      <c r="G19" s="17" t="s">
        <v>13</v>
      </c>
      <c r="H19" s="17" t="s">
        <v>13</v>
      </c>
    </row>
    <row r="20" spans="1:8" x14ac:dyDescent="0.25">
      <c r="A20" s="7" t="s">
        <v>3</v>
      </c>
      <c r="B20" s="7">
        <v>246</v>
      </c>
      <c r="C20" s="7">
        <v>51</v>
      </c>
      <c r="D20" s="17">
        <f t="shared" ref="D20:D24" si="6">C20/B20*100</f>
        <v>20.73170731707317</v>
      </c>
      <c r="E20" s="17">
        <v>5.65</v>
      </c>
      <c r="F20" s="17">
        <v>2.5819999999999999</v>
      </c>
      <c r="G20" s="17">
        <f t="shared" ref="G20:G24" si="7">ABS(C20-E20)/F20</f>
        <v>17.563903950426027</v>
      </c>
      <c r="H20" s="17">
        <f t="shared" ref="H20:H24" si="8">C20/E20</f>
        <v>9.0265486725663706</v>
      </c>
    </row>
    <row r="21" spans="1:8" x14ac:dyDescent="0.25">
      <c r="A21" s="7" t="s">
        <v>4</v>
      </c>
      <c r="B21" s="7">
        <v>104</v>
      </c>
      <c r="C21" s="7">
        <v>53</v>
      </c>
      <c r="D21" s="17">
        <f t="shared" si="6"/>
        <v>50.96153846153846</v>
      </c>
      <c r="E21" s="17">
        <v>0.73</v>
      </c>
      <c r="F21" s="17">
        <v>0.81</v>
      </c>
      <c r="G21" s="17">
        <f t="shared" si="7"/>
        <v>64.53086419753086</v>
      </c>
      <c r="H21" s="17">
        <f t="shared" si="8"/>
        <v>72.602739726027394</v>
      </c>
    </row>
    <row r="22" spans="1:8" x14ac:dyDescent="0.25">
      <c r="A22" s="7" t="s">
        <v>5</v>
      </c>
      <c r="B22" s="7">
        <v>135</v>
      </c>
      <c r="C22" s="7">
        <v>75</v>
      </c>
      <c r="D22" s="17">
        <f t="shared" si="6"/>
        <v>55.555555555555557</v>
      </c>
      <c r="E22" s="17">
        <v>1.1499999999999999</v>
      </c>
      <c r="F22" s="17">
        <v>1.071</v>
      </c>
      <c r="G22" s="17">
        <f t="shared" si="7"/>
        <v>68.954248366013076</v>
      </c>
      <c r="H22" s="17">
        <f t="shared" si="8"/>
        <v>65.217391304347828</v>
      </c>
    </row>
    <row r="23" spans="1:8" x14ac:dyDescent="0.25">
      <c r="A23" s="7" t="s">
        <v>6</v>
      </c>
      <c r="B23" s="7">
        <v>138</v>
      </c>
      <c r="C23" s="7">
        <v>71</v>
      </c>
      <c r="D23" s="17">
        <f t="shared" si="6"/>
        <v>51.449275362318836</v>
      </c>
      <c r="E23" s="17">
        <v>1.69</v>
      </c>
      <c r="F23" s="17">
        <v>1.246</v>
      </c>
      <c r="G23" s="17">
        <f t="shared" si="7"/>
        <v>55.626003210272877</v>
      </c>
      <c r="H23" s="17">
        <f t="shared" si="8"/>
        <v>42.011834319526628</v>
      </c>
    </row>
    <row r="24" spans="1:8" x14ac:dyDescent="0.25">
      <c r="A24" s="7" t="s">
        <v>7</v>
      </c>
      <c r="B24" s="7">
        <f>SUM(B19:B23)</f>
        <v>623</v>
      </c>
      <c r="C24" s="7">
        <f>SUM(C19:C23)</f>
        <v>250</v>
      </c>
      <c r="D24" s="17">
        <f t="shared" si="6"/>
        <v>40.12841091492777</v>
      </c>
      <c r="E24" s="17">
        <v>9.2200000000000006</v>
      </c>
      <c r="F24" s="17">
        <v>3.008</v>
      </c>
      <c r="G24" s="17">
        <f t="shared" si="7"/>
        <v>80.046542553191486</v>
      </c>
      <c r="H24" s="17">
        <f t="shared" si="8"/>
        <v>27.114967462039044</v>
      </c>
    </row>
    <row r="25" spans="1:8" x14ac:dyDescent="0.25">
      <c r="A25" s="2" t="s">
        <v>12</v>
      </c>
      <c r="B25" s="2"/>
      <c r="C25" s="2"/>
      <c r="D25" s="18"/>
      <c r="E25" s="18"/>
      <c r="F25" s="18"/>
      <c r="G25" s="18"/>
      <c r="H25" s="18"/>
    </row>
    <row r="26" spans="1:8" x14ac:dyDescent="0.25">
      <c r="A26" s="5" t="s">
        <v>1</v>
      </c>
      <c r="B26" s="5" t="s">
        <v>7</v>
      </c>
      <c r="C26" s="5" t="s">
        <v>15</v>
      </c>
      <c r="D26" s="16" t="s">
        <v>14</v>
      </c>
      <c r="E26" s="16" t="s">
        <v>9</v>
      </c>
      <c r="F26" s="16" t="s">
        <v>16</v>
      </c>
      <c r="G26" s="16" t="s">
        <v>10</v>
      </c>
      <c r="H26" s="16" t="s">
        <v>11</v>
      </c>
    </row>
    <row r="27" spans="1:8" x14ac:dyDescent="0.25">
      <c r="A27" s="7" t="s">
        <v>7</v>
      </c>
      <c r="B27" s="7">
        <v>539</v>
      </c>
      <c r="C27" s="7">
        <v>199</v>
      </c>
      <c r="D27" s="17">
        <f t="shared" ref="D27" si="9">C27/B27*100</f>
        <v>36.920222634508349</v>
      </c>
      <c r="E27" s="17">
        <v>4.9400000000000004</v>
      </c>
      <c r="F27" s="17">
        <v>2.2789999999999999</v>
      </c>
      <c r="G27" s="17">
        <f>ABS(C27-E27)/F27</f>
        <v>85.151382185168941</v>
      </c>
      <c r="H27" s="17">
        <f>C27/E27</f>
        <v>40.283400809716596</v>
      </c>
    </row>
    <row r="29" spans="1:8" x14ac:dyDescent="0.25">
      <c r="A29" s="5" t="s">
        <v>17</v>
      </c>
      <c r="B29" s="11" t="s">
        <v>7</v>
      </c>
      <c r="C29" s="11" t="s">
        <v>18</v>
      </c>
      <c r="D29" s="6" t="s">
        <v>14</v>
      </c>
      <c r="E29" s="19" t="s">
        <v>9</v>
      </c>
      <c r="F29" s="6" t="s">
        <v>16</v>
      </c>
      <c r="G29" s="19" t="s">
        <v>10</v>
      </c>
      <c r="H29" s="19" t="s">
        <v>11</v>
      </c>
    </row>
    <row r="30" spans="1:8" x14ac:dyDescent="0.25">
      <c r="A30" s="7" t="s">
        <v>7</v>
      </c>
      <c r="B30" s="12">
        <f>SUM(B8+B16+B24+B27)</f>
        <v>4637</v>
      </c>
      <c r="C30" s="12">
        <f>SUM(C8+C16+C24+C27)</f>
        <v>1517</v>
      </c>
      <c r="D30" s="20">
        <f t="shared" ref="D30" si="10">C30/B30*100</f>
        <v>32.715117532887646</v>
      </c>
      <c r="E30" s="20">
        <v>43.07</v>
      </c>
      <c r="F30" s="20">
        <v>7.0709999999999997</v>
      </c>
      <c r="G30" s="20">
        <f>ABS(C30-E30)/F30</f>
        <v>208.44717861688588</v>
      </c>
      <c r="H30" s="20">
        <f>C30/E30</f>
        <v>35.221732064081728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150" zoomScaleNormal="150" zoomScalePageLayoutView="150" workbookViewId="0">
      <selection activeCell="E37" sqref="E37"/>
    </sheetView>
  </sheetViews>
  <sheetFormatPr defaultColWidth="10.875" defaultRowHeight="15.75" x14ac:dyDescent="0.25"/>
  <cols>
    <col min="1" max="1" width="20.375" style="3" customWidth="1"/>
    <col min="2" max="3" width="12" style="3" customWidth="1"/>
    <col min="4" max="7" width="12" style="4" customWidth="1"/>
    <col min="8" max="8" width="14.875" style="4" customWidth="1"/>
    <col min="9" max="16384" width="10.875" style="3"/>
  </cols>
  <sheetData>
    <row r="1" spans="1:8" x14ac:dyDescent="0.25">
      <c r="A1" s="2" t="s">
        <v>0</v>
      </c>
    </row>
    <row r="2" spans="1:8" s="2" customFormat="1" x14ac:dyDescent="0.25">
      <c r="A2" s="5" t="s">
        <v>1</v>
      </c>
      <c r="B2" s="5" t="s">
        <v>7</v>
      </c>
      <c r="C2" s="5" t="s">
        <v>15</v>
      </c>
      <c r="D2" s="6" t="s">
        <v>14</v>
      </c>
      <c r="E2" s="6" t="s">
        <v>9</v>
      </c>
      <c r="F2" s="6" t="s">
        <v>16</v>
      </c>
      <c r="G2" s="6" t="s">
        <v>10</v>
      </c>
      <c r="H2" s="6" t="s">
        <v>11</v>
      </c>
    </row>
    <row r="3" spans="1:8" x14ac:dyDescent="0.25">
      <c r="A3" s="7" t="s">
        <v>2</v>
      </c>
      <c r="B3" s="7">
        <v>50</v>
      </c>
      <c r="C3" s="7">
        <v>11</v>
      </c>
      <c r="D3" s="8">
        <f>C3/B3*100</f>
        <v>22</v>
      </c>
      <c r="E3" s="8">
        <v>0.05</v>
      </c>
      <c r="F3" s="8">
        <v>0.217</v>
      </c>
      <c r="G3" s="8">
        <f>ABS(C3-E3)/F3</f>
        <v>50.460829493087552</v>
      </c>
      <c r="H3" s="8">
        <f>C3/E3</f>
        <v>220</v>
      </c>
    </row>
    <row r="4" spans="1:8" x14ac:dyDescent="0.25">
      <c r="A4" s="7" t="s">
        <v>3</v>
      </c>
      <c r="B4" s="7">
        <v>52</v>
      </c>
      <c r="C4" s="7">
        <v>21</v>
      </c>
      <c r="D4" s="8">
        <f t="shared" ref="D4:D8" si="0">C4/B4*100</f>
        <v>40.384615384615387</v>
      </c>
      <c r="E4" s="8">
        <v>0.28000000000000003</v>
      </c>
      <c r="F4" s="8">
        <v>0.51100000000000001</v>
      </c>
      <c r="G4" s="8">
        <f t="shared" ref="G4:G8" si="1">ABS(C4-E4)/F4</f>
        <v>40.547945205479451</v>
      </c>
      <c r="H4" s="8">
        <f t="shared" ref="H4:H8" si="2">C4/E4</f>
        <v>74.999999999999986</v>
      </c>
    </row>
    <row r="5" spans="1:8" x14ac:dyDescent="0.25">
      <c r="A5" s="7" t="s">
        <v>4</v>
      </c>
      <c r="B5" s="7">
        <v>97</v>
      </c>
      <c r="C5" s="7">
        <v>46</v>
      </c>
      <c r="D5" s="8">
        <f t="shared" si="0"/>
        <v>47.422680412371129</v>
      </c>
      <c r="E5" s="8">
        <v>0.38</v>
      </c>
      <c r="F5" s="8">
        <v>0.67400000000000004</v>
      </c>
      <c r="G5" s="8">
        <f t="shared" si="1"/>
        <v>67.685459940652805</v>
      </c>
      <c r="H5" s="8">
        <f t="shared" si="2"/>
        <v>121.05263157894737</v>
      </c>
    </row>
    <row r="6" spans="1:8" x14ac:dyDescent="0.25">
      <c r="A6" s="7" t="s">
        <v>5</v>
      </c>
      <c r="B6" s="7">
        <v>104</v>
      </c>
      <c r="C6" s="7">
        <v>63</v>
      </c>
      <c r="D6" s="8">
        <f t="shared" si="0"/>
        <v>60.576923076923073</v>
      </c>
      <c r="E6" s="8">
        <v>0.53</v>
      </c>
      <c r="F6" s="8">
        <v>0.67</v>
      </c>
      <c r="G6" s="8">
        <f t="shared" si="1"/>
        <v>93.238805970149244</v>
      </c>
      <c r="H6" s="8">
        <f t="shared" si="2"/>
        <v>118.86792452830188</v>
      </c>
    </row>
    <row r="7" spans="1:8" x14ac:dyDescent="0.25">
      <c r="A7" s="7" t="s">
        <v>6</v>
      </c>
      <c r="B7" s="7">
        <v>74</v>
      </c>
      <c r="C7" s="7">
        <v>47</v>
      </c>
      <c r="D7" s="8">
        <f t="shared" si="0"/>
        <v>63.513513513513509</v>
      </c>
      <c r="E7" s="8">
        <v>0.44</v>
      </c>
      <c r="F7" s="8">
        <v>0.68200000000000005</v>
      </c>
      <c r="G7" s="8">
        <f t="shared" si="1"/>
        <v>68.269794721407621</v>
      </c>
      <c r="H7" s="8">
        <f t="shared" si="2"/>
        <v>106.81818181818181</v>
      </c>
    </row>
    <row r="8" spans="1:8" x14ac:dyDescent="0.25">
      <c r="A8" s="7" t="s">
        <v>7</v>
      </c>
      <c r="B8" s="7">
        <f>SUM(B3:B7)</f>
        <v>377</v>
      </c>
      <c r="C8" s="7">
        <f>SUM(C3:C7)</f>
        <v>188</v>
      </c>
      <c r="D8" s="8">
        <f t="shared" si="0"/>
        <v>49.867374005305038</v>
      </c>
      <c r="E8" s="8">
        <v>1.68</v>
      </c>
      <c r="F8" s="8">
        <v>1.2070000000000001</v>
      </c>
      <c r="G8" s="8">
        <f t="shared" si="1"/>
        <v>154.36619718309856</v>
      </c>
      <c r="H8" s="8">
        <f t="shared" si="2"/>
        <v>111.90476190476191</v>
      </c>
    </row>
    <row r="9" spans="1:8" s="2" customFormat="1" x14ac:dyDescent="0.25">
      <c r="A9" s="2" t="s">
        <v>19</v>
      </c>
      <c r="D9" s="10"/>
      <c r="E9" s="10"/>
      <c r="F9" s="10"/>
      <c r="G9" s="10"/>
      <c r="H9" s="10"/>
    </row>
    <row r="10" spans="1:8" s="2" customFormat="1" x14ac:dyDescent="0.25">
      <c r="A10" s="5" t="s">
        <v>1</v>
      </c>
      <c r="B10" s="5" t="s">
        <v>7</v>
      </c>
      <c r="C10" s="5" t="s">
        <v>15</v>
      </c>
      <c r="D10" s="6" t="s">
        <v>14</v>
      </c>
      <c r="E10" s="6" t="s">
        <v>9</v>
      </c>
      <c r="F10" s="6" t="s">
        <v>16</v>
      </c>
      <c r="G10" s="6" t="s">
        <v>10</v>
      </c>
      <c r="H10" s="6" t="s">
        <v>11</v>
      </c>
    </row>
    <row r="11" spans="1:8" x14ac:dyDescent="0.25">
      <c r="A11" s="7" t="s">
        <v>2</v>
      </c>
      <c r="B11" s="7">
        <v>15</v>
      </c>
      <c r="C11" s="7">
        <v>4</v>
      </c>
      <c r="D11" s="8">
        <f t="shared" ref="D11:D16" si="3">C11/B11*100</f>
        <v>26.666666666666668</v>
      </c>
      <c r="E11" s="8">
        <v>0.08</v>
      </c>
      <c r="F11" s="8">
        <v>0.27100000000000002</v>
      </c>
      <c r="G11" s="8">
        <f>ABS(C11-E11)/F11</f>
        <v>14.464944649446494</v>
      </c>
      <c r="H11" s="8">
        <f>C11/E11</f>
        <v>50</v>
      </c>
    </row>
    <row r="12" spans="1:8" x14ac:dyDescent="0.25">
      <c r="A12" s="7" t="s">
        <v>3</v>
      </c>
      <c r="B12" s="7">
        <v>59</v>
      </c>
      <c r="C12" s="7">
        <v>37</v>
      </c>
      <c r="D12" s="8">
        <f t="shared" si="3"/>
        <v>62.711864406779661</v>
      </c>
      <c r="E12" s="8">
        <v>0.25</v>
      </c>
      <c r="F12" s="8">
        <v>0.51700000000000002</v>
      </c>
      <c r="G12" s="8">
        <f t="shared" ref="G12:G16" si="4">ABS(C12-E12)/F12</f>
        <v>71.083172147001932</v>
      </c>
      <c r="H12" s="8">
        <f t="shared" ref="H12:H16" si="5">C12/E12</f>
        <v>148</v>
      </c>
    </row>
    <row r="13" spans="1:8" x14ac:dyDescent="0.25">
      <c r="A13" s="7" t="s">
        <v>4</v>
      </c>
      <c r="B13" s="7">
        <v>93</v>
      </c>
      <c r="C13" s="7">
        <v>57</v>
      </c>
      <c r="D13" s="8">
        <f t="shared" si="3"/>
        <v>61.29032258064516</v>
      </c>
      <c r="E13" s="8">
        <v>0.3</v>
      </c>
      <c r="F13" s="8">
        <v>0.51900000000000002</v>
      </c>
      <c r="G13" s="8">
        <f t="shared" si="4"/>
        <v>109.2485549132948</v>
      </c>
      <c r="H13" s="8">
        <f t="shared" si="5"/>
        <v>190</v>
      </c>
    </row>
    <row r="14" spans="1:8" x14ac:dyDescent="0.25">
      <c r="A14" s="7" t="s">
        <v>5</v>
      </c>
      <c r="B14" s="7">
        <v>126</v>
      </c>
      <c r="C14" s="7">
        <v>80</v>
      </c>
      <c r="D14" s="8">
        <f t="shared" si="3"/>
        <v>63.492063492063487</v>
      </c>
      <c r="E14" s="8">
        <v>0.71</v>
      </c>
      <c r="F14" s="8">
        <v>0.95099999999999996</v>
      </c>
      <c r="G14" s="8">
        <f t="shared" si="4"/>
        <v>83.375394321766578</v>
      </c>
      <c r="H14" s="8">
        <f t="shared" si="5"/>
        <v>112.67605633802818</v>
      </c>
    </row>
    <row r="15" spans="1:8" x14ac:dyDescent="0.25">
      <c r="A15" s="7" t="s">
        <v>6</v>
      </c>
      <c r="B15" s="7">
        <v>78</v>
      </c>
      <c r="C15" s="7">
        <v>52</v>
      </c>
      <c r="D15" s="8">
        <f t="shared" si="3"/>
        <v>66.666666666666657</v>
      </c>
      <c r="E15" s="8">
        <v>0.59</v>
      </c>
      <c r="F15" s="8">
        <v>0.78800000000000003</v>
      </c>
      <c r="G15" s="8">
        <f t="shared" si="4"/>
        <v>65.241116751269033</v>
      </c>
      <c r="H15" s="8">
        <f t="shared" si="5"/>
        <v>88.13559322033899</v>
      </c>
    </row>
    <row r="16" spans="1:8" x14ac:dyDescent="0.25">
      <c r="A16" s="7" t="s">
        <v>7</v>
      </c>
      <c r="B16" s="7">
        <f>SUM(B11:B15)</f>
        <v>371</v>
      </c>
      <c r="C16" s="7">
        <f>SUM(C11:C15)</f>
        <v>230</v>
      </c>
      <c r="D16" s="8">
        <f t="shared" si="3"/>
        <v>61.994609164420488</v>
      </c>
      <c r="E16" s="8">
        <v>1.93</v>
      </c>
      <c r="F16" s="8">
        <v>1.6919999999999999</v>
      </c>
      <c r="G16" s="8">
        <f t="shared" si="4"/>
        <v>134.79314420803783</v>
      </c>
      <c r="H16" s="8">
        <f t="shared" si="5"/>
        <v>119.17098445595855</v>
      </c>
    </row>
    <row r="17" spans="1:8" s="2" customFormat="1" x14ac:dyDescent="0.25">
      <c r="A17" s="2" t="s">
        <v>8</v>
      </c>
      <c r="D17" s="10"/>
      <c r="E17" s="10"/>
      <c r="F17" s="10"/>
      <c r="G17" s="10"/>
      <c r="H17" s="10"/>
    </row>
    <row r="18" spans="1:8" s="2" customFormat="1" x14ac:dyDescent="0.25">
      <c r="A18" s="5" t="s">
        <v>1</v>
      </c>
      <c r="B18" s="5" t="s">
        <v>7</v>
      </c>
      <c r="C18" s="5" t="s">
        <v>15</v>
      </c>
      <c r="D18" s="6" t="s">
        <v>14</v>
      </c>
      <c r="E18" s="6" t="s">
        <v>9</v>
      </c>
      <c r="F18" s="6" t="s">
        <v>16</v>
      </c>
      <c r="G18" s="6" t="s">
        <v>10</v>
      </c>
      <c r="H18" s="6" t="s">
        <v>11</v>
      </c>
    </row>
    <row r="19" spans="1:8" x14ac:dyDescent="0.25">
      <c r="A19" s="7" t="s">
        <v>2</v>
      </c>
      <c r="B19" s="7" t="s">
        <v>13</v>
      </c>
      <c r="C19" s="7" t="s">
        <v>13</v>
      </c>
      <c r="D19" s="8" t="s">
        <v>13</v>
      </c>
      <c r="E19" s="8" t="s">
        <v>13</v>
      </c>
      <c r="F19" s="8" t="s">
        <v>13</v>
      </c>
      <c r="G19" s="8" t="s">
        <v>13</v>
      </c>
      <c r="H19" s="8" t="s">
        <v>13</v>
      </c>
    </row>
    <row r="20" spans="1:8" x14ac:dyDescent="0.25">
      <c r="A20" s="7" t="s">
        <v>3</v>
      </c>
      <c r="B20" s="7">
        <v>80</v>
      </c>
      <c r="C20" s="7">
        <v>37</v>
      </c>
      <c r="D20" s="8">
        <f t="shared" ref="D20:D24" si="6">C20/B20*100</f>
        <v>46.25</v>
      </c>
      <c r="E20" s="8">
        <v>0.34</v>
      </c>
      <c r="F20" s="8">
        <v>0.63500000000000001</v>
      </c>
      <c r="G20" s="8">
        <f t="shared" ref="G20:G24" si="7">ABS(C20-E20)/F20</f>
        <v>57.732283464566926</v>
      </c>
      <c r="H20" s="8">
        <f t="shared" ref="H20:H24" si="8">C20/E20</f>
        <v>108.8235294117647</v>
      </c>
    </row>
    <row r="21" spans="1:8" x14ac:dyDescent="0.25">
      <c r="A21" s="7" t="s">
        <v>4</v>
      </c>
      <c r="B21" s="7">
        <v>158</v>
      </c>
      <c r="C21" s="7">
        <v>82</v>
      </c>
      <c r="D21" s="8">
        <f t="shared" si="6"/>
        <v>51.898734177215189</v>
      </c>
      <c r="E21" s="8">
        <v>0.77</v>
      </c>
      <c r="F21" s="8">
        <v>0.87</v>
      </c>
      <c r="G21" s="8">
        <f t="shared" si="7"/>
        <v>93.367816091954026</v>
      </c>
      <c r="H21" s="8">
        <f t="shared" si="8"/>
        <v>106.49350649350649</v>
      </c>
    </row>
    <row r="22" spans="1:8" x14ac:dyDescent="0.25">
      <c r="A22" s="7" t="s">
        <v>5</v>
      </c>
      <c r="B22" s="7">
        <v>253</v>
      </c>
      <c r="C22" s="7">
        <v>147</v>
      </c>
      <c r="D22" s="8">
        <f t="shared" si="6"/>
        <v>58.102766798418969</v>
      </c>
      <c r="E22" s="8">
        <v>1.1000000000000001</v>
      </c>
      <c r="F22" s="8">
        <v>1.004</v>
      </c>
      <c r="G22" s="8">
        <f t="shared" si="7"/>
        <v>145.31872509960161</v>
      </c>
      <c r="H22" s="8">
        <f t="shared" si="8"/>
        <v>133.63636363636363</v>
      </c>
    </row>
    <row r="23" spans="1:8" x14ac:dyDescent="0.25">
      <c r="A23" s="7" t="s">
        <v>6</v>
      </c>
      <c r="B23" s="7">
        <v>140</v>
      </c>
      <c r="C23" s="7">
        <v>89</v>
      </c>
      <c r="D23" s="8">
        <f t="shared" si="6"/>
        <v>63.571428571428569</v>
      </c>
      <c r="E23" s="8">
        <v>0.8</v>
      </c>
      <c r="F23" s="8">
        <v>0.91600000000000004</v>
      </c>
      <c r="G23" s="8">
        <f t="shared" si="7"/>
        <v>96.288209606986896</v>
      </c>
      <c r="H23" s="8">
        <f t="shared" si="8"/>
        <v>111.25</v>
      </c>
    </row>
    <row r="24" spans="1:8" x14ac:dyDescent="0.25">
      <c r="A24" s="7" t="s">
        <v>7</v>
      </c>
      <c r="B24" s="7">
        <f>SUM(B19:B23)</f>
        <v>631</v>
      </c>
      <c r="C24" s="7">
        <f>SUM(C19:C23)</f>
        <v>355</v>
      </c>
      <c r="D24" s="8">
        <f t="shared" si="6"/>
        <v>56.259904912836767</v>
      </c>
      <c r="E24" s="8">
        <v>3.01</v>
      </c>
      <c r="F24" s="8">
        <v>1.67</v>
      </c>
      <c r="G24" s="8">
        <f t="shared" si="7"/>
        <v>210.77245508982037</v>
      </c>
      <c r="H24" s="8">
        <f t="shared" si="8"/>
        <v>117.94019933554819</v>
      </c>
    </row>
    <row r="25" spans="1:8" s="2" customFormat="1" x14ac:dyDescent="0.25">
      <c r="A25" s="2" t="s">
        <v>12</v>
      </c>
      <c r="D25" s="10"/>
      <c r="E25" s="10"/>
      <c r="F25" s="10"/>
      <c r="G25" s="10"/>
      <c r="H25" s="10"/>
    </row>
    <row r="26" spans="1:8" s="2" customFormat="1" x14ac:dyDescent="0.25">
      <c r="A26" s="5" t="s">
        <v>1</v>
      </c>
      <c r="B26" s="5" t="s">
        <v>7</v>
      </c>
      <c r="C26" s="5" t="s">
        <v>15</v>
      </c>
      <c r="D26" s="6" t="s">
        <v>14</v>
      </c>
      <c r="E26" s="6" t="s">
        <v>9</v>
      </c>
      <c r="F26" s="6" t="s">
        <v>16</v>
      </c>
      <c r="G26" s="6" t="s">
        <v>10</v>
      </c>
      <c r="H26" s="6" t="s">
        <v>11</v>
      </c>
    </row>
    <row r="27" spans="1:8" x14ac:dyDescent="0.25">
      <c r="A27" s="7" t="s">
        <v>7</v>
      </c>
      <c r="B27" s="7">
        <v>163</v>
      </c>
      <c r="C27" s="7">
        <v>69</v>
      </c>
      <c r="D27" s="8">
        <f t="shared" ref="D27" si="9">C27/B27*100</f>
        <v>42.331288343558285</v>
      </c>
      <c r="E27" s="8">
        <v>0.92</v>
      </c>
      <c r="F27" s="8">
        <v>0.879</v>
      </c>
      <c r="G27" s="8">
        <f>ABS(C27-E27)/F27</f>
        <v>77.45164960182025</v>
      </c>
      <c r="H27" s="8">
        <f>C27/E27</f>
        <v>75</v>
      </c>
    </row>
    <row r="29" spans="1:8" x14ac:dyDescent="0.25">
      <c r="A29" s="5" t="s">
        <v>17</v>
      </c>
      <c r="B29" s="11" t="s">
        <v>7</v>
      </c>
      <c r="C29" s="11" t="s">
        <v>18</v>
      </c>
      <c r="D29" s="6" t="s">
        <v>14</v>
      </c>
      <c r="E29" s="13" t="s">
        <v>9</v>
      </c>
      <c r="F29" s="6" t="s">
        <v>16</v>
      </c>
      <c r="G29" s="13" t="s">
        <v>10</v>
      </c>
      <c r="H29" s="13" t="s">
        <v>11</v>
      </c>
    </row>
    <row r="30" spans="1:8" x14ac:dyDescent="0.25">
      <c r="A30" s="7" t="s">
        <v>7</v>
      </c>
      <c r="B30" s="12">
        <f>SUM(B8+B16+B24+B27)</f>
        <v>1542</v>
      </c>
      <c r="C30" s="12">
        <f>SUM(C8+C16+C24+C27)</f>
        <v>842</v>
      </c>
      <c r="D30" s="14">
        <f t="shared" ref="D30" si="10">C30/B30*100</f>
        <v>54.604409857328143</v>
      </c>
      <c r="E30" s="14">
        <v>7.54</v>
      </c>
      <c r="F30" s="14">
        <v>2.8719999999999999</v>
      </c>
      <c r="G30" s="14">
        <f>ABS(C30-E30)/F30</f>
        <v>290.55013927576601</v>
      </c>
      <c r="H30" s="14">
        <f>C30/E30</f>
        <v>111.67108753315649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150" zoomScaleNormal="150" zoomScalePageLayoutView="150" workbookViewId="0">
      <selection activeCell="A30" sqref="A29:A30"/>
    </sheetView>
  </sheetViews>
  <sheetFormatPr defaultColWidth="11" defaultRowHeight="15.75" x14ac:dyDescent="0.25"/>
  <cols>
    <col min="1" max="1" width="20.375" customWidth="1"/>
    <col min="2" max="3" width="12" customWidth="1"/>
    <col min="4" max="7" width="12" style="1" customWidth="1"/>
    <col min="8" max="8" width="14" style="1" customWidth="1"/>
  </cols>
  <sheetData>
    <row r="1" spans="1:8" x14ac:dyDescent="0.25">
      <c r="A1" s="2" t="s">
        <v>0</v>
      </c>
      <c r="B1" s="3"/>
      <c r="C1" s="3"/>
      <c r="D1" s="4"/>
      <c r="E1" s="4"/>
      <c r="F1" s="4"/>
      <c r="G1" s="4"/>
      <c r="H1" s="4"/>
    </row>
    <row r="2" spans="1:8" x14ac:dyDescent="0.25">
      <c r="A2" s="5" t="s">
        <v>1</v>
      </c>
      <c r="B2" s="5" t="s">
        <v>7</v>
      </c>
      <c r="C2" s="5" t="s">
        <v>15</v>
      </c>
      <c r="D2" s="6" t="s">
        <v>14</v>
      </c>
      <c r="E2" s="6" t="s">
        <v>9</v>
      </c>
      <c r="F2" s="6" t="s">
        <v>16</v>
      </c>
      <c r="G2" s="6" t="s">
        <v>10</v>
      </c>
      <c r="H2" s="6" t="s">
        <v>11</v>
      </c>
    </row>
    <row r="3" spans="1:8" x14ac:dyDescent="0.25">
      <c r="A3" s="7" t="s">
        <v>2</v>
      </c>
      <c r="B3" s="7">
        <v>10</v>
      </c>
      <c r="C3" s="7">
        <v>4</v>
      </c>
      <c r="D3" s="8">
        <f>C3/B3*100</f>
        <v>40</v>
      </c>
      <c r="E3" s="8">
        <v>0.02</v>
      </c>
      <c r="F3" s="8">
        <v>0.14000000000000001</v>
      </c>
      <c r="G3" s="8">
        <f>ABS(C3-E3)/F3</f>
        <v>28.428571428571427</v>
      </c>
      <c r="H3" s="8">
        <f>C3/E3</f>
        <v>200</v>
      </c>
    </row>
    <row r="4" spans="1:8" x14ac:dyDescent="0.25">
      <c r="A4" s="7" t="s">
        <v>3</v>
      </c>
      <c r="B4" s="7">
        <v>12</v>
      </c>
      <c r="C4" s="7">
        <v>5</v>
      </c>
      <c r="D4" s="8">
        <f t="shared" ref="D4:D8" si="0">C4/B4*100</f>
        <v>41.666666666666671</v>
      </c>
      <c r="E4" s="8">
        <v>0.03</v>
      </c>
      <c r="F4" s="8">
        <v>0.17</v>
      </c>
      <c r="G4" s="8">
        <f t="shared" ref="G4:G8" si="1">ABS(C4-E4)/F4</f>
        <v>29.235294117647054</v>
      </c>
      <c r="H4" s="8">
        <f t="shared" ref="H4:H8" si="2">C4/E4</f>
        <v>166.66666666666669</v>
      </c>
    </row>
    <row r="5" spans="1:8" x14ac:dyDescent="0.25">
      <c r="A5" s="7" t="s">
        <v>4</v>
      </c>
      <c r="B5" s="7">
        <v>33</v>
      </c>
      <c r="C5" s="7">
        <v>15</v>
      </c>
      <c r="D5" s="8">
        <f t="shared" si="0"/>
        <v>45.454545454545453</v>
      </c>
      <c r="E5" s="8">
        <v>0.06</v>
      </c>
      <c r="F5" s="8">
        <v>0.23699999999999999</v>
      </c>
      <c r="G5" s="8">
        <f t="shared" si="1"/>
        <v>63.037974683544306</v>
      </c>
      <c r="H5" s="8">
        <f t="shared" si="2"/>
        <v>250</v>
      </c>
    </row>
    <row r="6" spans="1:8" x14ac:dyDescent="0.25">
      <c r="A6" s="7" t="s">
        <v>5</v>
      </c>
      <c r="B6" s="7">
        <v>46</v>
      </c>
      <c r="C6" s="7">
        <v>10</v>
      </c>
      <c r="D6" s="8">
        <f t="shared" si="0"/>
        <v>21.739130434782609</v>
      </c>
      <c r="E6" s="8">
        <v>0.13</v>
      </c>
      <c r="F6" s="8">
        <v>0.36399999999999999</v>
      </c>
      <c r="G6" s="8">
        <f t="shared" si="1"/>
        <v>27.115384615384613</v>
      </c>
      <c r="H6" s="8">
        <f t="shared" si="2"/>
        <v>76.92307692307692</v>
      </c>
    </row>
    <row r="7" spans="1:8" x14ac:dyDescent="0.25">
      <c r="A7" s="7" t="s">
        <v>6</v>
      </c>
      <c r="B7" s="7">
        <v>24</v>
      </c>
      <c r="C7" s="7">
        <v>10</v>
      </c>
      <c r="D7" s="8">
        <f t="shared" si="0"/>
        <v>41.666666666666671</v>
      </c>
      <c r="E7" s="8">
        <v>0.05</v>
      </c>
      <c r="F7" s="8">
        <v>0.217</v>
      </c>
      <c r="G7" s="8">
        <f t="shared" si="1"/>
        <v>45.852534562211979</v>
      </c>
      <c r="H7" s="8">
        <f t="shared" si="2"/>
        <v>200</v>
      </c>
    </row>
    <row r="8" spans="1:8" x14ac:dyDescent="0.25">
      <c r="A8" s="7" t="s">
        <v>7</v>
      </c>
      <c r="B8" s="7">
        <f>SUM(B3:B7)</f>
        <v>125</v>
      </c>
      <c r="C8" s="7">
        <f>SUM(C3:C7)</f>
        <v>44</v>
      </c>
      <c r="D8" s="8">
        <f t="shared" si="0"/>
        <v>35.199999999999996</v>
      </c>
      <c r="E8" s="8">
        <v>0.28999999999999998</v>
      </c>
      <c r="F8" s="8">
        <v>0.495</v>
      </c>
      <c r="G8" s="8">
        <f t="shared" si="1"/>
        <v>88.303030303030312</v>
      </c>
      <c r="H8" s="8">
        <f t="shared" si="2"/>
        <v>151.72413793103451</v>
      </c>
    </row>
    <row r="9" spans="1:8" x14ac:dyDescent="0.25">
      <c r="A9" s="2" t="s">
        <v>19</v>
      </c>
      <c r="B9" s="2"/>
      <c r="C9" s="2"/>
      <c r="D9" s="10"/>
      <c r="E9" s="10"/>
      <c r="F9" s="10"/>
      <c r="G9" s="10"/>
      <c r="H9" s="10"/>
    </row>
    <row r="10" spans="1:8" x14ac:dyDescent="0.25">
      <c r="A10" s="5" t="s">
        <v>1</v>
      </c>
      <c r="B10" s="5" t="s">
        <v>7</v>
      </c>
      <c r="C10" s="5" t="s">
        <v>15</v>
      </c>
      <c r="D10" s="6" t="s">
        <v>14</v>
      </c>
      <c r="E10" s="6" t="s">
        <v>9</v>
      </c>
      <c r="F10" s="6" t="s">
        <v>16</v>
      </c>
      <c r="G10" s="6" t="s">
        <v>10</v>
      </c>
      <c r="H10" s="6" t="s">
        <v>11</v>
      </c>
    </row>
    <row r="11" spans="1:8" x14ac:dyDescent="0.25">
      <c r="A11" s="7" t="s">
        <v>2</v>
      </c>
      <c r="B11" s="7">
        <v>6</v>
      </c>
      <c r="C11" s="7">
        <v>0</v>
      </c>
      <c r="D11" s="8">
        <f t="shared" ref="D11:D16" si="3">C11/B11*100</f>
        <v>0</v>
      </c>
      <c r="E11" s="8">
        <v>0</v>
      </c>
      <c r="F11" s="8">
        <v>0</v>
      </c>
      <c r="G11" s="8" t="s">
        <v>13</v>
      </c>
      <c r="H11" s="8" t="s">
        <v>13</v>
      </c>
    </row>
    <row r="12" spans="1:8" x14ac:dyDescent="0.25">
      <c r="A12" s="7" t="s">
        <v>3</v>
      </c>
      <c r="B12" s="7">
        <v>16</v>
      </c>
      <c r="C12" s="7">
        <v>7</v>
      </c>
      <c r="D12" s="8">
        <f t="shared" si="3"/>
        <v>43.75</v>
      </c>
      <c r="E12" s="8">
        <v>0.09</v>
      </c>
      <c r="F12" s="8">
        <v>0.31900000000000001</v>
      </c>
      <c r="G12" s="8">
        <f t="shared" ref="G12:G16" si="4">ABS(C12-E12)/F12</f>
        <v>21.661442006269592</v>
      </c>
      <c r="H12" s="8">
        <f t="shared" ref="H12:H16" si="5">C12/E12</f>
        <v>77.777777777777786</v>
      </c>
    </row>
    <row r="13" spans="1:8" x14ac:dyDescent="0.25">
      <c r="A13" s="7" t="s">
        <v>4</v>
      </c>
      <c r="B13" s="7">
        <v>17</v>
      </c>
      <c r="C13" s="7">
        <v>10</v>
      </c>
      <c r="D13" s="8">
        <f t="shared" si="3"/>
        <v>58.82352941176471</v>
      </c>
      <c r="E13" s="8">
        <v>0.06</v>
      </c>
      <c r="F13" s="8">
        <v>0.23699999999999999</v>
      </c>
      <c r="G13" s="8">
        <f t="shared" si="4"/>
        <v>41.940928270042193</v>
      </c>
      <c r="H13" s="8">
        <f t="shared" si="5"/>
        <v>166.66666666666669</v>
      </c>
    </row>
    <row r="14" spans="1:8" x14ac:dyDescent="0.25">
      <c r="A14" s="7" t="s">
        <v>5</v>
      </c>
      <c r="B14" s="7">
        <v>21</v>
      </c>
      <c r="C14" s="7">
        <v>9</v>
      </c>
      <c r="D14" s="8">
        <f t="shared" si="3"/>
        <v>42.857142857142854</v>
      </c>
      <c r="E14" s="8">
        <v>0.19</v>
      </c>
      <c r="F14" s="8">
        <v>0.41699999999999998</v>
      </c>
      <c r="G14" s="8">
        <f t="shared" si="4"/>
        <v>21.127098321342928</v>
      </c>
      <c r="H14" s="8">
        <f t="shared" si="5"/>
        <v>47.368421052631575</v>
      </c>
    </row>
    <row r="15" spans="1:8" x14ac:dyDescent="0.25">
      <c r="A15" s="7" t="s">
        <v>6</v>
      </c>
      <c r="B15" s="7">
        <v>19</v>
      </c>
      <c r="C15" s="7">
        <v>13</v>
      </c>
      <c r="D15" s="8">
        <f t="shared" si="3"/>
        <v>68.421052631578945</v>
      </c>
      <c r="E15" s="8">
        <v>0.08</v>
      </c>
      <c r="F15" s="8">
        <v>0.27100000000000002</v>
      </c>
      <c r="G15" s="8">
        <f t="shared" si="4"/>
        <v>47.675276752767523</v>
      </c>
      <c r="H15" s="8">
        <f t="shared" si="5"/>
        <v>162.5</v>
      </c>
    </row>
    <row r="16" spans="1:8" x14ac:dyDescent="0.25">
      <c r="A16" s="7" t="s">
        <v>7</v>
      </c>
      <c r="B16" s="7">
        <f>SUM(B11:B15)</f>
        <v>79</v>
      </c>
      <c r="C16" s="7">
        <f>SUM(C11:C15)</f>
        <v>39</v>
      </c>
      <c r="D16" s="8">
        <f t="shared" si="3"/>
        <v>49.367088607594937</v>
      </c>
      <c r="E16" s="8">
        <v>0.42</v>
      </c>
      <c r="F16" s="8">
        <v>0.70899999999999996</v>
      </c>
      <c r="G16" s="8">
        <f t="shared" si="4"/>
        <v>54.414668547249647</v>
      </c>
      <c r="H16" s="8">
        <f t="shared" si="5"/>
        <v>92.857142857142861</v>
      </c>
    </row>
    <row r="17" spans="1:8" x14ac:dyDescent="0.25">
      <c r="A17" s="2" t="s">
        <v>8</v>
      </c>
      <c r="B17" s="2"/>
      <c r="C17" s="2"/>
      <c r="D17" s="10"/>
      <c r="E17" s="10"/>
      <c r="F17" s="10"/>
      <c r="G17" s="10"/>
      <c r="H17" s="10"/>
    </row>
    <row r="18" spans="1:8" x14ac:dyDescent="0.25">
      <c r="A18" s="5" t="s">
        <v>1</v>
      </c>
      <c r="B18" s="5" t="s">
        <v>7</v>
      </c>
      <c r="C18" s="5" t="s">
        <v>15</v>
      </c>
      <c r="D18" s="6" t="s">
        <v>14</v>
      </c>
      <c r="E18" s="6" t="s">
        <v>9</v>
      </c>
      <c r="F18" s="6" t="s">
        <v>16</v>
      </c>
      <c r="G18" s="6" t="s">
        <v>10</v>
      </c>
      <c r="H18" s="6" t="s">
        <v>11</v>
      </c>
    </row>
    <row r="19" spans="1:8" x14ac:dyDescent="0.25">
      <c r="A19" s="7" t="s">
        <v>2</v>
      </c>
      <c r="B19" s="7" t="s">
        <v>13</v>
      </c>
      <c r="C19" s="7" t="s">
        <v>13</v>
      </c>
      <c r="D19" s="8" t="s">
        <v>13</v>
      </c>
      <c r="E19" s="8" t="s">
        <v>13</v>
      </c>
      <c r="F19" s="8" t="s">
        <v>13</v>
      </c>
      <c r="G19" s="8" t="s">
        <v>13</v>
      </c>
      <c r="H19" s="8" t="s">
        <v>13</v>
      </c>
    </row>
    <row r="20" spans="1:8" x14ac:dyDescent="0.25">
      <c r="A20" s="7" t="s">
        <v>3</v>
      </c>
      <c r="B20" s="7">
        <v>13</v>
      </c>
      <c r="C20" s="7">
        <v>3</v>
      </c>
      <c r="D20" s="8">
        <f t="shared" ref="D20:D24" si="6">C20/B20*100</f>
        <v>23.076923076923077</v>
      </c>
      <c r="E20" s="8">
        <v>0.1</v>
      </c>
      <c r="F20" s="8">
        <v>0.33100000000000002</v>
      </c>
      <c r="G20" s="8">
        <f t="shared" ref="G20:G24" si="7">ABS(C20-E20)/F20</f>
        <v>8.7613293051359502</v>
      </c>
      <c r="H20" s="8">
        <f t="shared" ref="H20:H24" si="8">C20/E20</f>
        <v>30</v>
      </c>
    </row>
    <row r="21" spans="1:8" x14ac:dyDescent="0.25">
      <c r="A21" s="7" t="s">
        <v>4</v>
      </c>
      <c r="B21" s="7">
        <v>25</v>
      </c>
      <c r="C21" s="7">
        <v>10</v>
      </c>
      <c r="D21" s="8">
        <f t="shared" si="6"/>
        <v>40</v>
      </c>
      <c r="E21" s="8">
        <v>0.13</v>
      </c>
      <c r="F21" s="8">
        <v>0.33600000000000002</v>
      </c>
      <c r="G21" s="8">
        <f t="shared" si="7"/>
        <v>29.374999999999996</v>
      </c>
      <c r="H21" s="8">
        <f t="shared" si="8"/>
        <v>76.92307692307692</v>
      </c>
    </row>
    <row r="22" spans="1:8" x14ac:dyDescent="0.25">
      <c r="A22" s="7" t="s">
        <v>5</v>
      </c>
      <c r="B22" s="7">
        <v>32</v>
      </c>
      <c r="C22" s="7">
        <v>19</v>
      </c>
      <c r="D22" s="8">
        <f t="shared" si="6"/>
        <v>59.375</v>
      </c>
      <c r="E22" s="8">
        <v>0.15</v>
      </c>
      <c r="F22" s="8">
        <v>0.35699999999999998</v>
      </c>
      <c r="G22" s="8">
        <f t="shared" si="7"/>
        <v>52.801120448179276</v>
      </c>
      <c r="H22" s="8">
        <f t="shared" si="8"/>
        <v>126.66666666666667</v>
      </c>
    </row>
    <row r="23" spans="1:8" x14ac:dyDescent="0.25">
      <c r="A23" s="7" t="s">
        <v>6</v>
      </c>
      <c r="B23" s="7">
        <v>20</v>
      </c>
      <c r="C23" s="7">
        <v>11</v>
      </c>
      <c r="D23" s="8">
        <f t="shared" si="6"/>
        <v>55.000000000000007</v>
      </c>
      <c r="E23" s="8">
        <v>0.11</v>
      </c>
      <c r="F23" s="8">
        <v>0.312</v>
      </c>
      <c r="G23" s="8">
        <f t="shared" si="7"/>
        <v>34.903846153846153</v>
      </c>
      <c r="H23" s="8">
        <f t="shared" si="8"/>
        <v>100</v>
      </c>
    </row>
    <row r="24" spans="1:8" x14ac:dyDescent="0.25">
      <c r="A24" s="7" t="s">
        <v>7</v>
      </c>
      <c r="B24" s="7">
        <f>SUM(B19:B23)</f>
        <v>90</v>
      </c>
      <c r="C24" s="7">
        <f>SUM(C19:C23)</f>
        <v>43</v>
      </c>
      <c r="D24" s="8">
        <f t="shared" si="6"/>
        <v>47.777777777777779</v>
      </c>
      <c r="E24" s="8">
        <v>0.49</v>
      </c>
      <c r="F24" s="8">
        <v>0.59099999999999997</v>
      </c>
      <c r="G24" s="8">
        <f t="shared" si="7"/>
        <v>71.92893401015229</v>
      </c>
      <c r="H24" s="8">
        <f t="shared" si="8"/>
        <v>87.755102040816325</v>
      </c>
    </row>
    <row r="25" spans="1:8" x14ac:dyDescent="0.25">
      <c r="A25" s="2" t="s">
        <v>12</v>
      </c>
      <c r="B25" s="2"/>
      <c r="C25" s="2"/>
      <c r="D25" s="10"/>
      <c r="E25" s="10"/>
      <c r="F25" s="10"/>
      <c r="G25" s="10"/>
      <c r="H25" s="10"/>
    </row>
    <row r="26" spans="1:8" x14ac:dyDescent="0.25">
      <c r="A26" s="5" t="s">
        <v>1</v>
      </c>
      <c r="B26" s="5" t="s">
        <v>7</v>
      </c>
      <c r="C26" s="5" t="s">
        <v>15</v>
      </c>
      <c r="D26" s="6" t="s">
        <v>14</v>
      </c>
      <c r="E26" s="6" t="s">
        <v>9</v>
      </c>
      <c r="F26" s="6" t="s">
        <v>16</v>
      </c>
      <c r="G26" s="6" t="s">
        <v>10</v>
      </c>
      <c r="H26" s="6" t="s">
        <v>11</v>
      </c>
    </row>
    <row r="27" spans="1:8" x14ac:dyDescent="0.25">
      <c r="A27" s="7" t="s">
        <v>7</v>
      </c>
      <c r="B27" s="7">
        <v>84</v>
      </c>
      <c r="C27" s="7">
        <v>32</v>
      </c>
      <c r="D27" s="8">
        <f t="shared" ref="D27" si="9">C27/B27*100</f>
        <v>38.095238095238095</v>
      </c>
      <c r="E27" s="8">
        <v>0.39</v>
      </c>
      <c r="F27" s="8">
        <v>0.58099999999999996</v>
      </c>
      <c r="G27" s="8">
        <f>ABS(C27-E27)/F27</f>
        <v>54.406196213425133</v>
      </c>
      <c r="H27" s="8">
        <f>C27/E27</f>
        <v>82.051282051282044</v>
      </c>
    </row>
    <row r="29" spans="1:8" x14ac:dyDescent="0.25">
      <c r="A29" s="5" t="s">
        <v>17</v>
      </c>
      <c r="B29" s="11" t="s">
        <v>7</v>
      </c>
      <c r="C29" s="11" t="s">
        <v>18</v>
      </c>
      <c r="D29" s="6" t="s">
        <v>14</v>
      </c>
      <c r="E29" s="13" t="s">
        <v>9</v>
      </c>
      <c r="F29" s="6" t="s">
        <v>16</v>
      </c>
      <c r="G29" s="13" t="s">
        <v>10</v>
      </c>
      <c r="H29" s="13" t="s">
        <v>11</v>
      </c>
    </row>
    <row r="30" spans="1:8" x14ac:dyDescent="0.25">
      <c r="A30" s="7" t="s">
        <v>7</v>
      </c>
      <c r="B30" s="12">
        <f>SUM(B8+B16+B24+B27)</f>
        <v>378</v>
      </c>
      <c r="C30" s="12">
        <f>SUM(C8+C16+C24+C27)</f>
        <v>158</v>
      </c>
      <c r="D30" s="14">
        <f t="shared" ref="D30" si="10">C30/B30*100</f>
        <v>41.798941798941797</v>
      </c>
      <c r="E30" s="14">
        <v>1.59</v>
      </c>
      <c r="F30" s="14">
        <v>1.1319999999999999</v>
      </c>
      <c r="G30" s="14">
        <f>ABS(C30-E30)/F30</f>
        <v>138.17137809187281</v>
      </c>
      <c r="H30" s="14">
        <f>C30/E30</f>
        <v>99.371069182389931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150" zoomScaleNormal="150" zoomScalePageLayoutView="150" workbookViewId="0">
      <selection activeCell="E38" sqref="E38"/>
    </sheetView>
  </sheetViews>
  <sheetFormatPr defaultColWidth="10.875" defaultRowHeight="15.75" x14ac:dyDescent="0.25"/>
  <cols>
    <col min="1" max="1" width="20.375" style="3" customWidth="1"/>
    <col min="2" max="3" width="12" style="3" customWidth="1"/>
    <col min="4" max="7" width="12" style="4" customWidth="1"/>
    <col min="8" max="8" width="14.375" style="4" customWidth="1"/>
    <col min="9" max="16384" width="10.875" style="3"/>
  </cols>
  <sheetData>
    <row r="1" spans="1:8" x14ac:dyDescent="0.25">
      <c r="A1" s="2" t="s">
        <v>0</v>
      </c>
    </row>
    <row r="2" spans="1:8" x14ac:dyDescent="0.25">
      <c r="A2" s="5" t="s">
        <v>1</v>
      </c>
      <c r="B2" s="5" t="s">
        <v>7</v>
      </c>
      <c r="C2" s="5" t="s">
        <v>15</v>
      </c>
      <c r="D2" s="6" t="s">
        <v>14</v>
      </c>
      <c r="E2" s="6" t="s">
        <v>9</v>
      </c>
      <c r="F2" s="6" t="s">
        <v>16</v>
      </c>
      <c r="G2" s="6" t="s">
        <v>10</v>
      </c>
      <c r="H2" s="6" t="s">
        <v>11</v>
      </c>
    </row>
    <row r="3" spans="1:8" x14ac:dyDescent="0.25">
      <c r="A3" s="7" t="s">
        <v>2</v>
      </c>
      <c r="B3" s="7">
        <v>9</v>
      </c>
      <c r="C3" s="7">
        <v>3</v>
      </c>
      <c r="D3" s="8">
        <f>C3/B3*100</f>
        <v>33.333333333333329</v>
      </c>
      <c r="E3" s="8">
        <v>0.02</v>
      </c>
      <c r="F3" s="8">
        <v>0.14000000000000001</v>
      </c>
      <c r="G3" s="8">
        <f>ABS(C3-E3)/F3</f>
        <v>21.285714285714285</v>
      </c>
      <c r="H3" s="8">
        <f>C3/E3</f>
        <v>150</v>
      </c>
    </row>
    <row r="4" spans="1:8" x14ac:dyDescent="0.25">
      <c r="A4" s="7" t="s">
        <v>3</v>
      </c>
      <c r="B4" s="7">
        <v>12</v>
      </c>
      <c r="C4" s="7">
        <v>4</v>
      </c>
      <c r="D4" s="8">
        <f t="shared" ref="D4:D8" si="0">C4/B4*100</f>
        <v>33.333333333333329</v>
      </c>
      <c r="E4" s="8">
        <v>0.06</v>
      </c>
      <c r="F4" s="8">
        <v>0.23699999999999999</v>
      </c>
      <c r="G4" s="8">
        <f t="shared" ref="G4:G8" si="1">ABS(C4-E4)/F4</f>
        <v>16.624472573839665</v>
      </c>
      <c r="H4" s="8">
        <f t="shared" ref="H4:H8" si="2">C4/E4</f>
        <v>66.666666666666671</v>
      </c>
    </row>
    <row r="5" spans="1:8" x14ac:dyDescent="0.25">
      <c r="A5" s="7" t="s">
        <v>4</v>
      </c>
      <c r="B5" s="7">
        <v>33</v>
      </c>
      <c r="C5" s="7">
        <v>14</v>
      </c>
      <c r="D5" s="8">
        <f t="shared" si="0"/>
        <v>42.424242424242422</v>
      </c>
      <c r="E5" s="8">
        <v>7.0000000000000007E-2</v>
      </c>
      <c r="F5" s="8">
        <v>0.255</v>
      </c>
      <c r="G5" s="8">
        <f t="shared" si="1"/>
        <v>54.627450980392155</v>
      </c>
      <c r="H5" s="8">
        <f t="shared" si="2"/>
        <v>199.99999999999997</v>
      </c>
    </row>
    <row r="6" spans="1:8" x14ac:dyDescent="0.25">
      <c r="A6" s="7" t="s">
        <v>5</v>
      </c>
      <c r="B6" s="7">
        <v>46</v>
      </c>
      <c r="C6" s="7">
        <v>22</v>
      </c>
      <c r="D6" s="8">
        <f t="shared" si="0"/>
        <v>47.826086956521742</v>
      </c>
      <c r="E6" s="8">
        <v>0.17</v>
      </c>
      <c r="F6" s="8">
        <v>0.375</v>
      </c>
      <c r="G6" s="8">
        <f t="shared" si="1"/>
        <v>58.213333333333331</v>
      </c>
      <c r="H6" s="8">
        <f t="shared" si="2"/>
        <v>129.41176470588235</v>
      </c>
    </row>
    <row r="7" spans="1:8" x14ac:dyDescent="0.25">
      <c r="A7" s="7" t="s">
        <v>6</v>
      </c>
      <c r="B7" s="7">
        <v>24</v>
      </c>
      <c r="C7" s="7">
        <v>13</v>
      </c>
      <c r="D7" s="8">
        <f t="shared" si="0"/>
        <v>54.166666666666664</v>
      </c>
      <c r="E7" s="8">
        <v>0.11</v>
      </c>
      <c r="F7" s="8">
        <v>0.312</v>
      </c>
      <c r="G7" s="8">
        <f t="shared" si="1"/>
        <v>41.314102564102569</v>
      </c>
      <c r="H7" s="8">
        <f t="shared" si="2"/>
        <v>118.18181818181819</v>
      </c>
    </row>
    <row r="8" spans="1:8" x14ac:dyDescent="0.25">
      <c r="A8" s="7" t="s">
        <v>7</v>
      </c>
      <c r="B8" s="7">
        <f>SUM(B3:B7)</f>
        <v>124</v>
      </c>
      <c r="C8" s="7">
        <f>SUM(C3:C7)</f>
        <v>56</v>
      </c>
      <c r="D8" s="8">
        <f t="shared" si="0"/>
        <v>45.161290322580641</v>
      </c>
      <c r="E8" s="8">
        <v>0.43</v>
      </c>
      <c r="F8" s="8">
        <v>0.58699999999999997</v>
      </c>
      <c r="G8" s="8">
        <f t="shared" si="1"/>
        <v>94.667802385008528</v>
      </c>
      <c r="H8" s="8">
        <f t="shared" si="2"/>
        <v>130.23255813953489</v>
      </c>
    </row>
    <row r="9" spans="1:8" x14ac:dyDescent="0.25">
      <c r="A9" s="2" t="s">
        <v>19</v>
      </c>
      <c r="B9" s="2"/>
      <c r="C9" s="2"/>
      <c r="D9" s="10"/>
      <c r="E9" s="10"/>
      <c r="F9" s="10"/>
      <c r="G9" s="10"/>
      <c r="H9" s="10"/>
    </row>
    <row r="10" spans="1:8" x14ac:dyDescent="0.25">
      <c r="A10" s="5" t="s">
        <v>1</v>
      </c>
      <c r="B10" s="5" t="s">
        <v>7</v>
      </c>
      <c r="C10" s="5" t="s">
        <v>15</v>
      </c>
      <c r="D10" s="6" t="s">
        <v>14</v>
      </c>
      <c r="E10" s="6" t="s">
        <v>9</v>
      </c>
      <c r="F10" s="6" t="s">
        <v>16</v>
      </c>
      <c r="G10" s="6" t="s">
        <v>10</v>
      </c>
      <c r="H10" s="6" t="s">
        <v>11</v>
      </c>
    </row>
    <row r="11" spans="1:8" x14ac:dyDescent="0.25">
      <c r="A11" s="7" t="s">
        <v>2</v>
      </c>
      <c r="B11" s="7">
        <v>0</v>
      </c>
      <c r="C11" s="7">
        <v>0</v>
      </c>
      <c r="D11" s="8" t="s">
        <v>13</v>
      </c>
      <c r="E11" s="8">
        <v>0</v>
      </c>
      <c r="F11" s="8">
        <v>0</v>
      </c>
      <c r="G11" s="8" t="s">
        <v>13</v>
      </c>
      <c r="H11" s="8" t="s">
        <v>13</v>
      </c>
    </row>
    <row r="12" spans="1:8" x14ac:dyDescent="0.25">
      <c r="A12" s="7" t="s">
        <v>3</v>
      </c>
      <c r="B12" s="7">
        <v>9</v>
      </c>
      <c r="C12" s="7">
        <v>8</v>
      </c>
      <c r="D12" s="8">
        <f t="shared" ref="D12:D16" si="3">C12/B12*100</f>
        <v>88.888888888888886</v>
      </c>
      <c r="E12" s="8">
        <v>0.03</v>
      </c>
      <c r="F12" s="8">
        <v>0.17</v>
      </c>
      <c r="G12" s="8">
        <f t="shared" ref="G12:G16" si="4">ABS(C12-E12)/F12</f>
        <v>46.882352941176464</v>
      </c>
      <c r="H12" s="8">
        <f t="shared" ref="H12:H16" si="5">C12/E12</f>
        <v>266.66666666666669</v>
      </c>
    </row>
    <row r="13" spans="1:8" x14ac:dyDescent="0.25">
      <c r="A13" s="7" t="s">
        <v>4</v>
      </c>
      <c r="B13" s="7">
        <v>25</v>
      </c>
      <c r="C13" s="7">
        <v>11</v>
      </c>
      <c r="D13" s="8">
        <f t="shared" si="3"/>
        <v>44</v>
      </c>
      <c r="E13" s="8">
        <v>0.06</v>
      </c>
      <c r="F13" s="8">
        <v>0.23699999999999999</v>
      </c>
      <c r="G13" s="8">
        <f t="shared" si="4"/>
        <v>46.160337552742618</v>
      </c>
      <c r="H13" s="8">
        <f t="shared" si="5"/>
        <v>183.33333333333334</v>
      </c>
    </row>
    <row r="14" spans="1:8" x14ac:dyDescent="0.25">
      <c r="A14" s="7" t="s">
        <v>5</v>
      </c>
      <c r="B14" s="7">
        <v>51</v>
      </c>
      <c r="C14" s="7">
        <v>25</v>
      </c>
      <c r="D14" s="8">
        <f t="shared" si="3"/>
        <v>49.019607843137251</v>
      </c>
      <c r="E14" s="8">
        <v>0.15</v>
      </c>
      <c r="F14" s="8">
        <v>0.35699999999999998</v>
      </c>
      <c r="G14" s="8">
        <f t="shared" si="4"/>
        <v>69.607843137254903</v>
      </c>
      <c r="H14" s="8">
        <f t="shared" si="5"/>
        <v>166.66666666666669</v>
      </c>
    </row>
    <row r="15" spans="1:8" x14ac:dyDescent="0.25">
      <c r="A15" s="7" t="s">
        <v>6</v>
      </c>
      <c r="B15" s="7">
        <v>25</v>
      </c>
      <c r="C15" s="7">
        <v>17</v>
      </c>
      <c r="D15" s="8">
        <f t="shared" si="3"/>
        <v>68</v>
      </c>
      <c r="E15" s="8">
        <v>0.13</v>
      </c>
      <c r="F15" s="8">
        <v>0.36399999999999999</v>
      </c>
      <c r="G15" s="8">
        <f t="shared" si="4"/>
        <v>46.346153846153847</v>
      </c>
      <c r="H15" s="8">
        <f t="shared" si="5"/>
        <v>130.76923076923077</v>
      </c>
    </row>
    <row r="16" spans="1:8" x14ac:dyDescent="0.25">
      <c r="A16" s="7" t="s">
        <v>7</v>
      </c>
      <c r="B16" s="7">
        <f>SUM(B11:B15)</f>
        <v>110</v>
      </c>
      <c r="C16" s="7">
        <f>SUM(C11:C15)</f>
        <v>61</v>
      </c>
      <c r="D16" s="8">
        <f t="shared" si="3"/>
        <v>55.454545454545453</v>
      </c>
      <c r="E16" s="8">
        <v>0.37</v>
      </c>
      <c r="F16" s="8">
        <v>0.55900000000000005</v>
      </c>
      <c r="G16" s="8">
        <f t="shared" si="4"/>
        <v>108.46153846153845</v>
      </c>
      <c r="H16" s="8">
        <f t="shared" si="5"/>
        <v>164.86486486486487</v>
      </c>
    </row>
    <row r="17" spans="1:8" x14ac:dyDescent="0.25">
      <c r="A17" s="2" t="s">
        <v>8</v>
      </c>
      <c r="B17" s="2"/>
      <c r="C17" s="2"/>
      <c r="D17" s="10"/>
      <c r="E17" s="10"/>
      <c r="F17" s="10"/>
      <c r="G17" s="10"/>
      <c r="H17" s="10"/>
    </row>
    <row r="18" spans="1:8" x14ac:dyDescent="0.25">
      <c r="A18" s="5" t="s">
        <v>1</v>
      </c>
      <c r="B18" s="5" t="s">
        <v>7</v>
      </c>
      <c r="C18" s="5" t="s">
        <v>15</v>
      </c>
      <c r="D18" s="6" t="s">
        <v>14</v>
      </c>
      <c r="E18" s="6" t="s">
        <v>9</v>
      </c>
      <c r="F18" s="6" t="s">
        <v>16</v>
      </c>
      <c r="G18" s="6" t="s">
        <v>10</v>
      </c>
      <c r="H18" s="6" t="s">
        <v>11</v>
      </c>
    </row>
    <row r="19" spans="1:8" x14ac:dyDescent="0.25">
      <c r="A19" s="7" t="s">
        <v>2</v>
      </c>
      <c r="B19" s="7" t="s">
        <v>13</v>
      </c>
      <c r="C19" s="7" t="s">
        <v>13</v>
      </c>
      <c r="D19" s="8" t="s">
        <v>13</v>
      </c>
      <c r="E19" s="8" t="s">
        <v>13</v>
      </c>
      <c r="F19" s="8" t="s">
        <v>13</v>
      </c>
      <c r="G19" s="8" t="s">
        <v>13</v>
      </c>
      <c r="H19" s="8" t="s">
        <v>13</v>
      </c>
    </row>
    <row r="20" spans="1:8" x14ac:dyDescent="0.25">
      <c r="A20" s="7" t="s">
        <v>3</v>
      </c>
      <c r="B20" s="7">
        <v>30</v>
      </c>
      <c r="C20" s="7">
        <v>13</v>
      </c>
      <c r="D20" s="8">
        <f t="shared" ref="D20:D24" si="6">C20/B20*100</f>
        <v>43.333333333333336</v>
      </c>
      <c r="E20" s="8">
        <v>0.1</v>
      </c>
      <c r="F20" s="8">
        <v>0.3</v>
      </c>
      <c r="G20" s="8">
        <f t="shared" ref="G20:G24" si="7">ABS(C20-E20)/F20</f>
        <v>43</v>
      </c>
      <c r="H20" s="8">
        <f t="shared" ref="H20:H24" si="8">C20/E20</f>
        <v>130</v>
      </c>
    </row>
    <row r="21" spans="1:8" x14ac:dyDescent="0.25">
      <c r="A21" s="7" t="s">
        <v>4</v>
      </c>
      <c r="B21" s="7">
        <v>65</v>
      </c>
      <c r="C21" s="7">
        <v>35</v>
      </c>
      <c r="D21" s="8">
        <f t="shared" si="6"/>
        <v>53.846153846153847</v>
      </c>
      <c r="E21" s="8">
        <v>0.24</v>
      </c>
      <c r="F21" s="8">
        <v>0.53100000000000003</v>
      </c>
      <c r="G21" s="8">
        <f t="shared" si="7"/>
        <v>65.461393596986809</v>
      </c>
      <c r="H21" s="8">
        <f t="shared" si="8"/>
        <v>145.83333333333334</v>
      </c>
    </row>
    <row r="22" spans="1:8" x14ac:dyDescent="0.25">
      <c r="A22" s="7" t="s">
        <v>5</v>
      </c>
      <c r="B22" s="7">
        <v>99</v>
      </c>
      <c r="C22" s="7">
        <v>41</v>
      </c>
      <c r="D22" s="8">
        <f t="shared" si="6"/>
        <v>41.414141414141412</v>
      </c>
      <c r="E22" s="8">
        <v>0.28999999999999998</v>
      </c>
      <c r="F22" s="8">
        <v>0.56999999999999995</v>
      </c>
      <c r="G22" s="8">
        <f t="shared" si="7"/>
        <v>71.421052631578959</v>
      </c>
      <c r="H22" s="8">
        <f t="shared" si="8"/>
        <v>141.37931034482759</v>
      </c>
    </row>
    <row r="23" spans="1:8" x14ac:dyDescent="0.25">
      <c r="A23" s="7" t="s">
        <v>6</v>
      </c>
      <c r="B23" s="7">
        <v>55</v>
      </c>
      <c r="C23" s="7">
        <v>27</v>
      </c>
      <c r="D23" s="8">
        <f t="shared" si="6"/>
        <v>49.090909090909093</v>
      </c>
      <c r="E23" s="8">
        <v>0.26</v>
      </c>
      <c r="F23" s="8">
        <v>0.54</v>
      </c>
      <c r="G23" s="8">
        <f t="shared" si="7"/>
        <v>49.518518518518512</v>
      </c>
      <c r="H23" s="8">
        <f t="shared" si="8"/>
        <v>103.84615384615384</v>
      </c>
    </row>
    <row r="24" spans="1:8" x14ac:dyDescent="0.25">
      <c r="A24" s="7" t="s">
        <v>7</v>
      </c>
      <c r="B24" s="7">
        <f>SUM(B19:B23)</f>
        <v>249</v>
      </c>
      <c r="C24" s="7">
        <f>SUM(C19:C23)</f>
        <v>116</v>
      </c>
      <c r="D24" s="8">
        <f t="shared" si="6"/>
        <v>46.586345381526108</v>
      </c>
      <c r="E24" s="8">
        <v>0.89</v>
      </c>
      <c r="F24" s="8">
        <v>0.98799999999999999</v>
      </c>
      <c r="G24" s="8">
        <f t="shared" si="7"/>
        <v>116.5080971659919</v>
      </c>
      <c r="H24" s="8">
        <f t="shared" si="8"/>
        <v>130.3370786516854</v>
      </c>
    </row>
    <row r="25" spans="1:8" x14ac:dyDescent="0.25">
      <c r="A25" s="2" t="s">
        <v>12</v>
      </c>
      <c r="B25" s="2"/>
      <c r="C25" s="2"/>
      <c r="D25" s="10"/>
      <c r="E25" s="10"/>
      <c r="F25" s="10"/>
      <c r="G25" s="10"/>
      <c r="H25" s="10"/>
    </row>
    <row r="26" spans="1:8" x14ac:dyDescent="0.25">
      <c r="A26" s="5" t="s">
        <v>1</v>
      </c>
      <c r="B26" s="5" t="s">
        <v>7</v>
      </c>
      <c r="C26" s="5" t="s">
        <v>15</v>
      </c>
      <c r="D26" s="6" t="s">
        <v>14</v>
      </c>
      <c r="E26" s="6" t="s">
        <v>9</v>
      </c>
      <c r="F26" s="6" t="s">
        <v>16</v>
      </c>
      <c r="G26" s="6" t="s">
        <v>10</v>
      </c>
      <c r="H26" s="6" t="s">
        <v>11</v>
      </c>
    </row>
    <row r="27" spans="1:8" x14ac:dyDescent="0.25">
      <c r="A27" s="7" t="s">
        <v>7</v>
      </c>
      <c r="B27" s="7">
        <v>27</v>
      </c>
      <c r="C27" s="7">
        <v>10</v>
      </c>
      <c r="D27" s="8">
        <f t="shared" ref="D27" si="9">C27/B27*100</f>
        <v>37.037037037037038</v>
      </c>
      <c r="E27" s="8">
        <v>7.0000000000000007E-2</v>
      </c>
      <c r="F27" s="8">
        <v>0.255</v>
      </c>
      <c r="G27" s="8">
        <f>ABS(C27-E27)/F27</f>
        <v>38.941176470588232</v>
      </c>
      <c r="H27" s="8">
        <f>C27/E27</f>
        <v>142.85714285714283</v>
      </c>
    </row>
    <row r="29" spans="1:8" x14ac:dyDescent="0.25">
      <c r="A29" s="5" t="s">
        <v>17</v>
      </c>
      <c r="B29" s="5" t="s">
        <v>7</v>
      </c>
      <c r="C29" s="5" t="s">
        <v>18</v>
      </c>
      <c r="D29" s="6" t="s">
        <v>14</v>
      </c>
      <c r="E29" s="6" t="s">
        <v>9</v>
      </c>
      <c r="F29" s="6" t="s">
        <v>16</v>
      </c>
      <c r="G29" s="6" t="s">
        <v>10</v>
      </c>
      <c r="H29" s="6" t="s">
        <v>11</v>
      </c>
    </row>
    <row r="30" spans="1:8" x14ac:dyDescent="0.25">
      <c r="A30" s="7" t="s">
        <v>7</v>
      </c>
      <c r="B30" s="7">
        <f>SUM(B8+B16+B24+B27)</f>
        <v>510</v>
      </c>
      <c r="C30" s="7">
        <f>SUM(C8+C16+C24+C27)</f>
        <v>243</v>
      </c>
      <c r="D30" s="8">
        <f t="shared" ref="D30" si="10">C30/B30*100</f>
        <v>47.647058823529406</v>
      </c>
      <c r="E30" s="8">
        <v>1.76</v>
      </c>
      <c r="F30" s="8">
        <v>1.335</v>
      </c>
      <c r="G30" s="8">
        <f>ABS(C30-E30)/F30</f>
        <v>180.70411985018728</v>
      </c>
      <c r="H30" s="8">
        <f>C30/E30</f>
        <v>138.06818181818181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150" zoomScaleNormal="150" zoomScalePageLayoutView="150" workbookViewId="0">
      <selection activeCell="F35" sqref="F35"/>
    </sheetView>
  </sheetViews>
  <sheetFormatPr defaultColWidth="10.875" defaultRowHeight="15.75" x14ac:dyDescent="0.25"/>
  <cols>
    <col min="1" max="1" width="20.375" style="3" customWidth="1"/>
    <col min="2" max="3" width="12" style="3" customWidth="1"/>
    <col min="4" max="7" width="12" style="4" customWidth="1"/>
    <col min="8" max="8" width="14.125" style="4" customWidth="1"/>
    <col min="9" max="16384" width="10.875" style="3"/>
  </cols>
  <sheetData>
    <row r="1" spans="1:8" x14ac:dyDescent="0.25">
      <c r="A1" s="2" t="s">
        <v>0</v>
      </c>
    </row>
    <row r="2" spans="1:8" x14ac:dyDescent="0.25">
      <c r="A2" s="5" t="s">
        <v>1</v>
      </c>
      <c r="B2" s="5" t="s">
        <v>7</v>
      </c>
      <c r="C2" s="5" t="s">
        <v>15</v>
      </c>
      <c r="D2" s="6" t="s">
        <v>14</v>
      </c>
      <c r="E2" s="6" t="s">
        <v>9</v>
      </c>
      <c r="F2" s="6" t="s">
        <v>16</v>
      </c>
      <c r="G2" s="6" t="s">
        <v>10</v>
      </c>
      <c r="H2" s="6" t="s">
        <v>11</v>
      </c>
    </row>
    <row r="3" spans="1:8" x14ac:dyDescent="0.25">
      <c r="A3" s="7" t="s">
        <v>2</v>
      </c>
      <c r="B3" s="7">
        <v>31</v>
      </c>
      <c r="C3" s="7">
        <v>4</v>
      </c>
      <c r="D3" s="8">
        <f>C3/B3*100</f>
        <v>12.903225806451612</v>
      </c>
      <c r="E3" s="8">
        <v>0.01</v>
      </c>
      <c r="F3" s="8">
        <v>9.9000000000000005E-2</v>
      </c>
      <c r="G3" s="8">
        <f>ABS(C3-E3)/F3</f>
        <v>40.303030303030305</v>
      </c>
      <c r="H3" s="8">
        <f>C3/E3</f>
        <v>400</v>
      </c>
    </row>
    <row r="4" spans="1:8" x14ac:dyDescent="0.25">
      <c r="A4" s="7" t="s">
        <v>3</v>
      </c>
      <c r="B4" s="7">
        <v>28</v>
      </c>
      <c r="C4" s="7">
        <v>12</v>
      </c>
      <c r="D4" s="8">
        <f t="shared" ref="D4:D8" si="0">C4/B4*100</f>
        <v>42.857142857142854</v>
      </c>
      <c r="E4" s="8">
        <v>0.19</v>
      </c>
      <c r="F4" s="8">
        <v>0.39200000000000002</v>
      </c>
      <c r="G4" s="8">
        <f t="shared" ref="G4:G8" si="1">ABS(C4-E4)/F4</f>
        <v>30.127551020408163</v>
      </c>
      <c r="H4" s="8">
        <f t="shared" ref="H4:H8" si="2">C4/E4</f>
        <v>63.157894736842103</v>
      </c>
    </row>
    <row r="5" spans="1:8" x14ac:dyDescent="0.25">
      <c r="A5" s="7" t="s">
        <v>4</v>
      </c>
      <c r="B5" s="7">
        <v>41</v>
      </c>
      <c r="C5" s="7">
        <v>17</v>
      </c>
      <c r="D5" s="8">
        <f t="shared" si="0"/>
        <v>41.463414634146339</v>
      </c>
      <c r="E5" s="8">
        <v>0.25</v>
      </c>
      <c r="F5" s="8">
        <v>0.55400000000000005</v>
      </c>
      <c r="G5" s="8">
        <f t="shared" si="1"/>
        <v>30.234657039711188</v>
      </c>
      <c r="H5" s="8">
        <f t="shared" si="2"/>
        <v>68</v>
      </c>
    </row>
    <row r="6" spans="1:8" x14ac:dyDescent="0.25">
      <c r="A6" s="7" t="s">
        <v>5</v>
      </c>
      <c r="B6" s="7">
        <v>42</v>
      </c>
      <c r="C6" s="7">
        <v>31</v>
      </c>
      <c r="D6" s="8">
        <f t="shared" si="0"/>
        <v>73.80952380952381</v>
      </c>
      <c r="E6" s="8">
        <v>0.23</v>
      </c>
      <c r="F6" s="8">
        <v>0.443</v>
      </c>
      <c r="G6" s="8">
        <f t="shared" si="1"/>
        <v>69.458239277652368</v>
      </c>
      <c r="H6" s="8">
        <f t="shared" si="2"/>
        <v>134.78260869565216</v>
      </c>
    </row>
    <row r="7" spans="1:8" x14ac:dyDescent="0.25">
      <c r="A7" s="7" t="s">
        <v>6</v>
      </c>
      <c r="B7" s="7">
        <v>36</v>
      </c>
      <c r="C7" s="7">
        <v>24</v>
      </c>
      <c r="D7" s="8">
        <f t="shared" si="0"/>
        <v>66.666666666666657</v>
      </c>
      <c r="E7" s="8">
        <v>0.28000000000000003</v>
      </c>
      <c r="F7" s="8">
        <v>0.54900000000000004</v>
      </c>
      <c r="G7" s="8">
        <f t="shared" si="1"/>
        <v>43.205828779599265</v>
      </c>
      <c r="H7" s="8">
        <f t="shared" si="2"/>
        <v>85.714285714285708</v>
      </c>
    </row>
    <row r="8" spans="1:8" x14ac:dyDescent="0.25">
      <c r="A8" s="7" t="s">
        <v>7</v>
      </c>
      <c r="B8" s="7">
        <f>SUM(B3:B7)</f>
        <v>178</v>
      </c>
      <c r="C8" s="7">
        <f>SUM(C3:C7)</f>
        <v>88</v>
      </c>
      <c r="D8" s="8">
        <f t="shared" si="0"/>
        <v>49.438202247191008</v>
      </c>
      <c r="E8" s="8">
        <v>0.96</v>
      </c>
      <c r="F8" s="8">
        <v>0.96799999999999997</v>
      </c>
      <c r="G8" s="8">
        <f t="shared" si="1"/>
        <v>89.91735537190084</v>
      </c>
      <c r="H8" s="8">
        <f t="shared" si="2"/>
        <v>91.666666666666671</v>
      </c>
    </row>
    <row r="9" spans="1:8" x14ac:dyDescent="0.25">
      <c r="A9" s="2" t="s">
        <v>19</v>
      </c>
      <c r="B9" s="2"/>
      <c r="C9" s="2"/>
      <c r="D9" s="10"/>
      <c r="E9" s="10"/>
      <c r="F9" s="10"/>
      <c r="G9" s="10"/>
      <c r="H9" s="10"/>
    </row>
    <row r="10" spans="1:8" x14ac:dyDescent="0.25">
      <c r="A10" s="5" t="s">
        <v>1</v>
      </c>
      <c r="B10" s="5" t="s">
        <v>7</v>
      </c>
      <c r="C10" s="5" t="s">
        <v>15</v>
      </c>
      <c r="D10" s="6" t="s">
        <v>14</v>
      </c>
      <c r="E10" s="6" t="s">
        <v>9</v>
      </c>
      <c r="F10" s="6" t="s">
        <v>16</v>
      </c>
      <c r="G10" s="6" t="s">
        <v>10</v>
      </c>
      <c r="H10" s="6" t="s">
        <v>11</v>
      </c>
    </row>
    <row r="11" spans="1:8" x14ac:dyDescent="0.25">
      <c r="A11" s="7" t="s">
        <v>2</v>
      </c>
      <c r="B11" s="7">
        <v>9</v>
      </c>
      <c r="C11" s="7">
        <v>4</v>
      </c>
      <c r="D11" s="8">
        <f t="shared" ref="D11:D16" si="3">C11/B11*100</f>
        <v>44.444444444444443</v>
      </c>
      <c r="E11" s="8">
        <v>0.08</v>
      </c>
      <c r="F11" s="8">
        <v>0.27100000000000002</v>
      </c>
      <c r="G11" s="8">
        <f>ABS(C11-E11)/F11</f>
        <v>14.464944649446494</v>
      </c>
      <c r="H11" s="8">
        <f>C11/E11</f>
        <v>50</v>
      </c>
    </row>
    <row r="12" spans="1:8" x14ac:dyDescent="0.25">
      <c r="A12" s="7" t="s">
        <v>3</v>
      </c>
      <c r="B12" s="7">
        <v>34</v>
      </c>
      <c r="C12" s="7">
        <v>22</v>
      </c>
      <c r="D12" s="8">
        <f t="shared" si="3"/>
        <v>64.705882352941174</v>
      </c>
      <c r="E12" s="8">
        <v>0.13</v>
      </c>
      <c r="F12" s="8">
        <v>0.36399999999999999</v>
      </c>
      <c r="G12" s="8">
        <f t="shared" ref="G12:G16" si="4">ABS(C12-E12)/F12</f>
        <v>60.082417582417584</v>
      </c>
      <c r="H12" s="8">
        <f t="shared" ref="H12:H16" si="5">C12/E12</f>
        <v>169.23076923076923</v>
      </c>
    </row>
    <row r="13" spans="1:8" x14ac:dyDescent="0.25">
      <c r="A13" s="7" t="s">
        <v>4</v>
      </c>
      <c r="B13" s="7">
        <v>51</v>
      </c>
      <c r="C13" s="7">
        <v>36</v>
      </c>
      <c r="D13" s="8">
        <f t="shared" si="3"/>
        <v>70.588235294117652</v>
      </c>
      <c r="E13" s="8">
        <v>0.18</v>
      </c>
      <c r="F13" s="8">
        <v>0.38400000000000001</v>
      </c>
      <c r="G13" s="8">
        <f t="shared" si="4"/>
        <v>93.28125</v>
      </c>
      <c r="H13" s="8">
        <f t="shared" si="5"/>
        <v>200</v>
      </c>
    </row>
    <row r="14" spans="1:8" x14ac:dyDescent="0.25">
      <c r="A14" s="7" t="s">
        <v>5</v>
      </c>
      <c r="B14" s="7">
        <v>54</v>
      </c>
      <c r="C14" s="7">
        <v>46</v>
      </c>
      <c r="D14" s="8">
        <f t="shared" si="3"/>
        <v>85.18518518518519</v>
      </c>
      <c r="E14" s="8">
        <v>0.37</v>
      </c>
      <c r="F14" s="8">
        <v>0.626</v>
      </c>
      <c r="G14" s="8">
        <f t="shared" si="4"/>
        <v>72.891373801916941</v>
      </c>
      <c r="H14" s="8">
        <f t="shared" si="5"/>
        <v>124.32432432432432</v>
      </c>
    </row>
    <row r="15" spans="1:8" x14ac:dyDescent="0.25">
      <c r="A15" s="7" t="s">
        <v>6</v>
      </c>
      <c r="B15" s="7">
        <v>34</v>
      </c>
      <c r="C15" s="7">
        <v>22</v>
      </c>
      <c r="D15" s="8">
        <f t="shared" si="3"/>
        <v>64.705882352941174</v>
      </c>
      <c r="E15" s="8">
        <v>0.38</v>
      </c>
      <c r="F15" s="8">
        <v>0.628</v>
      </c>
      <c r="G15" s="8">
        <f t="shared" si="4"/>
        <v>34.426751592356688</v>
      </c>
      <c r="H15" s="8">
        <f t="shared" si="5"/>
        <v>57.89473684210526</v>
      </c>
    </row>
    <row r="16" spans="1:8" x14ac:dyDescent="0.25">
      <c r="A16" s="7" t="s">
        <v>7</v>
      </c>
      <c r="B16" s="7">
        <f>SUM(B11:B15)</f>
        <v>182</v>
      </c>
      <c r="C16" s="7">
        <f>SUM(C11:C15)</f>
        <v>130</v>
      </c>
      <c r="D16" s="8">
        <f t="shared" si="3"/>
        <v>71.428571428571431</v>
      </c>
      <c r="E16" s="8">
        <v>1.1399999999999999</v>
      </c>
      <c r="F16" s="8">
        <v>1.216</v>
      </c>
      <c r="G16" s="8">
        <f t="shared" si="4"/>
        <v>105.97039473684212</v>
      </c>
      <c r="H16" s="8">
        <f t="shared" si="5"/>
        <v>114.03508771929826</v>
      </c>
    </row>
    <row r="17" spans="1:8" x14ac:dyDescent="0.25">
      <c r="A17" s="2" t="s">
        <v>8</v>
      </c>
      <c r="B17" s="2"/>
      <c r="C17" s="2"/>
      <c r="D17" s="10"/>
      <c r="E17" s="10"/>
      <c r="F17" s="10"/>
      <c r="G17" s="10"/>
      <c r="H17" s="10"/>
    </row>
    <row r="18" spans="1:8" x14ac:dyDescent="0.25">
      <c r="A18" s="5" t="s">
        <v>1</v>
      </c>
      <c r="B18" s="5" t="s">
        <v>7</v>
      </c>
      <c r="C18" s="5" t="s">
        <v>15</v>
      </c>
      <c r="D18" s="6" t="s">
        <v>14</v>
      </c>
      <c r="E18" s="6" t="s">
        <v>9</v>
      </c>
      <c r="F18" s="6" t="s">
        <v>16</v>
      </c>
      <c r="G18" s="6" t="s">
        <v>10</v>
      </c>
      <c r="H18" s="6" t="s">
        <v>11</v>
      </c>
    </row>
    <row r="19" spans="1:8" x14ac:dyDescent="0.25">
      <c r="A19" s="7" t="s">
        <v>2</v>
      </c>
      <c r="B19" s="7" t="s">
        <v>13</v>
      </c>
      <c r="C19" s="7" t="s">
        <v>13</v>
      </c>
      <c r="D19" s="8" t="s">
        <v>13</v>
      </c>
      <c r="E19" s="8" t="s">
        <v>13</v>
      </c>
      <c r="F19" s="8" t="s">
        <v>13</v>
      </c>
      <c r="G19" s="8" t="s">
        <v>13</v>
      </c>
      <c r="H19" s="8" t="s">
        <v>13</v>
      </c>
    </row>
    <row r="20" spans="1:8" x14ac:dyDescent="0.25">
      <c r="A20" s="7" t="s">
        <v>3</v>
      </c>
      <c r="B20" s="7">
        <v>37</v>
      </c>
      <c r="C20" s="7">
        <v>21</v>
      </c>
      <c r="D20" s="8">
        <f t="shared" ref="D20:D24" si="6">C20/B20*100</f>
        <v>56.756756756756758</v>
      </c>
      <c r="E20" s="8">
        <v>0.14000000000000001</v>
      </c>
      <c r="F20" s="8">
        <v>0.374</v>
      </c>
      <c r="G20" s="8">
        <f t="shared" ref="G20:G24" si="7">ABS(C20-E20)/F20</f>
        <v>55.775401069518715</v>
      </c>
      <c r="H20" s="8">
        <f t="shared" ref="H20:H24" si="8">C20/E20</f>
        <v>149.99999999999997</v>
      </c>
    </row>
    <row r="21" spans="1:8" x14ac:dyDescent="0.25">
      <c r="A21" s="7" t="s">
        <v>4</v>
      </c>
      <c r="B21" s="7">
        <v>68</v>
      </c>
      <c r="C21" s="7">
        <v>37</v>
      </c>
      <c r="D21" s="8">
        <f t="shared" si="6"/>
        <v>54.411764705882348</v>
      </c>
      <c r="E21" s="8">
        <v>0.4</v>
      </c>
      <c r="F21" s="8">
        <v>0.58299999999999996</v>
      </c>
      <c r="G21" s="8">
        <f t="shared" si="7"/>
        <v>62.778730703259015</v>
      </c>
      <c r="H21" s="8">
        <f t="shared" si="8"/>
        <v>92.5</v>
      </c>
    </row>
    <row r="22" spans="1:8" x14ac:dyDescent="0.25">
      <c r="A22" s="7" t="s">
        <v>5</v>
      </c>
      <c r="B22" s="7">
        <v>122</v>
      </c>
      <c r="C22" s="7">
        <v>87</v>
      </c>
      <c r="D22" s="8">
        <f t="shared" si="6"/>
        <v>71.311475409836063</v>
      </c>
      <c r="E22" s="8">
        <v>0.66</v>
      </c>
      <c r="F22" s="8">
        <v>0.79</v>
      </c>
      <c r="G22" s="8">
        <f t="shared" si="7"/>
        <v>109.29113924050633</v>
      </c>
      <c r="H22" s="8">
        <f t="shared" si="8"/>
        <v>131.81818181818181</v>
      </c>
    </row>
    <row r="23" spans="1:8" x14ac:dyDescent="0.25">
      <c r="A23" s="7" t="s">
        <v>6</v>
      </c>
      <c r="B23" s="7">
        <v>65</v>
      </c>
      <c r="C23" s="7">
        <v>51</v>
      </c>
      <c r="D23" s="8">
        <f t="shared" si="6"/>
        <v>78.461538461538467</v>
      </c>
      <c r="E23" s="8">
        <v>0.43</v>
      </c>
      <c r="F23" s="8">
        <v>0.63600000000000001</v>
      </c>
      <c r="G23" s="8">
        <f t="shared" si="7"/>
        <v>79.512578616352201</v>
      </c>
      <c r="H23" s="8">
        <f t="shared" si="8"/>
        <v>118.6046511627907</v>
      </c>
    </row>
    <row r="24" spans="1:8" x14ac:dyDescent="0.25">
      <c r="A24" s="7" t="s">
        <v>7</v>
      </c>
      <c r="B24" s="7">
        <f>SUM(B19:B23)</f>
        <v>292</v>
      </c>
      <c r="C24" s="7">
        <f>SUM(C19:C23)</f>
        <v>196</v>
      </c>
      <c r="D24" s="8">
        <f t="shared" si="6"/>
        <v>67.123287671232873</v>
      </c>
      <c r="E24" s="8">
        <v>1.63</v>
      </c>
      <c r="F24" s="8">
        <v>1.1879999999999999</v>
      </c>
      <c r="G24" s="8">
        <f t="shared" si="7"/>
        <v>163.61111111111111</v>
      </c>
      <c r="H24" s="8">
        <f t="shared" si="8"/>
        <v>120.24539877300614</v>
      </c>
    </row>
    <row r="25" spans="1:8" x14ac:dyDescent="0.25">
      <c r="A25" s="2" t="s">
        <v>12</v>
      </c>
      <c r="B25" s="2"/>
      <c r="C25" s="2"/>
      <c r="D25" s="10"/>
      <c r="E25" s="10"/>
      <c r="F25" s="10"/>
      <c r="G25" s="10"/>
      <c r="H25" s="10"/>
    </row>
    <row r="26" spans="1:8" x14ac:dyDescent="0.25">
      <c r="A26" s="5" t="s">
        <v>1</v>
      </c>
      <c r="B26" s="5" t="s">
        <v>7</v>
      </c>
      <c r="C26" s="5" t="s">
        <v>15</v>
      </c>
      <c r="D26" s="6" t="s">
        <v>14</v>
      </c>
      <c r="E26" s="6" t="s">
        <v>9</v>
      </c>
      <c r="F26" s="6" t="s">
        <v>16</v>
      </c>
      <c r="G26" s="6" t="s">
        <v>10</v>
      </c>
      <c r="H26" s="6" t="s">
        <v>11</v>
      </c>
    </row>
    <row r="27" spans="1:8" x14ac:dyDescent="0.25">
      <c r="A27" s="7" t="s">
        <v>7</v>
      </c>
      <c r="B27" s="7">
        <v>52</v>
      </c>
      <c r="C27" s="7">
        <v>27</v>
      </c>
      <c r="D27" s="8">
        <f t="shared" ref="D27" si="9">C27/B27*100</f>
        <v>51.923076923076927</v>
      </c>
      <c r="E27" s="8">
        <v>0.46</v>
      </c>
      <c r="F27" s="8">
        <v>0.63900000000000001</v>
      </c>
      <c r="G27" s="8">
        <f>ABS(C27-E27)/F27</f>
        <v>41.533646322378715</v>
      </c>
      <c r="H27" s="8">
        <f>C27/E27</f>
        <v>58.695652173913039</v>
      </c>
    </row>
    <row r="29" spans="1:8" x14ac:dyDescent="0.25">
      <c r="A29" s="5" t="s">
        <v>17</v>
      </c>
      <c r="B29" s="11" t="s">
        <v>7</v>
      </c>
      <c r="C29" s="11" t="s">
        <v>18</v>
      </c>
      <c r="D29" s="6" t="s">
        <v>14</v>
      </c>
      <c r="E29" s="13" t="s">
        <v>9</v>
      </c>
      <c r="F29" s="6" t="s">
        <v>16</v>
      </c>
      <c r="G29" s="13" t="s">
        <v>10</v>
      </c>
      <c r="H29" s="13" t="s">
        <v>11</v>
      </c>
    </row>
    <row r="30" spans="1:8" x14ac:dyDescent="0.25">
      <c r="A30" s="7" t="s">
        <v>7</v>
      </c>
      <c r="B30" s="12">
        <f>SUM(B8+B16+B24+B27)</f>
        <v>704</v>
      </c>
      <c r="C30" s="12">
        <f>SUM(C8+C16+C24+C27)</f>
        <v>441</v>
      </c>
      <c r="D30" s="14">
        <f t="shared" ref="D30" si="10">C30/B30*100</f>
        <v>62.64204545454546</v>
      </c>
      <c r="E30" s="14">
        <v>1.59</v>
      </c>
      <c r="F30" s="14">
        <v>1.1319999999999999</v>
      </c>
      <c r="G30" s="14">
        <f>ABS(C30-E30)/F30</f>
        <v>388.17137809187284</v>
      </c>
      <c r="H30" s="14">
        <f>C30/E30</f>
        <v>277.35849056603774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all breakpoints</vt:lpstr>
      <vt:lpstr>simple SV breakpoints</vt:lpstr>
      <vt:lpstr>all breakpoint clusters</vt:lpstr>
      <vt:lpstr>mild CGRs</vt:lpstr>
      <vt:lpstr>extreme CGRs</vt:lpstr>
      <vt:lpstr>stepwise breakpoint clusters</vt:lpstr>
    </vt:vector>
  </TitlesOfParts>
  <Company>University of Virginia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 Malhotra</dc:creator>
  <cp:lastModifiedBy>Tara Kulesa</cp:lastModifiedBy>
  <dcterms:created xsi:type="dcterms:W3CDTF">2012-09-30T21:38:59Z</dcterms:created>
  <dcterms:modified xsi:type="dcterms:W3CDTF">2013-02-13T18:03:20Z</dcterms:modified>
</cp:coreProperties>
</file>