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8320" yWindow="1280" windowWidth="21160" windowHeight="21940"/>
  </bookViews>
  <sheets>
    <sheet name="A) Number Segments" sheetId="1" r:id="rId1"/>
    <sheet name="B) Proportion Genome Altered" sheetId="2" r:id="rId2"/>
    <sheet name="C) Number Genes" sheetId="3" r:id="rId3"/>
    <sheet name="D) Proportion Amplified Genes" sheetId="4" r:id="rId4"/>
    <sheet name="E) Number &amp; % of MAE genes" sheetId="5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4" l="1"/>
  <c r="E3" i="4"/>
  <c r="B4" i="4"/>
  <c r="E4" i="4"/>
  <c r="B5" i="4"/>
  <c r="E5" i="4"/>
  <c r="B6" i="4"/>
  <c r="E6" i="4"/>
  <c r="B7" i="4"/>
  <c r="E7" i="4"/>
  <c r="B8" i="4"/>
  <c r="E8" i="4"/>
  <c r="B9" i="4"/>
  <c r="E9" i="4"/>
  <c r="B10" i="4"/>
  <c r="E10" i="4"/>
  <c r="B11" i="4"/>
  <c r="E11" i="4"/>
  <c r="B12" i="4"/>
  <c r="E12" i="4"/>
  <c r="B13" i="4"/>
  <c r="E13" i="4"/>
  <c r="B14" i="4"/>
  <c r="E14" i="4"/>
  <c r="B15" i="4"/>
  <c r="E15" i="4"/>
  <c r="B16" i="4"/>
  <c r="E16" i="4"/>
  <c r="B17" i="4"/>
  <c r="E17" i="4"/>
  <c r="B18" i="4"/>
  <c r="E18" i="4"/>
  <c r="B19" i="4"/>
  <c r="E19" i="4"/>
  <c r="B20" i="4"/>
  <c r="E20" i="4"/>
  <c r="B21" i="4"/>
  <c r="E21" i="4"/>
  <c r="B22" i="4"/>
  <c r="E22" i="4"/>
  <c r="B23" i="4"/>
  <c r="E23" i="4"/>
  <c r="B24" i="4"/>
  <c r="E24" i="4"/>
  <c r="B25" i="4"/>
  <c r="E25" i="4"/>
  <c r="E30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30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30" i="4"/>
  <c r="B30" i="4"/>
  <c r="E29" i="4"/>
  <c r="D29" i="4"/>
  <c r="C29" i="4"/>
  <c r="B29" i="4"/>
  <c r="B28" i="4"/>
  <c r="H30" i="3"/>
  <c r="G30" i="3"/>
  <c r="F30" i="3"/>
  <c r="E30" i="3"/>
  <c r="D30" i="3"/>
  <c r="C30" i="3"/>
  <c r="B30" i="3"/>
  <c r="H29" i="3"/>
  <c r="G29" i="3"/>
  <c r="F29" i="3"/>
  <c r="E29" i="3"/>
  <c r="D29" i="3"/>
  <c r="C29" i="3"/>
  <c r="B29" i="3"/>
  <c r="H28" i="3"/>
  <c r="G28" i="3"/>
  <c r="F28" i="3"/>
  <c r="E28" i="3"/>
  <c r="D28" i="3"/>
  <c r="C28" i="3"/>
  <c r="B28" i="3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C30" i="1"/>
  <c r="D30" i="1"/>
  <c r="E30" i="1"/>
  <c r="F30" i="1"/>
  <c r="G30" i="1"/>
  <c r="H30" i="1"/>
  <c r="C29" i="1"/>
  <c r="D29" i="1"/>
  <c r="E29" i="1"/>
  <c r="F29" i="1"/>
  <c r="G29" i="1"/>
  <c r="H29" i="1"/>
  <c r="B30" i="1"/>
  <c r="B29" i="1"/>
  <c r="C28" i="1"/>
  <c r="D28" i="1"/>
  <c r="E28" i="1"/>
  <c r="F28" i="1"/>
  <c r="G28" i="1"/>
  <c r="H28" i="1"/>
  <c r="B28" i="1"/>
</calcChain>
</file>

<file path=xl/sharedStrings.xml><?xml version="1.0" encoding="utf-8"?>
<sst xmlns="http://schemas.openxmlformats.org/spreadsheetml/2006/main" count="180" uniqueCount="52">
  <si>
    <t>Sample</t>
  </si>
  <si>
    <t>numDLOHgene</t>
  </si>
  <si>
    <t>numNLOHgene</t>
  </si>
  <si>
    <t>numALOHgene</t>
  </si>
  <si>
    <t>numLOHgene</t>
  </si>
  <si>
    <t>numHETgene</t>
  </si>
  <si>
    <t>numBCNAgene</t>
  </si>
  <si>
    <t>numASCNAgene</t>
  </si>
  <si>
    <t>Total Amplified genes</t>
  </si>
  <si>
    <t>ALOH %</t>
  </si>
  <si>
    <t>BCNA %</t>
  </si>
  <si>
    <t>ASCNA %</t>
  </si>
  <si>
    <t>HOMD</t>
  </si>
  <si>
    <t>DLOH</t>
  </si>
  <si>
    <t>NLOH</t>
  </si>
  <si>
    <t>ALOH</t>
  </si>
  <si>
    <t>Total_LOH</t>
  </si>
  <si>
    <t>HET</t>
  </si>
  <si>
    <t>ASCNA</t>
  </si>
  <si>
    <t>SA028</t>
  </si>
  <si>
    <t>SA029</t>
  </si>
  <si>
    <t>SA030</t>
  </si>
  <si>
    <t>SA052</t>
  </si>
  <si>
    <t>SA065</t>
  </si>
  <si>
    <t>SA073</t>
  </si>
  <si>
    <t>SA219</t>
  </si>
  <si>
    <t>SA220</t>
  </si>
  <si>
    <t>SA221</t>
  </si>
  <si>
    <t>SA223</t>
  </si>
  <si>
    <t>SA224</t>
  </si>
  <si>
    <t>SA225</t>
  </si>
  <si>
    <t>SA227</t>
  </si>
  <si>
    <t>SA231</t>
  </si>
  <si>
    <t>SA232</t>
  </si>
  <si>
    <t>SA233</t>
  </si>
  <si>
    <t>SA235</t>
  </si>
  <si>
    <t>SA236</t>
  </si>
  <si>
    <t>SA237</t>
  </si>
  <si>
    <t>SA238</t>
  </si>
  <si>
    <t>SA239</t>
  </si>
  <si>
    <t>SA299</t>
  </si>
  <si>
    <t>SA300</t>
  </si>
  <si>
    <t>Total</t>
  </si>
  <si>
    <t>Median</t>
  </si>
  <si>
    <t>Mean</t>
  </si>
  <si>
    <t>A) Number of APOLLOH Segments</t>
  </si>
  <si>
    <t>B) Proportion of Genome Altered</t>
  </si>
  <si>
    <t>C) Number of Genes</t>
  </si>
  <si>
    <t>D) Proportion of Genes  within Amplified Regions</t>
  </si>
  <si>
    <t>BCNA</t>
  </si>
  <si>
    <t>Proportion of Monoallelic gene expression established by LOH</t>
  </si>
  <si>
    <t>Number of monoallelic expressed genes established by LOH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</si>
</sst>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0" xfId="0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2" fontId="0" fillId="0" borderId="0" xfId="0" applyNumberFormat="1" applyBorder="1"/>
    <xf numFmtId="2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" fontId="0" fillId="0" borderId="7" xfId="0" applyNumberFormat="1" applyBorder="1"/>
    <xf numFmtId="2" fontId="0" fillId="0" borderId="8" xfId="0" applyNumberFormat="1" applyBorder="1"/>
    <xf numFmtId="0" fontId="5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/>
    <xf numFmtId="2" fontId="5" fillId="0" borderId="0" xfId="0" applyNumberFormat="1" applyFont="1"/>
    <xf numFmtId="2" fontId="5" fillId="0" borderId="5" xfId="0" applyNumberFormat="1" applyFont="1" applyBorder="1"/>
    <xf numFmtId="0" fontId="5" fillId="0" borderId="6" xfId="0" applyFont="1" applyBorder="1"/>
    <xf numFmtId="0" fontId="5" fillId="0" borderId="7" xfId="0" applyFont="1" applyBorder="1"/>
    <xf numFmtId="2" fontId="5" fillId="0" borderId="7" xfId="0" applyNumberFormat="1" applyFont="1" applyBorder="1"/>
    <xf numFmtId="2" fontId="5" fillId="0" borderId="8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5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="125" zoomScaleNormal="125" zoomScalePageLayoutView="125" workbookViewId="0">
      <selection sqref="A1:H1"/>
    </sheetView>
  </sheetViews>
  <sheetFormatPr baseColWidth="10" defaultColWidth="8.83203125" defaultRowHeight="14" x14ac:dyDescent="0"/>
  <cols>
    <col min="33" max="33" width="18.1640625" customWidth="1"/>
  </cols>
  <sheetData>
    <row r="1" spans="1:9" ht="29.25" customHeight="1">
      <c r="A1" s="26" t="s">
        <v>45</v>
      </c>
      <c r="B1" s="27"/>
      <c r="C1" s="27"/>
      <c r="D1" s="27"/>
      <c r="E1" s="27"/>
      <c r="F1" s="27"/>
      <c r="G1" s="27"/>
      <c r="H1" s="28"/>
    </row>
    <row r="2" spans="1:9" s="4" customFormat="1">
      <c r="A2" s="1" t="s">
        <v>0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17</v>
      </c>
      <c r="G2" s="2" t="s">
        <v>49</v>
      </c>
      <c r="H2" s="3" t="s">
        <v>18</v>
      </c>
    </row>
    <row r="3" spans="1:9">
      <c r="A3" s="5" t="s">
        <v>19</v>
      </c>
      <c r="B3" s="6">
        <v>468</v>
      </c>
      <c r="C3" s="6">
        <v>433</v>
      </c>
      <c r="D3" s="6">
        <v>802</v>
      </c>
      <c r="E3" s="6">
        <v>677</v>
      </c>
      <c r="F3" s="6">
        <v>902</v>
      </c>
      <c r="G3" s="6">
        <v>399</v>
      </c>
      <c r="H3" s="7">
        <v>197</v>
      </c>
      <c r="I3" s="6"/>
    </row>
    <row r="4" spans="1:9">
      <c r="A4" s="5" t="s">
        <v>20</v>
      </c>
      <c r="B4" s="6">
        <v>0</v>
      </c>
      <c r="C4" s="6">
        <v>467</v>
      </c>
      <c r="D4" s="6">
        <v>676</v>
      </c>
      <c r="E4" s="6">
        <v>95</v>
      </c>
      <c r="F4" s="6">
        <v>223</v>
      </c>
      <c r="G4" s="6">
        <v>3</v>
      </c>
      <c r="H4" s="7">
        <v>1</v>
      </c>
      <c r="I4" s="6"/>
    </row>
    <row r="5" spans="1:9">
      <c r="A5" s="5" t="s">
        <v>21</v>
      </c>
      <c r="B5" s="6">
        <v>22</v>
      </c>
      <c r="C5" s="6">
        <v>234</v>
      </c>
      <c r="D5" s="6">
        <v>614</v>
      </c>
      <c r="E5" s="6">
        <v>449</v>
      </c>
      <c r="F5" s="6">
        <v>743</v>
      </c>
      <c r="G5" s="6">
        <v>67</v>
      </c>
      <c r="H5" s="7">
        <v>45</v>
      </c>
      <c r="I5" s="6"/>
    </row>
    <row r="6" spans="1:9">
      <c r="A6" s="5" t="s">
        <v>22</v>
      </c>
      <c r="B6" s="6">
        <v>4</v>
      </c>
      <c r="C6" s="6">
        <v>124</v>
      </c>
      <c r="D6" s="6">
        <v>237</v>
      </c>
      <c r="E6" s="6">
        <v>249</v>
      </c>
      <c r="F6" s="6">
        <v>233</v>
      </c>
      <c r="G6" s="6">
        <v>16</v>
      </c>
      <c r="H6" s="7">
        <v>61</v>
      </c>
      <c r="I6" s="6"/>
    </row>
    <row r="7" spans="1:9">
      <c r="A7" s="5" t="s">
        <v>23</v>
      </c>
      <c r="B7" s="6">
        <v>150</v>
      </c>
      <c r="C7" s="6">
        <v>1257</v>
      </c>
      <c r="D7" s="6">
        <v>1289</v>
      </c>
      <c r="E7" s="6">
        <v>638</v>
      </c>
      <c r="F7" s="6">
        <v>907</v>
      </c>
      <c r="G7" s="6">
        <v>336</v>
      </c>
      <c r="H7" s="7">
        <v>250</v>
      </c>
      <c r="I7" s="6"/>
    </row>
    <row r="8" spans="1:9">
      <c r="A8" s="5" t="s">
        <v>24</v>
      </c>
      <c r="B8" s="6">
        <v>2</v>
      </c>
      <c r="C8" s="6">
        <v>367</v>
      </c>
      <c r="D8" s="6">
        <v>777</v>
      </c>
      <c r="E8" s="6">
        <v>378</v>
      </c>
      <c r="F8" s="6">
        <v>534</v>
      </c>
      <c r="G8" s="6">
        <v>223</v>
      </c>
      <c r="H8" s="7">
        <v>62</v>
      </c>
      <c r="I8" s="6"/>
    </row>
    <row r="9" spans="1:9">
      <c r="A9" s="5" t="s">
        <v>25</v>
      </c>
      <c r="B9" s="6">
        <v>3</v>
      </c>
      <c r="C9" s="6">
        <v>353</v>
      </c>
      <c r="D9" s="6">
        <v>727</v>
      </c>
      <c r="E9" s="6">
        <v>411</v>
      </c>
      <c r="F9" s="6">
        <v>612</v>
      </c>
      <c r="G9" s="6">
        <v>110</v>
      </c>
      <c r="H9" s="7">
        <v>34</v>
      </c>
      <c r="I9" s="6"/>
    </row>
    <row r="10" spans="1:9">
      <c r="A10" s="5" t="s">
        <v>26</v>
      </c>
      <c r="B10" s="6">
        <v>1</v>
      </c>
      <c r="C10" s="6">
        <v>188</v>
      </c>
      <c r="D10" s="6">
        <v>428</v>
      </c>
      <c r="E10" s="6">
        <v>114</v>
      </c>
      <c r="F10" s="6">
        <v>496</v>
      </c>
      <c r="G10" s="6">
        <v>150</v>
      </c>
      <c r="H10" s="7">
        <v>102</v>
      </c>
      <c r="I10" s="6"/>
    </row>
    <row r="11" spans="1:9">
      <c r="A11" s="5" t="s">
        <v>27</v>
      </c>
      <c r="B11" s="6">
        <v>17</v>
      </c>
      <c r="C11" s="6">
        <v>566</v>
      </c>
      <c r="D11" s="6">
        <v>726</v>
      </c>
      <c r="E11" s="6">
        <v>388</v>
      </c>
      <c r="F11" s="6">
        <v>690</v>
      </c>
      <c r="G11" s="6">
        <v>95</v>
      </c>
      <c r="H11" s="7">
        <v>18</v>
      </c>
      <c r="I11" s="6"/>
    </row>
    <row r="12" spans="1:9">
      <c r="A12" s="5" t="s">
        <v>28</v>
      </c>
      <c r="B12" s="6">
        <v>11</v>
      </c>
      <c r="C12" s="6">
        <v>566</v>
      </c>
      <c r="D12" s="6">
        <v>1139</v>
      </c>
      <c r="E12" s="6">
        <v>507</v>
      </c>
      <c r="F12" s="6">
        <v>1534</v>
      </c>
      <c r="G12" s="6">
        <v>290</v>
      </c>
      <c r="H12" s="7">
        <v>83</v>
      </c>
      <c r="I12" s="6"/>
    </row>
    <row r="13" spans="1:9">
      <c r="A13" s="5" t="s">
        <v>29</v>
      </c>
      <c r="B13" s="6">
        <v>101</v>
      </c>
      <c r="C13" s="6">
        <v>431</v>
      </c>
      <c r="D13" s="6">
        <v>749</v>
      </c>
      <c r="E13" s="6">
        <v>503</v>
      </c>
      <c r="F13" s="6">
        <v>860</v>
      </c>
      <c r="G13" s="6">
        <v>348</v>
      </c>
      <c r="H13" s="7">
        <v>250</v>
      </c>
      <c r="I13" s="6"/>
    </row>
    <row r="14" spans="1:9">
      <c r="A14" s="5" t="s">
        <v>30</v>
      </c>
      <c r="B14" s="6">
        <v>40</v>
      </c>
      <c r="C14" s="6">
        <v>385</v>
      </c>
      <c r="D14" s="6">
        <v>1463</v>
      </c>
      <c r="E14" s="6">
        <v>479</v>
      </c>
      <c r="F14" s="6">
        <v>1382</v>
      </c>
      <c r="G14" s="6">
        <v>186</v>
      </c>
      <c r="H14" s="7">
        <v>265</v>
      </c>
      <c r="I14" s="6"/>
    </row>
    <row r="15" spans="1:9">
      <c r="A15" s="5" t="s">
        <v>31</v>
      </c>
      <c r="B15" s="6">
        <v>22</v>
      </c>
      <c r="C15" s="6">
        <v>764</v>
      </c>
      <c r="D15" s="6">
        <v>1229</v>
      </c>
      <c r="E15" s="6">
        <v>793</v>
      </c>
      <c r="F15" s="6">
        <v>822</v>
      </c>
      <c r="G15" s="6">
        <v>210</v>
      </c>
      <c r="H15" s="7">
        <v>247</v>
      </c>
      <c r="I15" s="6"/>
    </row>
    <row r="16" spans="1:9">
      <c r="A16" s="5" t="s">
        <v>32</v>
      </c>
      <c r="B16" s="6">
        <v>220</v>
      </c>
      <c r="C16" s="6">
        <v>603</v>
      </c>
      <c r="D16" s="6">
        <v>716</v>
      </c>
      <c r="E16" s="6">
        <v>883</v>
      </c>
      <c r="F16" s="6">
        <v>1196</v>
      </c>
      <c r="G16" s="6">
        <v>183</v>
      </c>
      <c r="H16" s="7">
        <v>283</v>
      </c>
      <c r="I16" s="6"/>
    </row>
    <row r="17" spans="1:9">
      <c r="A17" s="5" t="s">
        <v>33</v>
      </c>
      <c r="B17" s="6">
        <v>0</v>
      </c>
      <c r="C17" s="6">
        <v>771</v>
      </c>
      <c r="D17" s="6">
        <v>898</v>
      </c>
      <c r="E17" s="6">
        <v>414</v>
      </c>
      <c r="F17" s="6">
        <v>471</v>
      </c>
      <c r="G17" s="6">
        <v>77</v>
      </c>
      <c r="H17" s="7">
        <v>65</v>
      </c>
      <c r="I17" s="6"/>
    </row>
    <row r="18" spans="1:9">
      <c r="A18" s="5" t="s">
        <v>34</v>
      </c>
      <c r="B18" s="6">
        <v>2</v>
      </c>
      <c r="C18" s="6">
        <v>0</v>
      </c>
      <c r="D18" s="6">
        <v>273</v>
      </c>
      <c r="E18" s="6">
        <v>198</v>
      </c>
      <c r="F18" s="6">
        <v>227</v>
      </c>
      <c r="G18" s="6">
        <v>8</v>
      </c>
      <c r="H18" s="7">
        <v>1</v>
      </c>
      <c r="I18" s="6"/>
    </row>
    <row r="19" spans="1:9">
      <c r="A19" s="5" t="s">
        <v>35</v>
      </c>
      <c r="B19" s="6">
        <v>0</v>
      </c>
      <c r="C19" s="6">
        <v>1</v>
      </c>
      <c r="D19" s="6">
        <v>307</v>
      </c>
      <c r="E19" s="6">
        <v>486</v>
      </c>
      <c r="F19" s="6">
        <v>410</v>
      </c>
      <c r="G19" s="6">
        <v>155</v>
      </c>
      <c r="H19" s="7">
        <v>98</v>
      </c>
      <c r="I19" s="6"/>
    </row>
    <row r="20" spans="1:9">
      <c r="A20" s="5" t="s">
        <v>36</v>
      </c>
      <c r="B20" s="6">
        <v>44</v>
      </c>
      <c r="C20" s="6">
        <v>463</v>
      </c>
      <c r="D20" s="6">
        <v>941</v>
      </c>
      <c r="E20" s="6">
        <v>668</v>
      </c>
      <c r="F20" s="6">
        <v>974</v>
      </c>
      <c r="G20" s="6">
        <v>259</v>
      </c>
      <c r="H20" s="7">
        <v>207</v>
      </c>
      <c r="I20" s="6"/>
    </row>
    <row r="21" spans="1:9">
      <c r="A21" s="5" t="s">
        <v>37</v>
      </c>
      <c r="B21" s="6">
        <v>17</v>
      </c>
      <c r="C21" s="6">
        <v>173</v>
      </c>
      <c r="D21" s="6">
        <v>927</v>
      </c>
      <c r="E21" s="6">
        <v>239</v>
      </c>
      <c r="F21" s="6">
        <v>1006</v>
      </c>
      <c r="G21" s="6">
        <v>48</v>
      </c>
      <c r="H21" s="7">
        <v>92</v>
      </c>
      <c r="I21" s="6"/>
    </row>
    <row r="22" spans="1:9">
      <c r="A22" s="5" t="s">
        <v>38</v>
      </c>
      <c r="B22" s="6">
        <v>0</v>
      </c>
      <c r="C22" s="6">
        <v>161</v>
      </c>
      <c r="D22" s="6">
        <v>767</v>
      </c>
      <c r="E22" s="6">
        <v>310</v>
      </c>
      <c r="F22" s="6">
        <v>767</v>
      </c>
      <c r="G22" s="6">
        <v>36</v>
      </c>
      <c r="H22" s="7">
        <v>34</v>
      </c>
      <c r="I22" s="6"/>
    </row>
    <row r="23" spans="1:9">
      <c r="A23" s="5" t="s">
        <v>39</v>
      </c>
      <c r="B23" s="6">
        <v>9</v>
      </c>
      <c r="C23" s="6">
        <v>222</v>
      </c>
      <c r="D23" s="6">
        <v>635</v>
      </c>
      <c r="E23" s="6">
        <v>109</v>
      </c>
      <c r="F23" s="6">
        <v>537</v>
      </c>
      <c r="G23" s="6">
        <v>20</v>
      </c>
      <c r="H23" s="7">
        <v>14</v>
      </c>
      <c r="I23" s="6"/>
    </row>
    <row r="24" spans="1:9">
      <c r="A24" s="5" t="s">
        <v>40</v>
      </c>
      <c r="B24" s="6">
        <v>2</v>
      </c>
      <c r="C24" s="6">
        <v>596</v>
      </c>
      <c r="D24" s="6">
        <v>827</v>
      </c>
      <c r="E24" s="6">
        <v>408</v>
      </c>
      <c r="F24" s="6">
        <v>324</v>
      </c>
      <c r="G24" s="6">
        <v>117</v>
      </c>
      <c r="H24" s="7">
        <v>58</v>
      </c>
      <c r="I24" s="6"/>
    </row>
    <row r="25" spans="1:9">
      <c r="A25" s="5" t="s">
        <v>41</v>
      </c>
      <c r="B25" s="6">
        <v>11</v>
      </c>
      <c r="C25" s="6">
        <v>322</v>
      </c>
      <c r="D25" s="6">
        <v>728</v>
      </c>
      <c r="E25" s="6">
        <v>486</v>
      </c>
      <c r="F25" s="6">
        <v>488</v>
      </c>
      <c r="G25" s="6">
        <v>124</v>
      </c>
      <c r="H25" s="7">
        <v>101</v>
      </c>
      <c r="I25" s="6"/>
    </row>
    <row r="26" spans="1:9">
      <c r="A26" s="5"/>
      <c r="B26" s="6"/>
      <c r="C26" s="6"/>
      <c r="D26" s="6"/>
      <c r="E26" s="6"/>
      <c r="F26" s="6"/>
      <c r="G26" s="6"/>
      <c r="H26" s="7"/>
    </row>
    <row r="27" spans="1:9">
      <c r="A27" s="5"/>
      <c r="B27" s="6"/>
      <c r="C27" s="6"/>
      <c r="D27" s="6"/>
      <c r="E27" s="6"/>
      <c r="F27" s="6"/>
      <c r="G27" s="6"/>
      <c r="H27" s="7"/>
    </row>
    <row r="28" spans="1:9">
      <c r="A28" s="5" t="s">
        <v>42</v>
      </c>
      <c r="B28" s="6">
        <f>SUM(B3:B25)</f>
        <v>1146</v>
      </c>
      <c r="C28" s="6">
        <f t="shared" ref="C28:H28" si="0">SUM(C3:C25)</f>
        <v>9447</v>
      </c>
      <c r="D28" s="6">
        <f t="shared" si="0"/>
        <v>17875</v>
      </c>
      <c r="E28" s="6">
        <f t="shared" si="0"/>
        <v>9882</v>
      </c>
      <c r="F28" s="6">
        <f t="shared" si="0"/>
        <v>16338</v>
      </c>
      <c r="G28" s="6">
        <f t="shared" si="0"/>
        <v>3460</v>
      </c>
      <c r="H28" s="7">
        <f t="shared" si="0"/>
        <v>2568</v>
      </c>
    </row>
    <row r="29" spans="1:9">
      <c r="A29" s="5" t="s">
        <v>43</v>
      </c>
      <c r="B29" s="6">
        <f>MEDIAN(B3:B25)</f>
        <v>11</v>
      </c>
      <c r="C29" s="6">
        <f t="shared" ref="C29:H29" si="1">MEDIAN(C3:C25)</f>
        <v>385</v>
      </c>
      <c r="D29" s="6">
        <f t="shared" si="1"/>
        <v>749</v>
      </c>
      <c r="E29" s="6">
        <f t="shared" si="1"/>
        <v>414</v>
      </c>
      <c r="F29" s="6">
        <f t="shared" si="1"/>
        <v>690</v>
      </c>
      <c r="G29" s="6">
        <f t="shared" si="1"/>
        <v>124</v>
      </c>
      <c r="H29" s="7">
        <f t="shared" si="1"/>
        <v>83</v>
      </c>
    </row>
    <row r="30" spans="1:9">
      <c r="A30" s="10" t="s">
        <v>44</v>
      </c>
      <c r="B30" s="11">
        <f>AVERAGE(B3:B25)</f>
        <v>49.826086956521742</v>
      </c>
      <c r="C30" s="11">
        <f t="shared" ref="C30:H30" si="2">AVERAGE(C3:C25)</f>
        <v>410.73913043478262</v>
      </c>
      <c r="D30" s="11">
        <f t="shared" si="2"/>
        <v>777.17391304347825</v>
      </c>
      <c r="E30" s="11">
        <f t="shared" si="2"/>
        <v>429.6521739130435</v>
      </c>
      <c r="F30" s="11">
        <f t="shared" si="2"/>
        <v>710.3478260869565</v>
      </c>
      <c r="G30" s="11">
        <f t="shared" si="2"/>
        <v>150.43478260869566</v>
      </c>
      <c r="H30" s="12">
        <f t="shared" si="2"/>
        <v>111.65217391304348</v>
      </c>
    </row>
  </sheetData>
  <mergeCells count="1">
    <mergeCell ref="A1:H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="125" zoomScaleNormal="125" zoomScalePageLayoutView="125" workbookViewId="0">
      <selection sqref="A1:I1"/>
    </sheetView>
  </sheetViews>
  <sheetFormatPr baseColWidth="10" defaultRowHeight="14" x14ac:dyDescent="0"/>
  <sheetData>
    <row r="1" spans="1:9">
      <c r="A1" s="26" t="s">
        <v>46</v>
      </c>
      <c r="B1" s="27"/>
      <c r="C1" s="27"/>
      <c r="D1" s="27"/>
      <c r="E1" s="27"/>
      <c r="F1" s="27"/>
      <c r="G1" s="27"/>
      <c r="H1" s="27"/>
      <c r="I1" s="28"/>
    </row>
    <row r="2" spans="1:9">
      <c r="A2" s="1" t="s">
        <v>0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2" t="s">
        <v>49</v>
      </c>
      <c r="I2" s="3" t="s">
        <v>18</v>
      </c>
    </row>
    <row r="3" spans="1:9">
      <c r="A3" s="5" t="s">
        <v>19</v>
      </c>
      <c r="B3" s="8">
        <v>9.8590022807906796E-2</v>
      </c>
      <c r="C3" s="8">
        <v>1.38698073219622E-2</v>
      </c>
      <c r="D3" s="8">
        <v>0.43990932118069698</v>
      </c>
      <c r="E3" s="8">
        <v>0.106317404862158</v>
      </c>
      <c r="F3" s="8">
        <v>0.56009653336481702</v>
      </c>
      <c r="G3" s="8">
        <v>0.275135416048226</v>
      </c>
      <c r="H3" s="8">
        <v>9.4170576742975395E-2</v>
      </c>
      <c r="I3" s="9">
        <v>6.6178027779049298E-2</v>
      </c>
    </row>
    <row r="4" spans="1:9">
      <c r="A4" s="5" t="s">
        <v>20</v>
      </c>
      <c r="B4" s="8">
        <v>0</v>
      </c>
      <c r="C4" s="8">
        <v>0.37509339249947099</v>
      </c>
      <c r="D4" s="8">
        <v>6.3524036597307904E-2</v>
      </c>
      <c r="E4" s="8">
        <v>2.3084775548886799E-3</v>
      </c>
      <c r="F4" s="8">
        <v>0.44092590665166698</v>
      </c>
      <c r="G4" s="8">
        <v>0.55899634064097603</v>
      </c>
      <c r="H4" s="8">
        <v>7.1230297836399397E-6</v>
      </c>
      <c r="I4" s="9">
        <v>7.7752707356888202E-5</v>
      </c>
    </row>
    <row r="5" spans="1:9">
      <c r="A5" s="5" t="s">
        <v>21</v>
      </c>
      <c r="B5" s="8">
        <v>1.1091567728122099E-2</v>
      </c>
      <c r="C5" s="8">
        <v>0.19076842199500099</v>
      </c>
      <c r="D5" s="8">
        <v>0.10581288539101701</v>
      </c>
      <c r="E5" s="8">
        <v>6.6379223348871003E-2</v>
      </c>
      <c r="F5" s="8">
        <v>0.36296053073488899</v>
      </c>
      <c r="G5" s="8">
        <v>0.60389417537572898</v>
      </c>
      <c r="H5" s="8">
        <v>3.9385711800681896E-3</v>
      </c>
      <c r="I5" s="9">
        <v>2.2053726161260601E-2</v>
      </c>
    </row>
    <row r="6" spans="1:9">
      <c r="A6" s="5" t="s">
        <v>22</v>
      </c>
      <c r="B6" s="8">
        <v>1.2483981595171699E-5</v>
      </c>
      <c r="C6" s="8">
        <v>0.28361316780547602</v>
      </c>
      <c r="D6" s="8">
        <v>5.7951063584856799E-2</v>
      </c>
      <c r="E6" s="8">
        <v>6.1450759856216799E-2</v>
      </c>
      <c r="F6" s="8">
        <v>0.40301499124654899</v>
      </c>
      <c r="G6" s="8">
        <v>0.54476940189005396</v>
      </c>
      <c r="H6" s="8">
        <v>8.0270610817667702E-5</v>
      </c>
      <c r="I6" s="9">
        <v>5.2203122881801699E-2</v>
      </c>
    </row>
    <row r="7" spans="1:9">
      <c r="A7" s="5" t="s">
        <v>23</v>
      </c>
      <c r="B7" s="8">
        <v>7.5262517044285895E-2</v>
      </c>
      <c r="C7" s="8">
        <v>0.35757867777242203</v>
      </c>
      <c r="D7" s="8">
        <v>9.9985661321316699E-2</v>
      </c>
      <c r="E7" s="8">
        <v>0.13318871461162199</v>
      </c>
      <c r="F7" s="8">
        <v>0.59075305370536002</v>
      </c>
      <c r="G7" s="8">
        <v>0.27609874189019001</v>
      </c>
      <c r="H7" s="8">
        <v>4.3253625218812999E-2</v>
      </c>
      <c r="I7" s="9">
        <v>5.7885687360163703E-2</v>
      </c>
    </row>
    <row r="8" spans="1:9">
      <c r="A8" s="5" t="s">
        <v>24</v>
      </c>
      <c r="B8" s="8">
        <v>2.76627935062735E-5</v>
      </c>
      <c r="C8" s="8">
        <v>8.9663626493626705E-2</v>
      </c>
      <c r="D8" s="8">
        <v>0.13174610748808099</v>
      </c>
      <c r="E8" s="8">
        <v>2.6875041510174801E-2</v>
      </c>
      <c r="F8" s="8">
        <v>0.24828477549188199</v>
      </c>
      <c r="G8" s="8">
        <v>0.71820707587773802</v>
      </c>
      <c r="H8" s="8">
        <v>1.61816439081982E-2</v>
      </c>
      <c r="I8" s="9">
        <v>3.34804858368732E-2</v>
      </c>
    </row>
    <row r="9" spans="1:9">
      <c r="A9" s="5" t="s">
        <v>25</v>
      </c>
      <c r="B9" s="8">
        <v>6.6727568258944999E-5</v>
      </c>
      <c r="C9" s="8">
        <v>0.139123052246616</v>
      </c>
      <c r="D9" s="8">
        <v>0.17559187601157999</v>
      </c>
      <c r="E9" s="8">
        <v>0.102692077306708</v>
      </c>
      <c r="F9" s="8">
        <v>0.41740700556490401</v>
      </c>
      <c r="G9" s="8">
        <v>0.56643088938825403</v>
      </c>
      <c r="H9" s="8">
        <v>8.4313873494100498E-3</v>
      </c>
      <c r="I9" s="9">
        <v>1.6095377478583299E-2</v>
      </c>
    </row>
    <row r="10" spans="1:9">
      <c r="A10" s="5" t="s">
        <v>26</v>
      </c>
      <c r="B10" s="8">
        <v>3.7882673577007799E-6</v>
      </c>
      <c r="C10" s="8">
        <v>0.11188989956430501</v>
      </c>
      <c r="D10" s="8">
        <v>0.12836376844604599</v>
      </c>
      <c r="E10" s="8">
        <v>7.2954107253272301E-3</v>
      </c>
      <c r="F10" s="8">
        <v>0.247549078735678</v>
      </c>
      <c r="G10" s="8">
        <v>0.69206310844491703</v>
      </c>
      <c r="H10" s="8">
        <v>2.5593183047976299E-2</v>
      </c>
      <c r="I10" s="9">
        <v>6.0384024552047499E-2</v>
      </c>
    </row>
    <row r="11" spans="1:9">
      <c r="A11" s="5" t="s">
        <v>27</v>
      </c>
      <c r="B11" s="8">
        <v>1.42665819244541E-3</v>
      </c>
      <c r="C11" s="8">
        <v>0.37545253463461398</v>
      </c>
      <c r="D11" s="8">
        <v>9.6047684643250295E-2</v>
      </c>
      <c r="E11" s="8">
        <v>4.9654208309692298E-2</v>
      </c>
      <c r="F11" s="8">
        <v>0.52115442758755604</v>
      </c>
      <c r="G11" s="8">
        <v>0.47360849474710798</v>
      </c>
      <c r="H11" s="8">
        <v>3.6898006545775602E-2</v>
      </c>
      <c r="I11" s="9">
        <v>3.8104194728902502E-3</v>
      </c>
    </row>
    <row r="12" spans="1:9">
      <c r="A12" s="5" t="s">
        <v>28</v>
      </c>
      <c r="B12" s="8">
        <v>5.3399163673295503E-4</v>
      </c>
      <c r="C12" s="8">
        <v>0.249598429589863</v>
      </c>
      <c r="D12" s="8">
        <v>9.0264889095308595E-2</v>
      </c>
      <c r="E12" s="8">
        <v>3.9519715624636298E-2</v>
      </c>
      <c r="F12" s="8">
        <v>0.37938303430980802</v>
      </c>
      <c r="G12" s="8">
        <v>0.58967047553600604</v>
      </c>
      <c r="H12" s="8">
        <v>2.9973630105423799E-2</v>
      </c>
      <c r="I12" s="9">
        <v>3.0412498517453399E-2</v>
      </c>
    </row>
    <row r="13" spans="1:9">
      <c r="A13" s="5" t="s">
        <v>29</v>
      </c>
      <c r="B13" s="8">
        <v>7.5520798384395502E-2</v>
      </c>
      <c r="C13" s="8">
        <v>0.237498248627042</v>
      </c>
      <c r="D13" s="8">
        <v>0.12007397964269199</v>
      </c>
      <c r="E13" s="8">
        <v>8.6244401475208302E-2</v>
      </c>
      <c r="F13" s="8">
        <v>0.44381662974494202</v>
      </c>
      <c r="G13" s="8">
        <v>0.40715248965489798</v>
      </c>
      <c r="H13" s="8">
        <v>2.61116067220825E-2</v>
      </c>
      <c r="I13" s="9">
        <v>7.3510082215763994E-2</v>
      </c>
    </row>
    <row r="14" spans="1:9">
      <c r="A14" s="5" t="s">
        <v>30</v>
      </c>
      <c r="B14" s="8">
        <v>1.8359087259848901E-3</v>
      </c>
      <c r="C14" s="8">
        <v>0.385191178560569</v>
      </c>
      <c r="D14" s="8">
        <v>0.11834422927325799</v>
      </c>
      <c r="E14" s="8">
        <v>4.8032792191328597E-2</v>
      </c>
      <c r="F14" s="8">
        <v>0.55156820002515505</v>
      </c>
      <c r="G14" s="8">
        <v>0.37037513117896798</v>
      </c>
      <c r="H14" s="8">
        <v>1.9065418157071499E-2</v>
      </c>
      <c r="I14" s="9">
        <v>7.6220760069891105E-2</v>
      </c>
    </row>
    <row r="15" spans="1:9">
      <c r="A15" s="5" t="s">
        <v>31</v>
      </c>
      <c r="B15" s="8">
        <v>3.80298495231673E-3</v>
      </c>
      <c r="C15" s="8">
        <v>0.23937792161346499</v>
      </c>
      <c r="D15" s="8">
        <v>0.28399708836002502</v>
      </c>
      <c r="E15" s="8">
        <v>0.104797603763118</v>
      </c>
      <c r="F15" s="8">
        <v>0.62817261373660804</v>
      </c>
      <c r="G15" s="8">
        <v>0.28883627180073002</v>
      </c>
      <c r="H15" s="8">
        <v>3.1511297652656103E-2</v>
      </c>
      <c r="I15" s="9">
        <v>7.9188129510344998E-2</v>
      </c>
    </row>
    <row r="16" spans="1:9">
      <c r="A16" s="5" t="s">
        <v>32</v>
      </c>
      <c r="B16" s="8">
        <v>2.85022168230365E-2</v>
      </c>
      <c r="C16" s="8">
        <v>0.34905891531740402</v>
      </c>
      <c r="D16" s="8">
        <v>6.0559575698068899E-2</v>
      </c>
      <c r="E16" s="8">
        <v>7.8051937671862207E-2</v>
      </c>
      <c r="F16" s="8">
        <v>0.48767042868733501</v>
      </c>
      <c r="G16" s="8">
        <v>0.38941377223787099</v>
      </c>
      <c r="H16" s="8">
        <v>7.1229789330310702E-3</v>
      </c>
      <c r="I16" s="9">
        <v>9.4413582251757E-2</v>
      </c>
    </row>
    <row r="17" spans="1:9">
      <c r="A17" s="5" t="s">
        <v>33</v>
      </c>
      <c r="B17" s="8">
        <v>0</v>
      </c>
      <c r="C17" s="8">
        <v>0.35762352330011699</v>
      </c>
      <c r="D17" s="8">
        <v>0.17877761759566899</v>
      </c>
      <c r="E17" s="8">
        <v>4.8692952738552897E-2</v>
      </c>
      <c r="F17" s="8">
        <v>0.58509409363433995</v>
      </c>
      <c r="G17" s="8">
        <v>0.39766032017662201</v>
      </c>
      <c r="H17" s="8">
        <v>1.2575931496018201E-2</v>
      </c>
      <c r="I17" s="9">
        <v>1.7245586189038101E-2</v>
      </c>
    </row>
    <row r="18" spans="1:9">
      <c r="A18" s="5" t="s">
        <v>34</v>
      </c>
      <c r="B18" s="8">
        <v>8.1918387350775598E-5</v>
      </c>
      <c r="C18" s="8">
        <v>0</v>
      </c>
      <c r="D18" s="8">
        <v>9.4730186757563506E-2</v>
      </c>
      <c r="E18" s="8">
        <v>3.6564521737169002E-2</v>
      </c>
      <c r="F18" s="8">
        <v>0.13129470849473299</v>
      </c>
      <c r="G18" s="8">
        <v>0.86853561249112199</v>
      </c>
      <c r="H18" s="8">
        <v>3.05781159983424E-4</v>
      </c>
      <c r="I18" s="9">
        <v>8.7760626794281002E-5</v>
      </c>
    </row>
    <row r="19" spans="1:9">
      <c r="A19" s="5" t="s">
        <v>35</v>
      </c>
      <c r="B19" s="8">
        <v>0</v>
      </c>
      <c r="C19" s="8">
        <v>4.34545667494081E-6</v>
      </c>
      <c r="D19" s="8">
        <v>0.51120431507058295</v>
      </c>
      <c r="E19" s="8">
        <v>0.153853272242089</v>
      </c>
      <c r="F19" s="8">
        <v>0.665061932769347</v>
      </c>
      <c r="G19" s="8">
        <v>0.30723670817457399</v>
      </c>
      <c r="H19" s="8">
        <v>2.05159464910998E-2</v>
      </c>
      <c r="I19" s="9">
        <v>2.7701359056078699E-2</v>
      </c>
    </row>
    <row r="20" spans="1:9">
      <c r="A20" s="5" t="s">
        <v>36</v>
      </c>
      <c r="B20" s="8">
        <v>2.50828409032419E-2</v>
      </c>
      <c r="C20" s="8">
        <v>0.34448958986803202</v>
      </c>
      <c r="D20" s="8">
        <v>0.110525191288116</v>
      </c>
      <c r="E20" s="8">
        <v>0.119569576906718</v>
      </c>
      <c r="F20" s="8">
        <v>0.57458435806286601</v>
      </c>
      <c r="G20" s="8">
        <v>0.362787064140217</v>
      </c>
      <c r="H20" s="8">
        <v>2.7768929536380601E-2</v>
      </c>
      <c r="I20" s="9">
        <v>3.75457368936752E-2</v>
      </c>
    </row>
    <row r="21" spans="1:9">
      <c r="A21" s="5" t="s">
        <v>37</v>
      </c>
      <c r="B21" s="8">
        <v>1.3281614613700999E-3</v>
      </c>
      <c r="C21" s="8">
        <v>0.25274514446059898</v>
      </c>
      <c r="D21" s="8">
        <v>0.15608646402373699</v>
      </c>
      <c r="E21" s="8">
        <v>2.4780805756847501E-2</v>
      </c>
      <c r="F21" s="8">
        <v>0.43361241424118402</v>
      </c>
      <c r="G21" s="8">
        <v>0.53908875070458895</v>
      </c>
      <c r="H21" s="8">
        <v>4.0450763361521902E-4</v>
      </c>
      <c r="I21" s="9">
        <v>2.5970673592856899E-2</v>
      </c>
    </row>
    <row r="22" spans="1:9">
      <c r="A22" s="5" t="s">
        <v>38</v>
      </c>
      <c r="B22" s="8">
        <v>0</v>
      </c>
      <c r="C22" s="8">
        <v>6.6901606054922194E-2</v>
      </c>
      <c r="D22" s="8">
        <v>9.5635458736801807E-2</v>
      </c>
      <c r="E22" s="8">
        <v>4.5988649649190597E-2</v>
      </c>
      <c r="F22" s="8">
        <v>0.208525714440915</v>
      </c>
      <c r="G22" s="8">
        <v>0.77006750329502505</v>
      </c>
      <c r="H22" s="8">
        <v>4.3099192309023603E-3</v>
      </c>
      <c r="I22" s="9">
        <v>2.1406782264060301E-2</v>
      </c>
    </row>
    <row r="23" spans="1:9">
      <c r="A23" s="5" t="s">
        <v>39</v>
      </c>
      <c r="B23" s="8">
        <v>1.1289148688307499E-3</v>
      </c>
      <c r="C23" s="8">
        <v>0.39538664297630999</v>
      </c>
      <c r="D23" s="8">
        <v>9.2207562127022996E-2</v>
      </c>
      <c r="E23" s="8">
        <v>1.20497597099277E-2</v>
      </c>
      <c r="F23" s="8">
        <v>0.49964396481326001</v>
      </c>
      <c r="G23" s="8">
        <v>0.48338450484891299</v>
      </c>
      <c r="H23" s="8">
        <v>6.6274381542062797E-4</v>
      </c>
      <c r="I23" s="9">
        <v>1.5842615468996402E-2</v>
      </c>
    </row>
    <row r="24" spans="1:9">
      <c r="A24" s="5" t="s">
        <v>40</v>
      </c>
      <c r="B24" s="8">
        <v>2.1055196272318399E-5</v>
      </c>
      <c r="C24" s="8">
        <v>0.24418319874671801</v>
      </c>
      <c r="D24" s="8">
        <v>0.23959749993782201</v>
      </c>
      <c r="E24" s="8">
        <v>9.7095990597388299E-2</v>
      </c>
      <c r="F24" s="8">
        <v>0.58087668928192804</v>
      </c>
      <c r="G24" s="8">
        <v>0.38821972365796797</v>
      </c>
      <c r="H24" s="8">
        <v>2.4067908684107901E-2</v>
      </c>
      <c r="I24" s="9">
        <v>3.08825318638314E-2</v>
      </c>
    </row>
    <row r="25" spans="1:9">
      <c r="A25" s="5" t="s">
        <v>41</v>
      </c>
      <c r="B25" s="8">
        <v>6.4863324658315301E-4</v>
      </c>
      <c r="C25" s="8">
        <v>0.28863437796580799</v>
      </c>
      <c r="D25" s="8">
        <v>0.131030471287785</v>
      </c>
      <c r="E25" s="8">
        <v>0.104468194981052</v>
      </c>
      <c r="F25" s="8">
        <v>0.52413304423464402</v>
      </c>
      <c r="G25" s="8">
        <v>0.44447739322402502</v>
      </c>
      <c r="H25" s="8">
        <v>1.6130185814126799E-2</v>
      </c>
      <c r="I25" s="9">
        <v>3.07409292947474E-2</v>
      </c>
    </row>
    <row r="26" spans="1:9">
      <c r="A26" s="5"/>
      <c r="B26" s="8"/>
      <c r="C26" s="8"/>
      <c r="D26" s="8"/>
      <c r="E26" s="8"/>
      <c r="F26" s="8"/>
      <c r="G26" s="8"/>
      <c r="H26" s="8"/>
      <c r="I26" s="9"/>
    </row>
    <row r="27" spans="1:9">
      <c r="A27" s="5"/>
      <c r="B27" s="8"/>
      <c r="C27" s="8"/>
      <c r="D27" s="8"/>
      <c r="E27" s="8"/>
      <c r="F27" s="8"/>
      <c r="G27" s="8"/>
      <c r="H27" s="8"/>
      <c r="I27" s="9"/>
    </row>
    <row r="28" spans="1:9">
      <c r="A28" s="5"/>
      <c r="B28" s="8"/>
      <c r="C28" s="8"/>
      <c r="D28" s="8"/>
      <c r="E28" s="8"/>
      <c r="F28" s="8"/>
      <c r="G28" s="8"/>
      <c r="H28" s="8"/>
      <c r="I28" s="9"/>
    </row>
    <row r="29" spans="1:9">
      <c r="A29" s="5" t="s">
        <v>43</v>
      </c>
      <c r="B29" s="8">
        <f t="shared" ref="B29:I29" si="0">MEDIAN(B3:B25)</f>
        <v>6.4863324658315301E-4</v>
      </c>
      <c r="C29" s="8">
        <f t="shared" si="0"/>
        <v>0.249598429589863</v>
      </c>
      <c r="D29" s="8">
        <f t="shared" si="0"/>
        <v>0.11834422927325799</v>
      </c>
      <c r="E29" s="8">
        <f t="shared" si="0"/>
        <v>6.1450759856216799E-2</v>
      </c>
      <c r="F29" s="8">
        <f t="shared" si="0"/>
        <v>0.48767042868733501</v>
      </c>
      <c r="G29" s="8">
        <f t="shared" si="0"/>
        <v>0.47360849474710798</v>
      </c>
      <c r="H29" s="8">
        <f t="shared" si="0"/>
        <v>1.61816439081982E-2</v>
      </c>
      <c r="I29" s="9">
        <f t="shared" si="0"/>
        <v>3.07409292947474E-2</v>
      </c>
    </row>
    <row r="30" spans="1:9">
      <c r="A30" s="10" t="s">
        <v>44</v>
      </c>
      <c r="B30" s="13">
        <f t="shared" ref="B30:I30" si="1">AVERAGE(B3:B25)</f>
        <v>1.4129080563895389E-2</v>
      </c>
      <c r="C30" s="13">
        <f t="shared" si="1"/>
        <v>0.23251068273352252</v>
      </c>
      <c r="D30" s="13">
        <f t="shared" si="1"/>
        <v>0.15573769276341762</v>
      </c>
      <c r="E30" s="13">
        <f t="shared" si="1"/>
        <v>6.7646586657858568E-2</v>
      </c>
      <c r="F30" s="13">
        <f t="shared" si="1"/>
        <v>0.45589496215479847</v>
      </c>
      <c r="G30" s="13">
        <f t="shared" si="1"/>
        <v>0.49200475501846619</v>
      </c>
      <c r="H30" s="13">
        <f t="shared" si="1"/>
        <v>1.9525268394162517E-2</v>
      </c>
      <c r="I30" s="14">
        <f t="shared" si="1"/>
        <v>3.7971202262839808E-2</v>
      </c>
    </row>
  </sheetData>
  <mergeCells count="1">
    <mergeCell ref="A1:I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125" zoomScaleNormal="125" zoomScalePageLayoutView="125" workbookViewId="0">
      <selection sqref="A1:H1"/>
    </sheetView>
  </sheetViews>
  <sheetFormatPr baseColWidth="10" defaultRowHeight="14" x14ac:dyDescent="0"/>
  <sheetData>
    <row r="1" spans="1:8">
      <c r="A1" s="26" t="s">
        <v>47</v>
      </c>
      <c r="B1" s="27"/>
      <c r="C1" s="27"/>
      <c r="D1" s="27"/>
      <c r="E1" s="27"/>
      <c r="F1" s="27"/>
      <c r="G1" s="27"/>
      <c r="H1" s="28"/>
    </row>
    <row r="2" spans="1:8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>
      <c r="A3" s="5" t="s">
        <v>19</v>
      </c>
      <c r="B3" s="6">
        <v>232</v>
      </c>
      <c r="C3" s="6">
        <v>6468</v>
      </c>
      <c r="D3" s="6">
        <v>1790</v>
      </c>
      <c r="E3" s="6">
        <v>8490</v>
      </c>
      <c r="F3" s="6">
        <v>3344</v>
      </c>
      <c r="G3" s="6">
        <v>1022</v>
      </c>
      <c r="H3" s="7">
        <v>1116</v>
      </c>
    </row>
    <row r="4" spans="1:8">
      <c r="A4" s="5" t="s">
        <v>20</v>
      </c>
      <c r="B4" s="6">
        <v>4859</v>
      </c>
      <c r="C4" s="6">
        <v>740</v>
      </c>
      <c r="D4" s="6">
        <v>41</v>
      </c>
      <c r="E4" s="6">
        <v>5640</v>
      </c>
      <c r="F4" s="6">
        <v>9600</v>
      </c>
      <c r="G4" s="6">
        <v>1</v>
      </c>
      <c r="H4" s="7">
        <v>0</v>
      </c>
    </row>
    <row r="5" spans="1:8">
      <c r="A5" s="5" t="s">
        <v>21</v>
      </c>
      <c r="B5" s="6">
        <v>2819</v>
      </c>
      <c r="C5" s="6">
        <v>1782</v>
      </c>
      <c r="D5" s="6">
        <v>905</v>
      </c>
      <c r="E5" s="6">
        <v>5506</v>
      </c>
      <c r="F5" s="6">
        <v>9627</v>
      </c>
      <c r="G5" s="6">
        <v>115</v>
      </c>
      <c r="H5" s="7">
        <v>514</v>
      </c>
    </row>
    <row r="6" spans="1:8">
      <c r="A6" s="5" t="s">
        <v>22</v>
      </c>
      <c r="B6" s="6">
        <v>4431</v>
      </c>
      <c r="C6" s="6">
        <v>542</v>
      </c>
      <c r="D6" s="6">
        <v>1147</v>
      </c>
      <c r="E6" s="6">
        <v>6120</v>
      </c>
      <c r="F6" s="6">
        <v>8714</v>
      </c>
      <c r="G6" s="6">
        <v>0</v>
      </c>
      <c r="H6" s="7">
        <v>1282</v>
      </c>
    </row>
    <row r="7" spans="1:8">
      <c r="A7" s="5" t="s">
        <v>23</v>
      </c>
      <c r="B7" s="6">
        <v>6228</v>
      </c>
      <c r="C7" s="6">
        <v>1387</v>
      </c>
      <c r="D7" s="6">
        <v>1476</v>
      </c>
      <c r="E7" s="6">
        <v>9091</v>
      </c>
      <c r="F7" s="6">
        <v>3826</v>
      </c>
      <c r="G7" s="6">
        <v>434</v>
      </c>
      <c r="H7" s="7">
        <v>677</v>
      </c>
    </row>
    <row r="8" spans="1:8">
      <c r="A8" s="5" t="s">
        <v>24</v>
      </c>
      <c r="B8" s="6">
        <v>1137</v>
      </c>
      <c r="C8" s="6">
        <v>2349</v>
      </c>
      <c r="D8" s="6">
        <v>595</v>
      </c>
      <c r="E8" s="6">
        <v>4081</v>
      </c>
      <c r="F8" s="6">
        <v>10458</v>
      </c>
      <c r="G8" s="6">
        <v>294</v>
      </c>
      <c r="H8" s="7">
        <v>706</v>
      </c>
    </row>
    <row r="9" spans="1:8">
      <c r="A9" s="5" t="s">
        <v>25</v>
      </c>
      <c r="B9" s="6">
        <v>2242</v>
      </c>
      <c r="C9" s="6">
        <v>2429</v>
      </c>
      <c r="D9" s="6">
        <v>1819</v>
      </c>
      <c r="E9" s="6">
        <v>6490</v>
      </c>
      <c r="F9" s="6">
        <v>8800</v>
      </c>
      <c r="G9" s="6">
        <v>103</v>
      </c>
      <c r="H9" s="7">
        <v>378</v>
      </c>
    </row>
    <row r="10" spans="1:8">
      <c r="A10" s="5" t="s">
        <v>26</v>
      </c>
      <c r="B10" s="6">
        <v>905</v>
      </c>
      <c r="C10" s="6">
        <v>1681</v>
      </c>
      <c r="D10" s="6">
        <v>83</v>
      </c>
      <c r="E10" s="6">
        <v>2669</v>
      </c>
      <c r="F10" s="6">
        <v>9822</v>
      </c>
      <c r="G10" s="6">
        <v>385</v>
      </c>
      <c r="H10" s="7">
        <v>1001</v>
      </c>
    </row>
    <row r="11" spans="1:8">
      <c r="A11" s="5" t="s">
        <v>27</v>
      </c>
      <c r="B11" s="6">
        <v>6285</v>
      </c>
      <c r="C11" s="6">
        <v>1585</v>
      </c>
      <c r="D11" s="6">
        <v>1321</v>
      </c>
      <c r="E11" s="6">
        <v>9191</v>
      </c>
      <c r="F11" s="6">
        <v>7050</v>
      </c>
      <c r="G11" s="6">
        <v>405</v>
      </c>
      <c r="H11" s="7">
        <v>74</v>
      </c>
    </row>
    <row r="12" spans="1:8">
      <c r="A12" s="5" t="s">
        <v>28</v>
      </c>
      <c r="B12" s="6">
        <v>3301</v>
      </c>
      <c r="C12" s="6">
        <v>808</v>
      </c>
      <c r="D12" s="6">
        <v>675</v>
      </c>
      <c r="E12" s="6">
        <v>4784</v>
      </c>
      <c r="F12" s="6">
        <v>9454</v>
      </c>
      <c r="G12" s="6">
        <v>436</v>
      </c>
      <c r="H12" s="7">
        <v>413</v>
      </c>
    </row>
    <row r="13" spans="1:8">
      <c r="A13" s="5" t="s">
        <v>29</v>
      </c>
      <c r="B13" s="6">
        <v>3293</v>
      </c>
      <c r="C13" s="6">
        <v>2083</v>
      </c>
      <c r="D13" s="6">
        <v>1565</v>
      </c>
      <c r="E13" s="6">
        <v>6941</v>
      </c>
      <c r="F13" s="6">
        <v>6457</v>
      </c>
      <c r="G13" s="6">
        <v>379</v>
      </c>
      <c r="H13" s="7">
        <v>935</v>
      </c>
    </row>
    <row r="14" spans="1:8">
      <c r="A14" s="5" t="s">
        <v>30</v>
      </c>
      <c r="B14" s="6">
        <v>5144</v>
      </c>
      <c r="C14" s="6">
        <v>1816</v>
      </c>
      <c r="D14" s="6">
        <v>634</v>
      </c>
      <c r="E14" s="6">
        <v>7594</v>
      </c>
      <c r="F14" s="6">
        <v>5553</v>
      </c>
      <c r="G14" s="6">
        <v>178</v>
      </c>
      <c r="H14" s="7">
        <v>1224</v>
      </c>
    </row>
    <row r="15" spans="1:8">
      <c r="A15" s="5" t="s">
        <v>31</v>
      </c>
      <c r="B15" s="6">
        <v>2540</v>
      </c>
      <c r="C15" s="6">
        <v>4889</v>
      </c>
      <c r="D15" s="6">
        <v>1650</v>
      </c>
      <c r="E15" s="6">
        <v>9079</v>
      </c>
      <c r="F15" s="6">
        <v>4375</v>
      </c>
      <c r="G15" s="6">
        <v>326</v>
      </c>
      <c r="H15" s="7">
        <v>1312</v>
      </c>
    </row>
    <row r="16" spans="1:8">
      <c r="A16" s="5" t="s">
        <v>32</v>
      </c>
      <c r="B16" s="6">
        <v>5004</v>
      </c>
      <c r="C16" s="6">
        <v>731</v>
      </c>
      <c r="D16" s="6">
        <v>1005</v>
      </c>
      <c r="E16" s="6">
        <v>6740</v>
      </c>
      <c r="F16" s="6">
        <v>5966</v>
      </c>
      <c r="G16" s="6">
        <v>125</v>
      </c>
      <c r="H16" s="7">
        <v>1246</v>
      </c>
    </row>
    <row r="17" spans="1:8">
      <c r="A17" s="5" t="s">
        <v>33</v>
      </c>
      <c r="B17" s="6">
        <v>6020</v>
      </c>
      <c r="C17" s="6">
        <v>2718</v>
      </c>
      <c r="D17" s="6">
        <v>942</v>
      </c>
      <c r="E17" s="6">
        <v>9680</v>
      </c>
      <c r="F17" s="6">
        <v>6288</v>
      </c>
      <c r="G17" s="6">
        <v>209</v>
      </c>
      <c r="H17" s="7">
        <v>369</v>
      </c>
    </row>
    <row r="18" spans="1:8">
      <c r="A18" s="5" t="s">
        <v>34</v>
      </c>
      <c r="B18" s="6">
        <v>0</v>
      </c>
      <c r="C18" s="6">
        <v>1191</v>
      </c>
      <c r="D18" s="6">
        <v>503</v>
      </c>
      <c r="E18" s="6">
        <v>1694</v>
      </c>
      <c r="F18" s="6">
        <v>13774</v>
      </c>
      <c r="G18" s="6">
        <v>3</v>
      </c>
      <c r="H18" s="7">
        <v>3</v>
      </c>
    </row>
    <row r="19" spans="1:8">
      <c r="A19" s="5" t="s">
        <v>35</v>
      </c>
      <c r="B19" s="6">
        <v>0</v>
      </c>
      <c r="C19" s="6">
        <v>8218</v>
      </c>
      <c r="D19" s="6">
        <v>2228</v>
      </c>
      <c r="E19" s="6">
        <v>10446</v>
      </c>
      <c r="F19" s="6">
        <v>4938</v>
      </c>
      <c r="G19" s="6">
        <v>252</v>
      </c>
      <c r="H19" s="7">
        <v>401</v>
      </c>
    </row>
    <row r="20" spans="1:8">
      <c r="A20" s="5" t="s">
        <v>36</v>
      </c>
      <c r="B20" s="6">
        <v>4974</v>
      </c>
      <c r="C20" s="6">
        <v>1583</v>
      </c>
      <c r="D20" s="6">
        <v>1543</v>
      </c>
      <c r="E20" s="6">
        <v>8100</v>
      </c>
      <c r="F20" s="6">
        <v>6387</v>
      </c>
      <c r="G20" s="6">
        <v>506</v>
      </c>
      <c r="H20" s="7">
        <v>519</v>
      </c>
    </row>
    <row r="21" spans="1:8">
      <c r="A21" s="5" t="s">
        <v>37</v>
      </c>
      <c r="B21" s="6">
        <v>4172</v>
      </c>
      <c r="C21" s="6">
        <v>1993</v>
      </c>
      <c r="D21" s="6">
        <v>229</v>
      </c>
      <c r="E21" s="6">
        <v>6394</v>
      </c>
      <c r="F21" s="6">
        <v>9329</v>
      </c>
      <c r="G21" s="6">
        <v>13</v>
      </c>
      <c r="H21" s="7">
        <v>223</v>
      </c>
    </row>
    <row r="22" spans="1:8">
      <c r="A22" s="5" t="s">
        <v>38</v>
      </c>
      <c r="B22" s="6">
        <v>793</v>
      </c>
      <c r="C22" s="6">
        <v>1857</v>
      </c>
      <c r="D22" s="6">
        <v>663</v>
      </c>
      <c r="E22" s="6">
        <v>3313</v>
      </c>
      <c r="F22" s="6">
        <v>13085</v>
      </c>
      <c r="G22" s="6">
        <v>56</v>
      </c>
      <c r="H22" s="7">
        <v>328</v>
      </c>
    </row>
    <row r="23" spans="1:8">
      <c r="A23" s="5" t="s">
        <v>39</v>
      </c>
      <c r="B23" s="6">
        <v>6378</v>
      </c>
      <c r="C23" s="6">
        <v>1703</v>
      </c>
      <c r="D23" s="6">
        <v>212</v>
      </c>
      <c r="E23" s="6">
        <v>8293</v>
      </c>
      <c r="F23" s="6">
        <v>8495</v>
      </c>
      <c r="G23" s="6">
        <v>25</v>
      </c>
      <c r="H23" s="7">
        <v>167</v>
      </c>
    </row>
    <row r="24" spans="1:8">
      <c r="A24" s="5" t="s">
        <v>40</v>
      </c>
      <c r="B24" s="6">
        <v>3123</v>
      </c>
      <c r="C24" s="6">
        <v>4622</v>
      </c>
      <c r="D24" s="6">
        <v>1582</v>
      </c>
      <c r="E24" s="6">
        <v>9327</v>
      </c>
      <c r="F24" s="6">
        <v>5785</v>
      </c>
      <c r="G24" s="6">
        <v>395</v>
      </c>
      <c r="H24" s="7">
        <v>592</v>
      </c>
    </row>
    <row r="25" spans="1:8">
      <c r="A25" s="5" t="s">
        <v>41</v>
      </c>
      <c r="B25" s="6">
        <v>4408</v>
      </c>
      <c r="C25" s="6">
        <v>2167</v>
      </c>
      <c r="D25" s="6">
        <v>2049</v>
      </c>
      <c r="E25" s="6">
        <v>8624</v>
      </c>
      <c r="F25" s="6">
        <v>6951</v>
      </c>
      <c r="G25" s="6">
        <v>316</v>
      </c>
      <c r="H25" s="7">
        <v>380</v>
      </c>
    </row>
    <row r="26" spans="1:8">
      <c r="A26" s="5"/>
      <c r="B26" s="6"/>
      <c r="C26" s="6"/>
      <c r="D26" s="6"/>
      <c r="E26" s="6"/>
      <c r="F26" s="6"/>
      <c r="G26" s="6"/>
      <c r="H26" s="7"/>
    </row>
    <row r="27" spans="1:8">
      <c r="A27" s="5"/>
      <c r="B27" s="6"/>
      <c r="C27" s="6"/>
      <c r="D27" s="6"/>
      <c r="E27" s="6"/>
      <c r="F27" s="6"/>
      <c r="G27" s="6"/>
      <c r="H27" s="7"/>
    </row>
    <row r="28" spans="1:8">
      <c r="A28" s="5" t="s">
        <v>42</v>
      </c>
      <c r="B28" s="6">
        <f t="shared" ref="B28:H28" si="0">SUM(B3:B25)</f>
        <v>78288</v>
      </c>
      <c r="C28" s="6">
        <f t="shared" si="0"/>
        <v>55342</v>
      </c>
      <c r="D28" s="6">
        <f t="shared" si="0"/>
        <v>24657</v>
      </c>
      <c r="E28" s="6">
        <f t="shared" si="0"/>
        <v>158287</v>
      </c>
      <c r="F28" s="6">
        <f t="shared" si="0"/>
        <v>178078</v>
      </c>
      <c r="G28" s="6">
        <f t="shared" si="0"/>
        <v>5978</v>
      </c>
      <c r="H28" s="7">
        <f t="shared" si="0"/>
        <v>13860</v>
      </c>
    </row>
    <row r="29" spans="1:8">
      <c r="A29" s="5" t="s">
        <v>43</v>
      </c>
      <c r="B29" s="6">
        <f t="shared" ref="B29:H29" si="1">MEDIAN(B3:B25)</f>
        <v>3301</v>
      </c>
      <c r="C29" s="6">
        <f t="shared" si="1"/>
        <v>1816</v>
      </c>
      <c r="D29" s="6">
        <f t="shared" si="1"/>
        <v>1005</v>
      </c>
      <c r="E29" s="6">
        <f t="shared" si="1"/>
        <v>6941</v>
      </c>
      <c r="F29" s="6">
        <f t="shared" si="1"/>
        <v>7050</v>
      </c>
      <c r="G29" s="6">
        <f t="shared" si="1"/>
        <v>252</v>
      </c>
      <c r="H29" s="7">
        <f t="shared" si="1"/>
        <v>514</v>
      </c>
    </row>
    <row r="30" spans="1:8">
      <c r="A30" s="10" t="s">
        <v>44</v>
      </c>
      <c r="B30" s="11">
        <f t="shared" ref="B30:H30" si="2">AVERAGE(B3:B25)</f>
        <v>3403.8260869565215</v>
      </c>
      <c r="C30" s="11">
        <f t="shared" si="2"/>
        <v>2406.1739130434785</v>
      </c>
      <c r="D30" s="11">
        <f t="shared" si="2"/>
        <v>1072.0434782608695</v>
      </c>
      <c r="E30" s="11">
        <f t="shared" si="2"/>
        <v>6882.04347826087</v>
      </c>
      <c r="F30" s="11">
        <f t="shared" si="2"/>
        <v>7742.521739130435</v>
      </c>
      <c r="G30" s="11">
        <f t="shared" si="2"/>
        <v>259.91304347826087</v>
      </c>
      <c r="H30" s="12">
        <f t="shared" si="2"/>
        <v>602.60869565217388</v>
      </c>
    </row>
  </sheetData>
  <mergeCells count="1">
    <mergeCell ref="A1:H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="125" zoomScaleNormal="125" zoomScalePageLayoutView="125" workbookViewId="0">
      <selection sqref="A1:E1"/>
    </sheetView>
  </sheetViews>
  <sheetFormatPr baseColWidth="10" defaultRowHeight="14" x14ac:dyDescent="0"/>
  <sheetData>
    <row r="1" spans="1:5">
      <c r="A1" s="29" t="s">
        <v>48</v>
      </c>
      <c r="B1" s="30"/>
      <c r="C1" s="30"/>
      <c r="D1" s="30"/>
      <c r="E1" s="31"/>
    </row>
    <row r="2" spans="1:5">
      <c r="A2" s="1" t="s">
        <v>0</v>
      </c>
      <c r="B2" s="2" t="s">
        <v>8</v>
      </c>
      <c r="C2" s="2" t="s">
        <v>9</v>
      </c>
      <c r="D2" s="2" t="s">
        <v>10</v>
      </c>
      <c r="E2" s="3" t="s">
        <v>11</v>
      </c>
    </row>
    <row r="3" spans="1:5">
      <c r="A3" s="5" t="s">
        <v>19</v>
      </c>
      <c r="B3" s="6">
        <f>'C) Number Genes'!H3+'C) Number Genes'!D3+'C) Number Genes'!G3</f>
        <v>3928</v>
      </c>
      <c r="C3" s="8">
        <f>'C) Number Genes'!D3/B3</f>
        <v>0.45570264765784113</v>
      </c>
      <c r="D3" s="8">
        <f>'C) Number Genes'!G3/B3</f>
        <v>0.26018329938900203</v>
      </c>
      <c r="E3" s="9">
        <f>'C) Number Genes'!H3/B3</f>
        <v>0.28411405295315684</v>
      </c>
    </row>
    <row r="4" spans="1:5">
      <c r="A4" s="5" t="s">
        <v>20</v>
      </c>
      <c r="B4" s="6">
        <f>'C) Number Genes'!H4+'C) Number Genes'!D4+'C) Number Genes'!G4</f>
        <v>42</v>
      </c>
      <c r="C4" s="8">
        <f>'C) Number Genes'!D4/B4</f>
        <v>0.97619047619047616</v>
      </c>
      <c r="D4" s="8">
        <f>'C) Number Genes'!G4/B4</f>
        <v>2.3809523809523808E-2</v>
      </c>
      <c r="E4" s="9">
        <f>'C) Number Genes'!H4/B4</f>
        <v>0</v>
      </c>
    </row>
    <row r="5" spans="1:5">
      <c r="A5" s="5" t="s">
        <v>21</v>
      </c>
      <c r="B5" s="6">
        <f>'C) Number Genes'!H5+'C) Number Genes'!D5+'C) Number Genes'!G5</f>
        <v>1534</v>
      </c>
      <c r="C5" s="8">
        <f>'C) Number Genes'!D5/B5</f>
        <v>0.58996088657105605</v>
      </c>
      <c r="D5" s="8">
        <f>'C) Number Genes'!G5/B5</f>
        <v>7.4967405475880058E-2</v>
      </c>
      <c r="E5" s="9">
        <f>'C) Number Genes'!H5/B5</f>
        <v>0.3350717079530639</v>
      </c>
    </row>
    <row r="6" spans="1:5">
      <c r="A6" s="5" t="s">
        <v>22</v>
      </c>
      <c r="B6" s="6">
        <f>'C) Number Genes'!H6+'C) Number Genes'!D6+'C) Number Genes'!G6</f>
        <v>2429</v>
      </c>
      <c r="C6" s="8">
        <f>'C) Number Genes'!D6/B6</f>
        <v>0.47221078633182378</v>
      </c>
      <c r="D6" s="8">
        <f>'C) Number Genes'!G6/B6</f>
        <v>0</v>
      </c>
      <c r="E6" s="9">
        <f>'C) Number Genes'!H6/B6</f>
        <v>0.52778921366817622</v>
      </c>
    </row>
    <row r="7" spans="1:5">
      <c r="A7" s="5" t="s">
        <v>23</v>
      </c>
      <c r="B7" s="6">
        <f>'C) Number Genes'!H7+'C) Number Genes'!D7+'C) Number Genes'!G7</f>
        <v>2587</v>
      </c>
      <c r="C7" s="8">
        <f>'C) Number Genes'!D7/B7</f>
        <v>0.57054503285659064</v>
      </c>
      <c r="D7" s="8">
        <f>'C) Number Genes'!G7/B7</f>
        <v>0.16776188635485118</v>
      </c>
      <c r="E7" s="9">
        <f>'C) Number Genes'!H7/B7</f>
        <v>0.26169308078855819</v>
      </c>
    </row>
    <row r="8" spans="1:5">
      <c r="A8" s="5" t="s">
        <v>24</v>
      </c>
      <c r="B8" s="6">
        <f>'C) Number Genes'!H8+'C) Number Genes'!D8+'C) Number Genes'!G8</f>
        <v>1595</v>
      </c>
      <c r="C8" s="8">
        <f>'C) Number Genes'!D8/B8</f>
        <v>0.37304075235109718</v>
      </c>
      <c r="D8" s="8">
        <f>'C) Number Genes'!G8/B8</f>
        <v>0.18432601880877744</v>
      </c>
      <c r="E8" s="9">
        <f>'C) Number Genes'!H8/B8</f>
        <v>0.4426332288401254</v>
      </c>
    </row>
    <row r="9" spans="1:5">
      <c r="A9" s="5" t="s">
        <v>25</v>
      </c>
      <c r="B9" s="6">
        <f>'C) Number Genes'!H9+'C) Number Genes'!D9+'C) Number Genes'!G9</f>
        <v>2300</v>
      </c>
      <c r="C9" s="8">
        <f>'C) Number Genes'!D9/B9</f>
        <v>0.79086956521739127</v>
      </c>
      <c r="D9" s="8">
        <f>'C) Number Genes'!G9/B9</f>
        <v>4.4782608695652176E-2</v>
      </c>
      <c r="E9" s="9">
        <f>'C) Number Genes'!H9/B9</f>
        <v>0.16434782608695653</v>
      </c>
    </row>
    <row r="10" spans="1:5">
      <c r="A10" s="5" t="s">
        <v>26</v>
      </c>
      <c r="B10" s="6">
        <f>'C) Number Genes'!H10+'C) Number Genes'!D10+'C) Number Genes'!G10</f>
        <v>1469</v>
      </c>
      <c r="C10" s="8">
        <f>'C) Number Genes'!D10/B10</f>
        <v>5.6501021102791017E-2</v>
      </c>
      <c r="D10" s="8">
        <f>'C) Number Genes'!G10/B10</f>
        <v>0.26208304969366919</v>
      </c>
      <c r="E10" s="9">
        <f>'C) Number Genes'!H10/B10</f>
        <v>0.68141592920353977</v>
      </c>
    </row>
    <row r="11" spans="1:5">
      <c r="A11" s="5" t="s">
        <v>27</v>
      </c>
      <c r="B11" s="6">
        <f>'C) Number Genes'!H11+'C) Number Genes'!D11+'C) Number Genes'!G11</f>
        <v>1800</v>
      </c>
      <c r="C11" s="8">
        <f>'C) Number Genes'!D11/B11</f>
        <v>0.73388888888888892</v>
      </c>
      <c r="D11" s="8">
        <f>'C) Number Genes'!G11/B11</f>
        <v>0.22500000000000001</v>
      </c>
      <c r="E11" s="9">
        <f>'C) Number Genes'!H11/B11</f>
        <v>4.1111111111111112E-2</v>
      </c>
    </row>
    <row r="12" spans="1:5">
      <c r="A12" s="5" t="s">
        <v>28</v>
      </c>
      <c r="B12" s="6">
        <f>'C) Number Genes'!H12+'C) Number Genes'!D12+'C) Number Genes'!G12</f>
        <v>1524</v>
      </c>
      <c r="C12" s="8">
        <f>'C) Number Genes'!D12/B12</f>
        <v>0.44291338582677164</v>
      </c>
      <c r="D12" s="8">
        <f>'C) Number Genes'!G12/B12</f>
        <v>0.28608923884514437</v>
      </c>
      <c r="E12" s="9">
        <f>'C) Number Genes'!H12/B12</f>
        <v>0.27099737532808399</v>
      </c>
    </row>
    <row r="13" spans="1:5">
      <c r="A13" s="5" t="s">
        <v>29</v>
      </c>
      <c r="B13" s="6">
        <f>'C) Number Genes'!H13+'C) Number Genes'!D13+'C) Number Genes'!G13</f>
        <v>2879</v>
      </c>
      <c r="C13" s="8">
        <f>'C) Number Genes'!D13/B13</f>
        <v>0.54359152483501216</v>
      </c>
      <c r="D13" s="8">
        <f>'C) Number Genes'!G13/B13</f>
        <v>0.13164293157346302</v>
      </c>
      <c r="E13" s="9">
        <f>'C) Number Genes'!H13/B13</f>
        <v>0.32476554359152482</v>
      </c>
    </row>
    <row r="14" spans="1:5">
      <c r="A14" s="5" t="s">
        <v>30</v>
      </c>
      <c r="B14" s="6">
        <f>'C) Number Genes'!H14+'C) Number Genes'!D14+'C) Number Genes'!G14</f>
        <v>2036</v>
      </c>
      <c r="C14" s="8">
        <f>'C) Number Genes'!D14/B14</f>
        <v>0.3113948919449902</v>
      </c>
      <c r="D14" s="8">
        <f>'C) Number Genes'!G14/B14</f>
        <v>8.7426326129666013E-2</v>
      </c>
      <c r="E14" s="9">
        <f>'C) Number Genes'!H14/B14</f>
        <v>0.6011787819253438</v>
      </c>
    </row>
    <row r="15" spans="1:5">
      <c r="A15" s="5" t="s">
        <v>31</v>
      </c>
      <c r="B15" s="6">
        <f>'C) Number Genes'!H15+'C) Number Genes'!D15+'C) Number Genes'!G15</f>
        <v>3288</v>
      </c>
      <c r="C15" s="8">
        <f>'C) Number Genes'!D15/B15</f>
        <v>0.50182481751824815</v>
      </c>
      <c r="D15" s="8">
        <f>'C) Number Genes'!G15/B15</f>
        <v>9.9148418491484189E-2</v>
      </c>
      <c r="E15" s="9">
        <f>'C) Number Genes'!H15/B15</f>
        <v>0.39902676399026765</v>
      </c>
    </row>
    <row r="16" spans="1:5">
      <c r="A16" s="5" t="s">
        <v>32</v>
      </c>
      <c r="B16" s="6">
        <f>'C) Number Genes'!H16+'C) Number Genes'!D16+'C) Number Genes'!G16</f>
        <v>2376</v>
      </c>
      <c r="C16" s="8">
        <f>'C) Number Genes'!D16/B16</f>
        <v>0.42297979797979796</v>
      </c>
      <c r="D16" s="8">
        <f>'C) Number Genes'!G16/B16</f>
        <v>5.2609427609427613E-2</v>
      </c>
      <c r="E16" s="9">
        <f>'C) Number Genes'!H16/B16</f>
        <v>0.52441077441077444</v>
      </c>
    </row>
    <row r="17" spans="1:5">
      <c r="A17" s="5" t="s">
        <v>33</v>
      </c>
      <c r="B17" s="6">
        <f>'C) Number Genes'!H17+'C) Number Genes'!D17+'C) Number Genes'!G17</f>
        <v>1520</v>
      </c>
      <c r="C17" s="8">
        <f>'C) Number Genes'!D17/B17</f>
        <v>0.61973684210526314</v>
      </c>
      <c r="D17" s="8">
        <f>'C) Number Genes'!G17/B17</f>
        <v>0.13750000000000001</v>
      </c>
      <c r="E17" s="9">
        <f>'C) Number Genes'!H17/B17</f>
        <v>0.24276315789473685</v>
      </c>
    </row>
    <row r="18" spans="1:5">
      <c r="A18" s="5" t="s">
        <v>34</v>
      </c>
      <c r="B18" s="6">
        <f>'C) Number Genes'!H18+'C) Number Genes'!D18+'C) Number Genes'!G18</f>
        <v>509</v>
      </c>
      <c r="C18" s="8">
        <f>'C) Number Genes'!D18/B18</f>
        <v>0.98821218074656192</v>
      </c>
      <c r="D18" s="8">
        <f>'C) Number Genes'!G18/B18</f>
        <v>5.893909626719057E-3</v>
      </c>
      <c r="E18" s="9">
        <f>'C) Number Genes'!H18/B18</f>
        <v>5.893909626719057E-3</v>
      </c>
    </row>
    <row r="19" spans="1:5">
      <c r="A19" s="5" t="s">
        <v>35</v>
      </c>
      <c r="B19" s="6">
        <f>'C) Number Genes'!H19+'C) Number Genes'!D19+'C) Number Genes'!G19</f>
        <v>2881</v>
      </c>
      <c r="C19" s="8">
        <f>'C) Number Genes'!D19/B19</f>
        <v>0.77334258937868794</v>
      </c>
      <c r="D19" s="8">
        <f>'C) Number Genes'!G19/B19</f>
        <v>8.7469628601180141E-2</v>
      </c>
      <c r="E19" s="9">
        <f>'C) Number Genes'!H19/B19</f>
        <v>0.13918778202013191</v>
      </c>
    </row>
    <row r="20" spans="1:5">
      <c r="A20" s="5" t="s">
        <v>36</v>
      </c>
      <c r="B20" s="6">
        <f>'C) Number Genes'!H20+'C) Number Genes'!D20+'C) Number Genes'!G20</f>
        <v>2568</v>
      </c>
      <c r="C20" s="8">
        <f>'C) Number Genes'!D20/B20</f>
        <v>0.60085669781931461</v>
      </c>
      <c r="D20" s="8">
        <f>'C) Number Genes'!G20/B20</f>
        <v>0.1970404984423676</v>
      </c>
      <c r="E20" s="9">
        <f>'C) Number Genes'!H20/B20</f>
        <v>0.20210280373831777</v>
      </c>
    </row>
    <row r="21" spans="1:5">
      <c r="A21" s="5" t="s">
        <v>37</v>
      </c>
      <c r="B21" s="6">
        <f>'C) Number Genes'!H21+'C) Number Genes'!D21+'C) Number Genes'!G21</f>
        <v>465</v>
      </c>
      <c r="C21" s="8">
        <f>'C) Number Genes'!D21/B21</f>
        <v>0.49247311827956991</v>
      </c>
      <c r="D21" s="8">
        <f>'C) Number Genes'!G21/B21</f>
        <v>2.7956989247311829E-2</v>
      </c>
      <c r="E21" s="9">
        <f>'C) Number Genes'!H21/B21</f>
        <v>0.47956989247311826</v>
      </c>
    </row>
    <row r="22" spans="1:5">
      <c r="A22" s="5" t="s">
        <v>38</v>
      </c>
      <c r="B22" s="6">
        <f>'C) Number Genes'!H22+'C) Number Genes'!D22+'C) Number Genes'!G22</f>
        <v>1047</v>
      </c>
      <c r="C22" s="8">
        <f>'C) Number Genes'!D22/B22</f>
        <v>0.63323782234957016</v>
      </c>
      <c r="D22" s="8">
        <f>'C) Number Genes'!G22/B22</f>
        <v>5.3486150907354348E-2</v>
      </c>
      <c r="E22" s="9">
        <f>'C) Number Genes'!H22/B22</f>
        <v>0.31327602674307548</v>
      </c>
    </row>
    <row r="23" spans="1:5">
      <c r="A23" s="5" t="s">
        <v>39</v>
      </c>
      <c r="B23" s="6">
        <f>'C) Number Genes'!H23+'C) Number Genes'!D23+'C) Number Genes'!G23</f>
        <v>404</v>
      </c>
      <c r="C23" s="8">
        <f>'C) Number Genes'!D23/B23</f>
        <v>0.52475247524752477</v>
      </c>
      <c r="D23" s="8">
        <f>'C) Number Genes'!G23/B23</f>
        <v>6.1881188118811881E-2</v>
      </c>
      <c r="E23" s="9">
        <f>'C) Number Genes'!H23/B23</f>
        <v>0.41336633663366334</v>
      </c>
    </row>
    <row r="24" spans="1:5">
      <c r="A24" s="5" t="s">
        <v>40</v>
      </c>
      <c r="B24" s="6">
        <f>'C) Number Genes'!H24+'C) Number Genes'!D24+'C) Number Genes'!G24</f>
        <v>2569</v>
      </c>
      <c r="C24" s="8">
        <f>'C) Number Genes'!D24/B24</f>
        <v>0.61580381471389645</v>
      </c>
      <c r="D24" s="8">
        <f>'C) Number Genes'!G24/B24</f>
        <v>0.15375632541845075</v>
      </c>
      <c r="E24" s="9">
        <f>'C) Number Genes'!H24/B24</f>
        <v>0.23043985986765278</v>
      </c>
    </row>
    <row r="25" spans="1:5">
      <c r="A25" s="5" t="s">
        <v>41</v>
      </c>
      <c r="B25" s="6">
        <f>'C) Number Genes'!H25+'C) Number Genes'!D25+'C) Number Genes'!G25</f>
        <v>2745</v>
      </c>
      <c r="C25" s="8">
        <f>'C) Number Genes'!D25/B25</f>
        <v>0.746448087431694</v>
      </c>
      <c r="D25" s="8">
        <f>'C) Number Genes'!G25/B25</f>
        <v>0.1151183970856102</v>
      </c>
      <c r="E25" s="9">
        <f>'C) Number Genes'!H25/B25</f>
        <v>0.13843351548269581</v>
      </c>
    </row>
    <row r="26" spans="1:5">
      <c r="A26" s="5"/>
      <c r="B26" s="6"/>
      <c r="C26" s="8"/>
      <c r="D26" s="8"/>
      <c r="E26" s="9"/>
    </row>
    <row r="27" spans="1:5">
      <c r="A27" s="5"/>
      <c r="B27" s="6"/>
      <c r="C27" s="6"/>
      <c r="D27" s="6"/>
      <c r="E27" s="7"/>
    </row>
    <row r="28" spans="1:5">
      <c r="A28" s="5" t="s">
        <v>42</v>
      </c>
      <c r="B28" s="6">
        <f>SUM(B3:B25)</f>
        <v>44495</v>
      </c>
      <c r="C28" s="8"/>
      <c r="D28" s="8"/>
      <c r="E28" s="9"/>
    </row>
    <row r="29" spans="1:5">
      <c r="A29" s="5" t="s">
        <v>43</v>
      </c>
      <c r="B29" s="6">
        <f>MEDIAN(B3:B25)</f>
        <v>2036</v>
      </c>
      <c r="C29" s="8">
        <f>MEDIAN(C3:C25)</f>
        <v>0.57054503285659064</v>
      </c>
      <c r="D29" s="8">
        <f>MEDIAN(D3:D25)</f>
        <v>9.9148418491484189E-2</v>
      </c>
      <c r="E29" s="9">
        <f>MEDIAN(E3:E25)</f>
        <v>0.28411405295315684</v>
      </c>
    </row>
    <row r="30" spans="1:5">
      <c r="A30" s="10" t="s">
        <v>44</v>
      </c>
      <c r="B30" s="13">
        <f>AVERAGE(B3:B25)</f>
        <v>1934.5652173913043</v>
      </c>
      <c r="C30" s="13">
        <f>AVERAGE(C3:C25)</f>
        <v>0.57549904797151552</v>
      </c>
      <c r="D30" s="13">
        <f>AVERAGE(D3:D25)</f>
        <v>0.11912753140540637</v>
      </c>
      <c r="E30" s="14">
        <f>AVERAGE(E3:E25)</f>
        <v>0.30537342062307798</v>
      </c>
    </row>
  </sheetData>
  <mergeCells count="1">
    <mergeCell ref="A1:E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="125" zoomScaleNormal="125" zoomScalePageLayoutView="125" workbookViewId="0">
      <selection sqref="A1:H1"/>
    </sheetView>
  </sheetViews>
  <sheetFormatPr baseColWidth="10" defaultRowHeight="14" x14ac:dyDescent="0"/>
  <sheetData>
    <row r="1" spans="1:17">
      <c r="A1" s="32" t="s">
        <v>51</v>
      </c>
      <c r="B1" s="33"/>
      <c r="C1" s="33"/>
      <c r="D1" s="33"/>
      <c r="E1" s="33"/>
      <c r="F1" s="33"/>
      <c r="G1" s="33"/>
      <c r="H1" s="33"/>
      <c r="I1" s="15"/>
      <c r="J1" s="15"/>
      <c r="K1" s="34" t="s">
        <v>50</v>
      </c>
      <c r="L1" s="34"/>
      <c r="M1" s="34"/>
      <c r="N1" s="34"/>
      <c r="O1" s="34"/>
      <c r="P1" s="34"/>
      <c r="Q1" s="34"/>
    </row>
    <row r="2" spans="1:1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6</v>
      </c>
      <c r="G2" s="17" t="s">
        <v>7</v>
      </c>
      <c r="H2" s="17" t="s">
        <v>5</v>
      </c>
      <c r="I2" s="17" t="s">
        <v>42</v>
      </c>
      <c r="J2" s="17"/>
      <c r="K2" s="17" t="s">
        <v>1</v>
      </c>
      <c r="L2" s="17" t="s">
        <v>2</v>
      </c>
      <c r="M2" s="17" t="s">
        <v>3</v>
      </c>
      <c r="N2" s="17" t="s">
        <v>4</v>
      </c>
      <c r="O2" s="17" t="s">
        <v>6</v>
      </c>
      <c r="P2" s="17" t="s">
        <v>7</v>
      </c>
      <c r="Q2" s="18" t="s">
        <v>5</v>
      </c>
    </row>
    <row r="3" spans="1:17">
      <c r="A3" s="19" t="s">
        <v>19</v>
      </c>
      <c r="B3" s="15">
        <v>22</v>
      </c>
      <c r="C3" s="15">
        <v>1410</v>
      </c>
      <c r="D3" s="15">
        <v>405</v>
      </c>
      <c r="E3" s="15">
        <v>1837</v>
      </c>
      <c r="F3" s="15">
        <v>58</v>
      </c>
      <c r="G3" s="15">
        <v>132</v>
      </c>
      <c r="H3" s="15">
        <v>202</v>
      </c>
      <c r="I3" s="15">
        <v>2229</v>
      </c>
      <c r="J3" s="15"/>
      <c r="K3" s="20">
        <v>0.01</v>
      </c>
      <c r="L3" s="20">
        <v>0.63</v>
      </c>
      <c r="M3" s="20">
        <v>0.18</v>
      </c>
      <c r="N3" s="20">
        <v>0.82</v>
      </c>
      <c r="O3" s="20">
        <v>0.03</v>
      </c>
      <c r="P3" s="20">
        <v>0.06</v>
      </c>
      <c r="Q3" s="21">
        <v>0.09</v>
      </c>
    </row>
    <row r="4" spans="1:17">
      <c r="A4" s="19" t="s">
        <v>20</v>
      </c>
      <c r="B4" s="15">
        <v>1606</v>
      </c>
      <c r="C4" s="15">
        <v>234</v>
      </c>
      <c r="D4" s="15">
        <v>14</v>
      </c>
      <c r="E4" s="15">
        <v>1854</v>
      </c>
      <c r="F4" s="15">
        <v>0</v>
      </c>
      <c r="G4" s="15">
        <v>0</v>
      </c>
      <c r="H4" s="15">
        <v>1817</v>
      </c>
      <c r="I4" s="15">
        <v>3671</v>
      </c>
      <c r="J4" s="15"/>
      <c r="K4" s="20">
        <v>0.44</v>
      </c>
      <c r="L4" s="20">
        <v>0.06</v>
      </c>
      <c r="M4" s="20">
        <v>0</v>
      </c>
      <c r="N4" s="20">
        <v>0.51</v>
      </c>
      <c r="O4" s="20">
        <v>0</v>
      </c>
      <c r="P4" s="20">
        <v>0</v>
      </c>
      <c r="Q4" s="21">
        <v>0.49</v>
      </c>
    </row>
    <row r="5" spans="1:17">
      <c r="A5" s="19" t="s">
        <v>21</v>
      </c>
      <c r="B5" s="15">
        <v>824</v>
      </c>
      <c r="C5" s="15">
        <v>361</v>
      </c>
      <c r="D5" s="15">
        <v>279</v>
      </c>
      <c r="E5" s="15">
        <v>1464</v>
      </c>
      <c r="F5" s="15">
        <v>15</v>
      </c>
      <c r="G5" s="15">
        <v>118</v>
      </c>
      <c r="H5" s="15">
        <v>986</v>
      </c>
      <c r="I5" s="15">
        <v>2583</v>
      </c>
      <c r="J5" s="15"/>
      <c r="K5" s="20">
        <v>0.32</v>
      </c>
      <c r="L5" s="20">
        <v>0.14000000000000001</v>
      </c>
      <c r="M5" s="20">
        <v>0.11</v>
      </c>
      <c r="N5" s="20">
        <v>0.56999999999999995</v>
      </c>
      <c r="O5" s="20">
        <v>0.01</v>
      </c>
      <c r="P5" s="20">
        <v>0.05</v>
      </c>
      <c r="Q5" s="21">
        <v>0.38</v>
      </c>
    </row>
    <row r="6" spans="1:17">
      <c r="A6" s="19" t="s">
        <v>22</v>
      </c>
      <c r="B6" s="15">
        <v>679</v>
      </c>
      <c r="C6" s="15">
        <v>81</v>
      </c>
      <c r="D6" s="15">
        <v>327</v>
      </c>
      <c r="E6" s="15">
        <v>1087</v>
      </c>
      <c r="F6" s="15">
        <v>0</v>
      </c>
      <c r="G6" s="15">
        <v>254</v>
      </c>
      <c r="H6" s="15">
        <v>790</v>
      </c>
      <c r="I6" s="15">
        <v>2131</v>
      </c>
      <c r="J6" s="15"/>
      <c r="K6" s="20">
        <v>0.32</v>
      </c>
      <c r="L6" s="20">
        <v>0.04</v>
      </c>
      <c r="M6" s="20">
        <v>0.15</v>
      </c>
      <c r="N6" s="20">
        <v>0.51</v>
      </c>
      <c r="O6" s="20">
        <v>0</v>
      </c>
      <c r="P6" s="20">
        <v>0.12</v>
      </c>
      <c r="Q6" s="21">
        <v>0.37</v>
      </c>
    </row>
    <row r="7" spans="1:17">
      <c r="A7" s="19" t="s">
        <v>23</v>
      </c>
      <c r="B7" s="15">
        <v>1935</v>
      </c>
      <c r="C7" s="15">
        <v>560</v>
      </c>
      <c r="D7" s="15">
        <v>510</v>
      </c>
      <c r="E7" s="15">
        <v>3005</v>
      </c>
      <c r="F7" s="15">
        <v>40</v>
      </c>
      <c r="G7" s="15">
        <v>109</v>
      </c>
      <c r="H7" s="15">
        <v>321</v>
      </c>
      <c r="I7" s="15">
        <v>3475</v>
      </c>
      <c r="J7" s="15"/>
      <c r="K7" s="20">
        <v>0.56000000000000005</v>
      </c>
      <c r="L7" s="20">
        <v>0.16</v>
      </c>
      <c r="M7" s="20">
        <v>0.15</v>
      </c>
      <c r="N7" s="20">
        <v>0.86</v>
      </c>
      <c r="O7" s="20">
        <v>0.01</v>
      </c>
      <c r="P7" s="20">
        <v>0.03</v>
      </c>
      <c r="Q7" s="21">
        <v>0.09</v>
      </c>
    </row>
    <row r="8" spans="1:17">
      <c r="A8" s="19" t="s">
        <v>24</v>
      </c>
      <c r="B8" s="15">
        <v>312</v>
      </c>
      <c r="C8" s="15">
        <v>685</v>
      </c>
      <c r="D8" s="15">
        <v>269</v>
      </c>
      <c r="E8" s="15">
        <v>1266</v>
      </c>
      <c r="F8" s="15">
        <v>53</v>
      </c>
      <c r="G8" s="15">
        <v>190</v>
      </c>
      <c r="H8" s="15">
        <v>1760</v>
      </c>
      <c r="I8" s="15">
        <v>3269</v>
      </c>
      <c r="J8" s="15"/>
      <c r="K8" s="20">
        <v>0.1</v>
      </c>
      <c r="L8" s="20">
        <v>0.21</v>
      </c>
      <c r="M8" s="20">
        <v>0.08</v>
      </c>
      <c r="N8" s="20">
        <v>0.39</v>
      </c>
      <c r="O8" s="20">
        <v>0.02</v>
      </c>
      <c r="P8" s="20">
        <v>0.06</v>
      </c>
      <c r="Q8" s="21">
        <v>0.54</v>
      </c>
    </row>
    <row r="9" spans="1:17">
      <c r="A9" s="19" t="s">
        <v>25</v>
      </c>
      <c r="B9" s="15">
        <v>701</v>
      </c>
      <c r="C9" s="15">
        <v>923</v>
      </c>
      <c r="D9" s="15">
        <v>735</v>
      </c>
      <c r="E9" s="15">
        <v>2359</v>
      </c>
      <c r="F9" s="15">
        <v>20</v>
      </c>
      <c r="G9" s="15">
        <v>79</v>
      </c>
      <c r="H9" s="15">
        <v>1532</v>
      </c>
      <c r="I9" s="15">
        <v>3990</v>
      </c>
      <c r="J9" s="15"/>
      <c r="K9" s="20">
        <v>0.18</v>
      </c>
      <c r="L9" s="20">
        <v>0.23</v>
      </c>
      <c r="M9" s="20">
        <v>0.18</v>
      </c>
      <c r="N9" s="20">
        <v>0.59</v>
      </c>
      <c r="O9" s="20">
        <v>0.01</v>
      </c>
      <c r="P9" s="20">
        <v>0.02</v>
      </c>
      <c r="Q9" s="21">
        <v>0.38</v>
      </c>
    </row>
    <row r="10" spans="1:17">
      <c r="A10" s="19" t="s">
        <v>26</v>
      </c>
      <c r="B10" s="15">
        <v>155</v>
      </c>
      <c r="C10" s="15">
        <v>541</v>
      </c>
      <c r="D10" s="15">
        <v>34</v>
      </c>
      <c r="E10" s="15">
        <v>730</v>
      </c>
      <c r="F10" s="15">
        <v>34</v>
      </c>
      <c r="G10" s="15">
        <v>139</v>
      </c>
      <c r="H10" s="15">
        <v>688</v>
      </c>
      <c r="I10" s="15">
        <v>1591</v>
      </c>
      <c r="J10" s="15"/>
      <c r="K10" s="20">
        <v>0.1</v>
      </c>
      <c r="L10" s="20">
        <v>0.34</v>
      </c>
      <c r="M10" s="20">
        <v>0.02</v>
      </c>
      <c r="N10" s="20">
        <v>0.46</v>
      </c>
      <c r="O10" s="20">
        <v>0.02</v>
      </c>
      <c r="P10" s="20">
        <v>0.09</v>
      </c>
      <c r="Q10" s="21">
        <v>0.43</v>
      </c>
    </row>
    <row r="11" spans="1:17">
      <c r="A11" s="19" t="s">
        <v>27</v>
      </c>
      <c r="B11" s="15">
        <v>2596</v>
      </c>
      <c r="C11" s="15">
        <v>765</v>
      </c>
      <c r="D11" s="15">
        <v>513</v>
      </c>
      <c r="E11" s="15">
        <v>3874</v>
      </c>
      <c r="F11" s="15">
        <v>88</v>
      </c>
      <c r="G11" s="15">
        <v>24</v>
      </c>
      <c r="H11" s="15">
        <v>1551</v>
      </c>
      <c r="I11" s="15">
        <v>5537</v>
      </c>
      <c r="J11" s="15"/>
      <c r="K11" s="20">
        <v>0.47</v>
      </c>
      <c r="L11" s="20">
        <v>0.14000000000000001</v>
      </c>
      <c r="M11" s="20">
        <v>0.09</v>
      </c>
      <c r="N11" s="20">
        <v>0.7</v>
      </c>
      <c r="O11" s="20">
        <v>0.02</v>
      </c>
      <c r="P11" s="20">
        <v>0</v>
      </c>
      <c r="Q11" s="21">
        <v>0.28000000000000003</v>
      </c>
    </row>
    <row r="12" spans="1:17">
      <c r="A12" s="19" t="s">
        <v>28</v>
      </c>
      <c r="B12" s="15">
        <v>897</v>
      </c>
      <c r="C12" s="15">
        <v>170</v>
      </c>
      <c r="D12" s="15">
        <v>157</v>
      </c>
      <c r="E12" s="15">
        <v>1224</v>
      </c>
      <c r="F12" s="15">
        <v>57</v>
      </c>
      <c r="G12" s="15">
        <v>70</v>
      </c>
      <c r="H12" s="15">
        <v>769</v>
      </c>
      <c r="I12" s="15">
        <v>2120</v>
      </c>
      <c r="J12" s="15"/>
      <c r="K12" s="20">
        <v>0.42</v>
      </c>
      <c r="L12" s="20">
        <v>0.08</v>
      </c>
      <c r="M12" s="20">
        <v>7.0000000000000007E-2</v>
      </c>
      <c r="N12" s="20">
        <v>0.57999999999999996</v>
      </c>
      <c r="O12" s="20">
        <v>0.03</v>
      </c>
      <c r="P12" s="20">
        <v>0.03</v>
      </c>
      <c r="Q12" s="21">
        <v>0.36</v>
      </c>
    </row>
    <row r="13" spans="1:17">
      <c r="A13" s="19" t="s">
        <v>29</v>
      </c>
      <c r="B13" s="15">
        <v>921</v>
      </c>
      <c r="C13" s="15">
        <v>644</v>
      </c>
      <c r="D13" s="15">
        <v>594</v>
      </c>
      <c r="E13" s="15">
        <v>2159</v>
      </c>
      <c r="F13" s="15">
        <v>53</v>
      </c>
      <c r="G13" s="15">
        <v>128</v>
      </c>
      <c r="H13" s="15">
        <v>450</v>
      </c>
      <c r="I13" s="15">
        <v>2790</v>
      </c>
      <c r="J13" s="15"/>
      <c r="K13" s="20">
        <v>0.33</v>
      </c>
      <c r="L13" s="20">
        <v>0.23</v>
      </c>
      <c r="M13" s="20">
        <v>0.21</v>
      </c>
      <c r="N13" s="20">
        <v>0.77</v>
      </c>
      <c r="O13" s="20">
        <v>0.02</v>
      </c>
      <c r="P13" s="20">
        <v>0.05</v>
      </c>
      <c r="Q13" s="21">
        <v>0.16</v>
      </c>
    </row>
    <row r="14" spans="1:17">
      <c r="A14" s="19" t="s">
        <v>30</v>
      </c>
      <c r="B14" s="15">
        <v>1448</v>
      </c>
      <c r="C14" s="15">
        <v>671</v>
      </c>
      <c r="D14" s="15">
        <v>354</v>
      </c>
      <c r="E14" s="15">
        <v>2473</v>
      </c>
      <c r="F14" s="15">
        <v>13</v>
      </c>
      <c r="G14" s="15">
        <v>136</v>
      </c>
      <c r="H14" s="15">
        <v>312</v>
      </c>
      <c r="I14" s="15">
        <v>2934</v>
      </c>
      <c r="J14" s="15"/>
      <c r="K14" s="20">
        <v>0.49</v>
      </c>
      <c r="L14" s="20">
        <v>0.23</v>
      </c>
      <c r="M14" s="20">
        <v>0.12</v>
      </c>
      <c r="N14" s="20">
        <v>0.84</v>
      </c>
      <c r="O14" s="20">
        <v>0</v>
      </c>
      <c r="P14" s="20">
        <v>0.05</v>
      </c>
      <c r="Q14" s="21">
        <v>0.11</v>
      </c>
    </row>
    <row r="15" spans="1:17">
      <c r="A15" s="19" t="s">
        <v>31</v>
      </c>
      <c r="B15" s="15">
        <v>554</v>
      </c>
      <c r="C15" s="15">
        <v>1310</v>
      </c>
      <c r="D15" s="15">
        <v>630</v>
      </c>
      <c r="E15" s="15">
        <v>2494</v>
      </c>
      <c r="F15" s="15">
        <v>35</v>
      </c>
      <c r="G15" s="15">
        <v>165</v>
      </c>
      <c r="H15" s="15">
        <v>408</v>
      </c>
      <c r="I15" s="15">
        <v>3102</v>
      </c>
      <c r="J15" s="15"/>
      <c r="K15" s="20">
        <v>0.18</v>
      </c>
      <c r="L15" s="20">
        <v>0.42</v>
      </c>
      <c r="M15" s="20">
        <v>0.2</v>
      </c>
      <c r="N15" s="20">
        <v>0.8</v>
      </c>
      <c r="O15" s="20">
        <v>0.01</v>
      </c>
      <c r="P15" s="20">
        <v>0.05</v>
      </c>
      <c r="Q15" s="21">
        <v>0.13</v>
      </c>
    </row>
    <row r="16" spans="1:17">
      <c r="A16" s="19" t="s">
        <v>32</v>
      </c>
      <c r="B16" s="15">
        <v>981</v>
      </c>
      <c r="C16" s="15">
        <v>145</v>
      </c>
      <c r="D16" s="15">
        <v>330</v>
      </c>
      <c r="E16" s="15">
        <v>1456</v>
      </c>
      <c r="F16" s="15">
        <v>8</v>
      </c>
      <c r="G16" s="15">
        <v>76</v>
      </c>
      <c r="H16" s="15">
        <v>269</v>
      </c>
      <c r="I16" s="15">
        <v>1809</v>
      </c>
      <c r="J16" s="15"/>
      <c r="K16" s="20">
        <v>0.54</v>
      </c>
      <c r="L16" s="20">
        <v>0.08</v>
      </c>
      <c r="M16" s="20">
        <v>0.18</v>
      </c>
      <c r="N16" s="20">
        <v>0.8</v>
      </c>
      <c r="O16" s="20">
        <v>0</v>
      </c>
      <c r="P16" s="20">
        <v>0.04</v>
      </c>
      <c r="Q16" s="21">
        <v>0.15</v>
      </c>
    </row>
    <row r="17" spans="1:17">
      <c r="A17" s="19" t="s">
        <v>33</v>
      </c>
      <c r="B17" s="15">
        <v>1956</v>
      </c>
      <c r="C17" s="15">
        <v>970</v>
      </c>
      <c r="D17" s="15">
        <v>416</v>
      </c>
      <c r="E17" s="15">
        <v>3342</v>
      </c>
      <c r="F17" s="15">
        <v>40</v>
      </c>
      <c r="G17" s="15">
        <v>124</v>
      </c>
      <c r="H17" s="15">
        <v>1322</v>
      </c>
      <c r="I17" s="15">
        <v>4828</v>
      </c>
      <c r="J17" s="15"/>
      <c r="K17" s="20">
        <v>0.41</v>
      </c>
      <c r="L17" s="20">
        <v>0.2</v>
      </c>
      <c r="M17" s="20">
        <v>0.09</v>
      </c>
      <c r="N17" s="20">
        <v>0.69</v>
      </c>
      <c r="O17" s="20">
        <v>0.01</v>
      </c>
      <c r="P17" s="20">
        <v>0.03</v>
      </c>
      <c r="Q17" s="21">
        <v>0.27</v>
      </c>
    </row>
    <row r="18" spans="1:17">
      <c r="A18" s="19" t="s">
        <v>34</v>
      </c>
      <c r="B18" s="15">
        <v>0</v>
      </c>
      <c r="C18" s="15">
        <v>279</v>
      </c>
      <c r="D18" s="15">
        <v>132</v>
      </c>
      <c r="E18" s="15">
        <v>411</v>
      </c>
      <c r="F18" s="15">
        <v>0</v>
      </c>
      <c r="G18" s="15">
        <v>0</v>
      </c>
      <c r="H18" s="15">
        <v>3197</v>
      </c>
      <c r="I18" s="15">
        <v>3608</v>
      </c>
      <c r="J18" s="15"/>
      <c r="K18" s="20">
        <v>0</v>
      </c>
      <c r="L18" s="20">
        <v>0.08</v>
      </c>
      <c r="M18" s="20">
        <v>0.04</v>
      </c>
      <c r="N18" s="20">
        <v>0.11</v>
      </c>
      <c r="O18" s="20">
        <v>0</v>
      </c>
      <c r="P18" s="20">
        <v>0</v>
      </c>
      <c r="Q18" s="21">
        <v>0.89</v>
      </c>
    </row>
    <row r="19" spans="1:17">
      <c r="A19" s="19" t="s">
        <v>35</v>
      </c>
      <c r="B19" s="15">
        <v>0</v>
      </c>
      <c r="C19" s="15">
        <v>2385</v>
      </c>
      <c r="D19" s="15">
        <v>746</v>
      </c>
      <c r="E19" s="15">
        <v>3131</v>
      </c>
      <c r="F19" s="15">
        <v>45</v>
      </c>
      <c r="G19" s="15">
        <v>90</v>
      </c>
      <c r="H19" s="15">
        <v>740</v>
      </c>
      <c r="I19" s="15">
        <v>4006</v>
      </c>
      <c r="J19" s="15"/>
      <c r="K19" s="20">
        <v>0</v>
      </c>
      <c r="L19" s="20">
        <v>0.6</v>
      </c>
      <c r="M19" s="20">
        <v>0.19</v>
      </c>
      <c r="N19" s="20">
        <v>0.78</v>
      </c>
      <c r="O19" s="20">
        <v>0.01</v>
      </c>
      <c r="P19" s="20">
        <v>0.02</v>
      </c>
      <c r="Q19" s="21">
        <v>0.18</v>
      </c>
    </row>
    <row r="20" spans="1:17">
      <c r="A20" s="19" t="s">
        <v>36</v>
      </c>
      <c r="B20" s="15">
        <v>1388</v>
      </c>
      <c r="C20" s="15">
        <v>476</v>
      </c>
      <c r="D20" s="15">
        <v>645</v>
      </c>
      <c r="E20" s="15">
        <v>2509</v>
      </c>
      <c r="F20" s="15">
        <v>29</v>
      </c>
      <c r="G20" s="15">
        <v>72</v>
      </c>
      <c r="H20" s="15">
        <v>398</v>
      </c>
      <c r="I20" s="15">
        <v>3008</v>
      </c>
      <c r="J20" s="15"/>
      <c r="K20" s="20">
        <v>0.46</v>
      </c>
      <c r="L20" s="20">
        <v>0.16</v>
      </c>
      <c r="M20" s="20">
        <v>0.21</v>
      </c>
      <c r="N20" s="20">
        <v>0.83</v>
      </c>
      <c r="O20" s="20">
        <v>0.01</v>
      </c>
      <c r="P20" s="20">
        <v>0.02</v>
      </c>
      <c r="Q20" s="21">
        <v>0.13</v>
      </c>
    </row>
    <row r="21" spans="1:17">
      <c r="A21" s="19" t="s">
        <v>37</v>
      </c>
      <c r="B21" s="15">
        <v>1028</v>
      </c>
      <c r="C21" s="15">
        <v>501</v>
      </c>
      <c r="D21" s="15">
        <v>76</v>
      </c>
      <c r="E21" s="15">
        <v>1605</v>
      </c>
      <c r="F21" s="15">
        <v>2</v>
      </c>
      <c r="G21" s="15">
        <v>26</v>
      </c>
      <c r="H21" s="15">
        <v>942</v>
      </c>
      <c r="I21" s="15">
        <v>2575</v>
      </c>
      <c r="J21" s="15"/>
      <c r="K21" s="20">
        <v>0.4</v>
      </c>
      <c r="L21" s="20">
        <v>0.19</v>
      </c>
      <c r="M21" s="20">
        <v>0.03</v>
      </c>
      <c r="N21" s="20">
        <v>0.62</v>
      </c>
      <c r="O21" s="20">
        <v>0</v>
      </c>
      <c r="P21" s="20">
        <v>0.01</v>
      </c>
      <c r="Q21" s="21">
        <v>0.37</v>
      </c>
    </row>
    <row r="22" spans="1:17">
      <c r="A22" s="19" t="s">
        <v>38</v>
      </c>
      <c r="B22" s="15">
        <v>202</v>
      </c>
      <c r="C22" s="15">
        <v>303</v>
      </c>
      <c r="D22" s="15">
        <v>167</v>
      </c>
      <c r="E22" s="15">
        <v>672</v>
      </c>
      <c r="F22" s="15">
        <v>3</v>
      </c>
      <c r="G22" s="15">
        <v>65</v>
      </c>
      <c r="H22" s="15">
        <v>1265</v>
      </c>
      <c r="I22" s="15">
        <v>2005</v>
      </c>
      <c r="J22" s="15"/>
      <c r="K22" s="20">
        <v>0.1</v>
      </c>
      <c r="L22" s="20">
        <v>0.15</v>
      </c>
      <c r="M22" s="20">
        <v>0.08</v>
      </c>
      <c r="N22" s="20">
        <v>0.34</v>
      </c>
      <c r="O22" s="20">
        <v>0</v>
      </c>
      <c r="P22" s="20">
        <v>0.03</v>
      </c>
      <c r="Q22" s="21">
        <v>0.63</v>
      </c>
    </row>
    <row r="23" spans="1:17">
      <c r="A23" s="19" t="s">
        <v>39</v>
      </c>
      <c r="B23" s="15">
        <v>2225</v>
      </c>
      <c r="C23" s="15">
        <v>622</v>
      </c>
      <c r="D23" s="15">
        <v>104</v>
      </c>
      <c r="E23" s="15">
        <v>2951</v>
      </c>
      <c r="F23" s="15">
        <v>2</v>
      </c>
      <c r="G23" s="15">
        <v>56</v>
      </c>
      <c r="H23" s="15">
        <v>1504</v>
      </c>
      <c r="I23" s="15">
        <v>4513</v>
      </c>
      <c r="J23" s="15"/>
      <c r="K23" s="20">
        <v>0.49</v>
      </c>
      <c r="L23" s="20">
        <v>0.14000000000000001</v>
      </c>
      <c r="M23" s="20">
        <v>0.02</v>
      </c>
      <c r="N23" s="20">
        <v>0.65</v>
      </c>
      <c r="O23" s="20">
        <v>0</v>
      </c>
      <c r="P23" s="20">
        <v>0.01</v>
      </c>
      <c r="Q23" s="21">
        <v>0.33</v>
      </c>
    </row>
    <row r="24" spans="1:17">
      <c r="A24" s="19" t="s">
        <v>40</v>
      </c>
      <c r="B24" s="15">
        <v>744</v>
      </c>
      <c r="C24" s="15">
        <v>1286</v>
      </c>
      <c r="D24" s="15">
        <v>438</v>
      </c>
      <c r="E24" s="15">
        <v>2468</v>
      </c>
      <c r="F24" s="15">
        <v>40</v>
      </c>
      <c r="G24" s="15">
        <v>101</v>
      </c>
      <c r="H24" s="15">
        <v>620</v>
      </c>
      <c r="I24" s="15">
        <v>3229</v>
      </c>
      <c r="J24" s="15"/>
      <c r="K24" s="20">
        <v>0.23</v>
      </c>
      <c r="L24" s="20">
        <v>0.4</v>
      </c>
      <c r="M24" s="20">
        <v>0.14000000000000001</v>
      </c>
      <c r="N24" s="20">
        <v>0.76</v>
      </c>
      <c r="O24" s="20">
        <v>0.01</v>
      </c>
      <c r="P24" s="20">
        <v>0.03</v>
      </c>
      <c r="Q24" s="21">
        <v>0.19</v>
      </c>
    </row>
    <row r="25" spans="1:17">
      <c r="A25" s="19"/>
      <c r="B25" s="15"/>
      <c r="C25" s="15"/>
      <c r="D25" s="15"/>
      <c r="E25" s="15"/>
      <c r="F25" s="15"/>
      <c r="G25" s="15"/>
      <c r="H25" s="15"/>
      <c r="I25" s="15"/>
      <c r="J25" s="15"/>
      <c r="K25" s="20"/>
      <c r="L25" s="20"/>
      <c r="M25" s="20"/>
      <c r="N25" s="20"/>
      <c r="O25" s="20"/>
      <c r="P25" s="20"/>
      <c r="Q25" s="21"/>
    </row>
    <row r="26" spans="1:17">
      <c r="A26" s="19" t="s">
        <v>42</v>
      </c>
      <c r="B26" s="15">
        <v>21174</v>
      </c>
      <c r="C26" s="15">
        <v>15322</v>
      </c>
      <c r="D26" s="15">
        <v>7875</v>
      </c>
      <c r="E26" s="15">
        <v>44371</v>
      </c>
      <c r="F26" s="15">
        <v>635</v>
      </c>
      <c r="G26" s="15">
        <v>2154</v>
      </c>
      <c r="H26" s="15">
        <v>21843</v>
      </c>
      <c r="I26" s="15">
        <v>69003</v>
      </c>
      <c r="J26" s="15"/>
      <c r="K26" s="20"/>
      <c r="L26" s="20"/>
      <c r="M26" s="20"/>
      <c r="N26" s="20"/>
      <c r="O26" s="20"/>
      <c r="P26" s="20"/>
      <c r="Q26" s="21"/>
    </row>
    <row r="27" spans="1:17">
      <c r="A27" s="19" t="s">
        <v>43</v>
      </c>
      <c r="B27" s="15">
        <v>860.5</v>
      </c>
      <c r="C27" s="15">
        <v>591</v>
      </c>
      <c r="D27" s="15">
        <v>342</v>
      </c>
      <c r="E27" s="15">
        <v>2006.5</v>
      </c>
      <c r="F27" s="15">
        <v>31.5</v>
      </c>
      <c r="G27" s="15">
        <v>95.5</v>
      </c>
      <c r="H27" s="15">
        <v>779.5</v>
      </c>
      <c r="I27" s="20">
        <v>3055</v>
      </c>
      <c r="J27" s="20"/>
      <c r="K27" s="20">
        <v>0.32</v>
      </c>
      <c r="L27" s="20">
        <v>0.18</v>
      </c>
      <c r="M27" s="20">
        <v>0.11</v>
      </c>
      <c r="N27" s="20">
        <v>0.67</v>
      </c>
      <c r="O27" s="20">
        <v>0.01</v>
      </c>
      <c r="P27" s="20">
        <v>0.03</v>
      </c>
      <c r="Q27" s="21">
        <v>0.31</v>
      </c>
    </row>
    <row r="28" spans="1:17">
      <c r="A28" s="22" t="s">
        <v>44</v>
      </c>
      <c r="B28" s="23">
        <v>962.45454549999999</v>
      </c>
      <c r="C28" s="23">
        <v>696.45454549999999</v>
      </c>
      <c r="D28" s="23">
        <v>357.95454549999999</v>
      </c>
      <c r="E28" s="23">
        <v>2016.863636</v>
      </c>
      <c r="F28" s="23">
        <v>28.863636360000001</v>
      </c>
      <c r="G28" s="23">
        <v>97.909090910000003</v>
      </c>
      <c r="H28" s="23">
        <v>992.86363640000002</v>
      </c>
      <c r="I28" s="23">
        <v>3136.5</v>
      </c>
      <c r="J28" s="23"/>
      <c r="K28" s="24">
        <v>0.3</v>
      </c>
      <c r="L28" s="24">
        <v>0.22</v>
      </c>
      <c r="M28" s="24">
        <v>0.12</v>
      </c>
      <c r="N28" s="24">
        <v>0.64</v>
      </c>
      <c r="O28" s="24">
        <v>0.01</v>
      </c>
      <c r="P28" s="24">
        <v>0.04</v>
      </c>
      <c r="Q28" s="25">
        <v>0.32</v>
      </c>
    </row>
  </sheetData>
  <mergeCells count="2">
    <mergeCell ref="A1:H1"/>
    <mergeCell ref="K1:Q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A) Number Segments</vt:lpstr>
      <vt:lpstr>B) Proportion Genome Altered</vt:lpstr>
      <vt:lpstr>C) Number Genes</vt:lpstr>
      <vt:lpstr>D) Proportion Amplified Genes</vt:lpstr>
      <vt:lpstr>E) Number &amp; % of MAE genes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</dc:creator>
  <cp:lastModifiedBy>Gavin Ha</cp:lastModifiedBy>
  <dcterms:created xsi:type="dcterms:W3CDTF">2011-12-09T23:59:42Z</dcterms:created>
  <dcterms:modified xsi:type="dcterms:W3CDTF">2012-03-20T00:13:46Z</dcterms:modified>
</cp:coreProperties>
</file>