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-20" yWindow="-20" windowWidth="24800" windowHeight="17320" tabRatio="500"/>
  </bookViews>
  <sheets>
    <sheet name="Mouse" sheetId="2" r:id="rId1"/>
    <sheet name="Human" sheetId="3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3" i="3"/>
  <c r="B52"/>
  <c r="B50"/>
  <c r="B51"/>
  <c r="D48"/>
  <c r="D47"/>
  <c r="C7"/>
  <c r="C8"/>
  <c r="C9"/>
  <c r="C10"/>
  <c r="C11"/>
  <c r="C12"/>
  <c r="C13"/>
  <c r="C14"/>
  <c r="C15"/>
  <c r="C16"/>
  <c r="C17"/>
  <c r="C18"/>
  <c r="C19"/>
  <c r="C20"/>
  <c r="C21"/>
  <c r="C22"/>
  <c r="D23" i="2"/>
  <c r="C9"/>
  <c r="C10"/>
  <c r="C11"/>
  <c r="C12"/>
  <c r="C13"/>
  <c r="C14"/>
  <c r="C15"/>
  <c r="C16"/>
  <c r="C17"/>
  <c r="C18"/>
  <c r="C19"/>
  <c r="C20"/>
  <c r="C21"/>
  <c r="C22"/>
  <c r="C23"/>
  <c r="B51"/>
  <c r="B49"/>
  <c r="B50"/>
  <c r="D47"/>
  <c r="D46"/>
  <c r="F23"/>
</calcChain>
</file>

<file path=xl/sharedStrings.xml><?xml version="1.0" encoding="utf-8"?>
<sst xmlns="http://schemas.openxmlformats.org/spreadsheetml/2006/main" count="113" uniqueCount="74">
  <si>
    <t>mm9 Criteria</t>
  </si>
  <si>
    <t># true introns removed</t>
  </si>
  <si>
    <t># true introns remaining</t>
  </si>
  <si>
    <t>Read in 52220 introns</t>
  </si>
  <si>
    <t>Read in 153004 5p-intron sequences</t>
  </si>
  <si>
    <t>Read in 153004 3p intron sequences</t>
  </si>
  <si>
    <t>hg19 Criteria</t>
  </si>
  <si>
    <t>Read in 63107 intron sequences</t>
  </si>
  <si>
    <t>Read in 195130 5p-intron sequences</t>
  </si>
  <si>
    <t>Read in 195130 3p-intron sequences</t>
  </si>
  <si>
    <t>453367 total intron sequences</t>
  </si>
  <si>
    <t>Candidate shRNA</t>
  </si>
  <si>
    <t>Filtering introns with &gt;= 20 sense reads and not hap chromosome</t>
  </si>
  <si>
    <t>Repeat Loci, those which have all same or mature/star reads &gt; 20 hits</t>
  </si>
  <si>
    <t>Negatives</t>
  </si>
  <si>
    <t>hg19</t>
  </si>
  <si>
    <t>shRNA candidate</t>
  </si>
  <si>
    <t>1. 5p tailed mirtron candidate</t>
  </si>
  <si>
    <t>mmu-mir-3062</t>
  </si>
  <si>
    <t>mmu-mir-369</t>
  </si>
  <si>
    <t>known Mirbase canonical miRNA</t>
    <phoneticPr fontId="13" type="noConversion"/>
  </si>
  <si>
    <t>Known miRbase canonical miRNA</t>
    <phoneticPr fontId="13" type="noConversion"/>
  </si>
  <si>
    <t>mmu-mir-670</t>
  </si>
  <si>
    <t>mmu-mir-328</t>
  </si>
  <si>
    <t>hsa-mir-4695</t>
  </si>
  <si>
    <t>hsa-mir-133a-2</t>
  </si>
  <si>
    <t>hsa-mir-943</t>
  </si>
  <si>
    <t>hsa-mir-4668</t>
  </si>
  <si>
    <t># mirtron candidates removed</t>
    <phoneticPr fontId="13" type="noConversion"/>
  </si>
  <si>
    <t># true introns removed</t>
    <phoneticPr fontId="13" type="noConversion"/>
  </si>
  <si>
    <t># mirtron candidates removed</t>
    <phoneticPr fontId="13" type="noConversion"/>
  </si>
  <si>
    <t>Duplicates (same reads mapped to non-identical intron annotations)</t>
  </si>
  <si>
    <t>Duplicates (same reads mapped to non-identical intron annotations)</t>
    <phoneticPr fontId="13" type="noConversion"/>
  </si>
  <si>
    <t>358228 total intron sequences</t>
  </si>
  <si>
    <t>Filter (&lt; 20 reads in region and hap chromosome)</t>
  </si>
  <si>
    <t>Repeat loci (Genome hit &gt; 20 times or strand all the same letter)</t>
  </si>
  <si>
    <t>Contains Mature and Star read</t>
  </si>
  <si>
    <t>Min dist splice site &lt;= 13</t>
  </si>
  <si>
    <t>Mature length &lt;= 25 nt</t>
  </si>
  <si>
    <t>Mature length &gt;= 18 nt</t>
  </si>
  <si>
    <t>Mature Genome hits &lt; 10</t>
  </si>
  <si>
    <t>Star Genome hits &lt; 10</t>
  </si>
  <si>
    <t>Star length &lt;= 26 nt</t>
  </si>
  <si>
    <t>Star length &gt;= 18</t>
  </si>
  <si>
    <t>Either Mature or Star Arm &gt;= 15 reads (11 like window)</t>
  </si>
  <si>
    <t>Star reads &gt;= 3 (11 like window)</t>
  </si>
  <si>
    <t>B.P. &gt;=10</t>
  </si>
  <si>
    <t>Mature like 11 vs 5' Mature 11 &gt;= 85%</t>
  </si>
  <si>
    <t>Mature + Star Reads &gt;= 50</t>
  </si>
  <si>
    <t>B.P. &gt;= 13</t>
  </si>
  <si>
    <t>Total</t>
  </si>
  <si>
    <t>Negative</t>
  </si>
  <si>
    <t>Candidate 3p tail mirtron</t>
  </si>
  <si>
    <t>Candidate 5p tail mirtron</t>
  </si>
  <si>
    <t>Candidate conventional mirtron</t>
  </si>
  <si>
    <t>Confident/novel 3p tail mirtron</t>
  </si>
  <si>
    <t>Confident/novel 5p tail mirtron</t>
  </si>
  <si>
    <t>Confident/novel conventional mirtron</t>
  </si>
  <si>
    <t>Mirbase 3p tail mirtron</t>
  </si>
  <si>
    <t>Mirbase 5p tail mirtron</t>
  </si>
  <si>
    <t>Mirbase conventional mirtron</t>
  </si>
  <si>
    <t>Mirbase reclassified 3p tail mirtron</t>
  </si>
  <si>
    <t>Mirbase reclassified 5p tail mirtron</t>
  </si>
  <si>
    <t>Mirbase reclassified conventional mirtron</t>
  </si>
  <si>
    <t>mm9</t>
  </si>
  <si>
    <t>not-mirtron</t>
  </si>
  <si>
    <t>shifted-intron</t>
  </si>
  <si>
    <t>intron</t>
  </si>
  <si>
    <t>false positive rate</t>
  </si>
  <si>
    <t>specificity</t>
  </si>
  <si>
    <t>FDR</t>
  </si>
  <si>
    <t>mirtron</t>
  </si>
  <si>
    <t># shifted-introns removed</t>
  </si>
  <si>
    <t># shifted-introns remaining</t>
  </si>
</sst>
</file>

<file path=xl/styles.xml><?xml version="1.0" encoding="utf-8"?>
<styleSheet xmlns="http://schemas.openxmlformats.org/spreadsheetml/2006/main">
  <fonts count="1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indexed="8"/>
      <name val="Arial"/>
      <charset val="204"/>
    </font>
    <font>
      <sz val="12"/>
      <color indexed="8"/>
      <name val="Arial"/>
      <charset val="204"/>
    </font>
    <font>
      <sz val="12"/>
      <name val="Arial"/>
      <charset val="204"/>
    </font>
    <font>
      <sz val="12"/>
      <color indexed="8"/>
      <name val="Arial"/>
      <charset val="204"/>
    </font>
    <font>
      <b/>
      <sz val="12"/>
      <color indexed="8"/>
      <name val="Arial"/>
      <charset val="204"/>
    </font>
    <font>
      <b/>
      <sz val="12"/>
      <name val="Arial"/>
      <charset val="204"/>
    </font>
    <font>
      <b/>
      <sz val="12"/>
      <color indexed="8"/>
      <name val="Arial"/>
      <charset val="204"/>
    </font>
    <font>
      <u/>
      <sz val="12"/>
      <color theme="10"/>
      <name val="Calibri"/>
      <family val="2"/>
      <scheme val="minor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0">
    <xf numFmtId="0" fontId="0" fillId="0" borderId="0" xfId="0"/>
    <xf numFmtId="0" fontId="10" fillId="3" borderId="0" xfId="0" applyFont="1" applyFill="1" applyBorder="1" applyAlignment="1">
      <alignment vertical="center"/>
    </xf>
    <xf numFmtId="0" fontId="9" fillId="3" borderId="0" xfId="0" applyNumberFormat="1" applyFont="1" applyFill="1" applyBorder="1" applyAlignment="1">
      <alignment wrapText="1"/>
    </xf>
    <xf numFmtId="0" fontId="7" fillId="3" borderId="0" xfId="0" applyFont="1" applyFill="1" applyBorder="1" applyAlignment="1">
      <alignment vertical="center"/>
    </xf>
    <xf numFmtId="0" fontId="5" fillId="3" borderId="7" xfId="0" applyNumberFormat="1" applyFont="1" applyFill="1" applyBorder="1" applyAlignment="1"/>
    <xf numFmtId="0" fontId="6" fillId="3" borderId="0" xfId="0" applyFont="1" applyFill="1"/>
    <xf numFmtId="0" fontId="6" fillId="3" borderId="0" xfId="0" applyFont="1" applyFill="1" applyBorder="1"/>
    <xf numFmtId="0" fontId="6" fillId="3" borderId="7" xfId="0" applyFont="1" applyFill="1" applyBorder="1"/>
    <xf numFmtId="0" fontId="11" fillId="3" borderId="8" xfId="0" applyFont="1" applyFill="1" applyBorder="1"/>
    <xf numFmtId="0" fontId="11" fillId="3" borderId="0" xfId="0" applyFont="1" applyFill="1" applyBorder="1"/>
    <xf numFmtId="0" fontId="10" fillId="3" borderId="8" xfId="0" applyFont="1" applyFill="1" applyBorder="1" applyAlignment="1">
      <alignment vertical="center"/>
    </xf>
    <xf numFmtId="0" fontId="5" fillId="0" borderId="0" xfId="0" applyNumberFormat="1" applyFont="1" applyFill="1" applyAlignme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wrapText="1"/>
    </xf>
    <xf numFmtId="0" fontId="5" fillId="0" borderId="4" xfId="0" applyNumberFormat="1" applyFont="1" applyFill="1" applyBorder="1" applyAlignment="1"/>
    <xf numFmtId="0" fontId="5" fillId="0" borderId="4" xfId="0" applyNumberFormat="1" applyFont="1" applyFill="1" applyBorder="1" applyAlignment="1">
      <alignment wrapText="1"/>
    </xf>
    <xf numFmtId="0" fontId="7" fillId="0" borderId="4" xfId="0" applyFont="1" applyBorder="1" applyAlignment="1">
      <alignment vertical="center"/>
    </xf>
    <xf numFmtId="0" fontId="5" fillId="0" borderId="5" xfId="0" applyNumberFormat="1" applyFont="1" applyFill="1" applyBorder="1" applyAlignment="1"/>
    <xf numFmtId="0" fontId="5" fillId="0" borderId="7" xfId="0" applyNumberFormat="1" applyFont="1" applyFill="1" applyBorder="1" applyAlignment="1"/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7" xfId="0" applyNumberFormat="1" applyFont="1" applyFill="1" applyBorder="1" applyAlignment="1">
      <alignment wrapText="1"/>
    </xf>
    <xf numFmtId="0" fontId="7" fillId="0" borderId="1" xfId="0" applyFont="1" applyBorder="1" applyAlignment="1">
      <alignment vertical="center"/>
    </xf>
    <xf numFmtId="0" fontId="2" fillId="2" borderId="5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0" fontId="0" fillId="0" borderId="11" xfId="1" applyNumberFormat="1" applyFont="1" applyBorder="1"/>
    <xf numFmtId="0" fontId="6" fillId="0" borderId="0" xfId="0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2" xfId="0" applyNumberFormat="1" applyFont="1" applyFill="1" applyBorder="1" applyAlignment="1"/>
    <xf numFmtId="0" fontId="9" fillId="0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9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7" xfId="0" applyFont="1" applyBorder="1"/>
    <xf numFmtId="0" fontId="5" fillId="0" borderId="1" xfId="0" applyNumberFormat="1" applyFont="1" applyFill="1" applyBorder="1" applyAlignment="1">
      <alignment wrapText="1"/>
    </xf>
    <xf numFmtId="0" fontId="6" fillId="0" borderId="2" xfId="0" applyFont="1" applyFill="1" applyBorder="1"/>
    <xf numFmtId="0" fontId="6" fillId="0" borderId="1" xfId="0" applyFont="1" applyFill="1" applyBorder="1"/>
    <xf numFmtId="0" fontId="6" fillId="0" borderId="3" xfId="0" applyFont="1" applyFill="1" applyBorder="1"/>
    <xf numFmtId="0" fontId="5" fillId="0" borderId="7" xfId="0" applyFont="1" applyBorder="1"/>
    <xf numFmtId="0" fontId="5" fillId="0" borderId="0" xfId="0" applyNumberFormat="1" applyFont="1" applyFill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4">
    <cellStyle name="Followed Hyperlink" xfId="2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53"/>
  <sheetViews>
    <sheetView tabSelected="1" workbookViewId="0">
      <selection activeCell="G29" sqref="G29"/>
    </sheetView>
  </sheetViews>
  <sheetFormatPr baseColWidth="10" defaultRowHeight="15"/>
  <cols>
    <col min="1" max="1" width="58.1640625" style="12" bestFit="1" customWidth="1"/>
    <col min="2" max="2" width="14" style="12" customWidth="1"/>
    <col min="3" max="3" width="13.5" style="12" customWidth="1"/>
    <col min="4" max="4" width="19.33203125" style="12" customWidth="1"/>
    <col min="5" max="5" width="15.33203125" style="12" customWidth="1"/>
    <col min="6" max="6" width="21.6640625" style="12" customWidth="1"/>
    <col min="7" max="7" width="17" style="12" bestFit="1" customWidth="1"/>
    <col min="8" max="8" width="14.1640625" style="12" customWidth="1"/>
    <col min="9" max="11" width="13.1640625" style="12" bestFit="1" customWidth="1"/>
    <col min="12" max="16384" width="10.83203125" style="12"/>
  </cols>
  <sheetData>
    <row r="1" spans="1:6">
      <c r="A1" s="11" t="s">
        <v>0</v>
      </c>
      <c r="B1" s="48" t="s">
        <v>29</v>
      </c>
      <c r="C1" s="48" t="s">
        <v>2</v>
      </c>
      <c r="D1" s="48" t="s">
        <v>28</v>
      </c>
      <c r="E1" s="48" t="s">
        <v>72</v>
      </c>
      <c r="F1" s="48" t="s">
        <v>73</v>
      </c>
    </row>
    <row r="2" spans="1:6">
      <c r="A2" s="11"/>
      <c r="B2" s="48"/>
      <c r="C2" s="48"/>
      <c r="D2" s="48"/>
      <c r="E2" s="48"/>
      <c r="F2" s="48"/>
    </row>
    <row r="3" spans="1:6">
      <c r="A3" s="11" t="s">
        <v>3</v>
      </c>
      <c r="B3" s="11"/>
      <c r="C3" s="11"/>
      <c r="D3" s="11"/>
      <c r="E3" s="13"/>
      <c r="F3" s="13"/>
    </row>
    <row r="4" spans="1:6">
      <c r="A4" s="11" t="s">
        <v>4</v>
      </c>
      <c r="B4" s="11"/>
      <c r="C4" s="11"/>
      <c r="D4" s="11"/>
      <c r="E4" s="13"/>
      <c r="F4" s="13"/>
    </row>
    <row r="5" spans="1:6">
      <c r="A5" s="11" t="s">
        <v>5</v>
      </c>
      <c r="B5" s="11"/>
      <c r="C5" s="11"/>
      <c r="D5" s="11"/>
      <c r="E5" s="14"/>
      <c r="F5" s="14"/>
    </row>
    <row r="6" spans="1:6">
      <c r="A6" s="11" t="s">
        <v>33</v>
      </c>
      <c r="B6" s="11"/>
      <c r="C6" s="11">
        <v>358228</v>
      </c>
      <c r="D6" s="11"/>
      <c r="E6" s="13"/>
      <c r="F6" s="13">
        <v>358228</v>
      </c>
    </row>
    <row r="7" spans="1:6">
      <c r="A7" s="13" t="s">
        <v>34</v>
      </c>
      <c r="B7" s="11">
        <v>347834</v>
      </c>
      <c r="C7" s="11">
        <v>10394</v>
      </c>
      <c r="D7" s="11"/>
      <c r="E7" s="13">
        <v>338088</v>
      </c>
      <c r="F7" s="13">
        <v>20140</v>
      </c>
    </row>
    <row r="8" spans="1:6">
      <c r="A8" s="11" t="s">
        <v>35</v>
      </c>
      <c r="B8" s="11">
        <v>667</v>
      </c>
      <c r="C8" s="11">
        <v>9727</v>
      </c>
      <c r="D8" s="11"/>
      <c r="E8" s="13">
        <v>753</v>
      </c>
      <c r="F8" s="13">
        <v>19387</v>
      </c>
    </row>
    <row r="9" spans="1:6">
      <c r="A9" s="11" t="s">
        <v>36</v>
      </c>
      <c r="B9" s="11">
        <v>567</v>
      </c>
      <c r="C9" s="11">
        <f>C8-B9</f>
        <v>9160</v>
      </c>
      <c r="D9" s="11">
        <v>1</v>
      </c>
      <c r="E9" s="13">
        <v>4098</v>
      </c>
      <c r="F9" s="13">
        <v>15288</v>
      </c>
    </row>
    <row r="10" spans="1:6">
      <c r="A10" s="11" t="s">
        <v>37</v>
      </c>
      <c r="B10" s="11">
        <v>4304</v>
      </c>
      <c r="C10" s="11">
        <f>C9-B10</f>
        <v>4856</v>
      </c>
      <c r="D10" s="11"/>
      <c r="E10" s="13">
        <v>3470</v>
      </c>
      <c r="F10" s="13">
        <v>11818</v>
      </c>
    </row>
    <row r="11" spans="1:6">
      <c r="A11" s="11" t="s">
        <v>38</v>
      </c>
      <c r="B11" s="11">
        <v>1231</v>
      </c>
      <c r="C11" s="11">
        <f t="shared" ref="C11:C19" si="0">C10-B11</f>
        <v>3625</v>
      </c>
      <c r="D11" s="11">
        <v>6</v>
      </c>
      <c r="E11" s="13">
        <v>5242</v>
      </c>
      <c r="F11" s="13">
        <v>6576</v>
      </c>
    </row>
    <row r="12" spans="1:6">
      <c r="A12" s="11" t="s">
        <v>39</v>
      </c>
      <c r="B12" s="11">
        <v>133</v>
      </c>
      <c r="C12" s="11">
        <f t="shared" si="0"/>
        <v>3492</v>
      </c>
      <c r="D12" s="11"/>
      <c r="E12" s="13">
        <v>717</v>
      </c>
      <c r="F12" s="13">
        <v>5859</v>
      </c>
    </row>
    <row r="13" spans="1:6">
      <c r="A13" s="11" t="s">
        <v>40</v>
      </c>
      <c r="B13" s="11">
        <v>1</v>
      </c>
      <c r="C13" s="11">
        <f t="shared" si="0"/>
        <v>3491</v>
      </c>
      <c r="D13" s="11"/>
      <c r="E13" s="13">
        <v>7</v>
      </c>
      <c r="F13" s="13">
        <v>5852</v>
      </c>
    </row>
    <row r="14" spans="1:6">
      <c r="A14" s="15" t="s">
        <v>41</v>
      </c>
      <c r="B14" s="15">
        <v>10</v>
      </c>
      <c r="C14" s="15">
        <f t="shared" si="0"/>
        <v>3481</v>
      </c>
      <c r="D14" s="11"/>
      <c r="E14" s="13">
        <v>38</v>
      </c>
      <c r="F14" s="13">
        <v>5814</v>
      </c>
    </row>
    <row r="15" spans="1:6">
      <c r="A15" s="15" t="s">
        <v>42</v>
      </c>
      <c r="B15" s="15">
        <v>415</v>
      </c>
      <c r="C15" s="15">
        <f t="shared" si="0"/>
        <v>3066</v>
      </c>
      <c r="D15" s="11">
        <v>9</v>
      </c>
      <c r="E15" s="13">
        <v>1110</v>
      </c>
      <c r="F15" s="13">
        <v>4704</v>
      </c>
    </row>
    <row r="16" spans="1:6">
      <c r="A16" s="11" t="s">
        <v>43</v>
      </c>
      <c r="B16" s="11">
        <v>89</v>
      </c>
      <c r="C16" s="11">
        <f t="shared" si="0"/>
        <v>2977</v>
      </c>
      <c r="D16" s="11"/>
      <c r="E16" s="13">
        <v>197</v>
      </c>
      <c r="F16" s="13">
        <v>4507</v>
      </c>
    </row>
    <row r="17" spans="1:11">
      <c r="A17" s="11" t="s">
        <v>44</v>
      </c>
      <c r="B17" s="11">
        <v>1084</v>
      </c>
      <c r="C17" s="11">
        <f t="shared" si="0"/>
        <v>1893</v>
      </c>
      <c r="D17" s="11">
        <v>2</v>
      </c>
      <c r="E17" s="13">
        <v>1759</v>
      </c>
      <c r="F17" s="13">
        <v>2748</v>
      </c>
    </row>
    <row r="18" spans="1:11">
      <c r="A18" s="11" t="s">
        <v>45</v>
      </c>
      <c r="B18" s="11">
        <v>510</v>
      </c>
      <c r="C18" s="11">
        <f t="shared" si="0"/>
        <v>1383</v>
      </c>
      <c r="D18" s="11">
        <v>19</v>
      </c>
      <c r="E18" s="13">
        <v>1205</v>
      </c>
      <c r="F18" s="13">
        <v>1543</v>
      </c>
    </row>
    <row r="19" spans="1:11">
      <c r="A19" s="11" t="s">
        <v>46</v>
      </c>
      <c r="B19" s="11">
        <v>725</v>
      </c>
      <c r="C19" s="11">
        <f t="shared" si="0"/>
        <v>658</v>
      </c>
      <c r="D19" s="11">
        <v>4</v>
      </c>
      <c r="E19" s="13">
        <v>1391</v>
      </c>
      <c r="F19" s="13">
        <v>152</v>
      </c>
    </row>
    <row r="20" spans="1:11">
      <c r="A20" s="15" t="s">
        <v>47</v>
      </c>
      <c r="B20" s="15">
        <v>52</v>
      </c>
      <c r="C20" s="15">
        <f>C19-B20</f>
        <v>606</v>
      </c>
      <c r="D20" s="11">
        <v>14</v>
      </c>
      <c r="E20" s="13">
        <v>92</v>
      </c>
      <c r="F20" s="13">
        <v>60</v>
      </c>
    </row>
    <row r="21" spans="1:11">
      <c r="A21" s="15" t="s">
        <v>48</v>
      </c>
      <c r="B21" s="16">
        <v>168</v>
      </c>
      <c r="C21" s="15">
        <f>C20-B21</f>
        <v>438</v>
      </c>
      <c r="D21" s="11">
        <v>70</v>
      </c>
      <c r="E21" s="13">
        <v>27</v>
      </c>
      <c r="F21" s="13">
        <v>33</v>
      </c>
    </row>
    <row r="22" spans="1:11">
      <c r="A22" s="15" t="s">
        <v>49</v>
      </c>
      <c r="B22" s="16">
        <v>30</v>
      </c>
      <c r="C22" s="15">
        <f>C21-B22</f>
        <v>408</v>
      </c>
      <c r="D22" s="11">
        <v>30</v>
      </c>
      <c r="E22" s="13">
        <v>19</v>
      </c>
      <c r="F22" s="13">
        <v>14</v>
      </c>
    </row>
    <row r="23" spans="1:11">
      <c r="A23" s="17" t="s">
        <v>50</v>
      </c>
      <c r="B23" s="18"/>
      <c r="C23" s="18">
        <f>C22</f>
        <v>408</v>
      </c>
      <c r="D23" s="18">
        <f>SUM(D6:D22)</f>
        <v>155</v>
      </c>
      <c r="E23" s="19"/>
      <c r="F23" s="19">
        <f>F22</f>
        <v>14</v>
      </c>
    </row>
    <row r="24" spans="1:11">
      <c r="A24" s="15"/>
      <c r="B24" s="16"/>
      <c r="C24" s="16"/>
      <c r="D24" s="16"/>
      <c r="E24" s="31"/>
      <c r="F24" s="31"/>
      <c r="H24"/>
      <c r="I24"/>
      <c r="J24"/>
      <c r="K24"/>
    </row>
    <row r="25" spans="1:11">
      <c r="A25" s="20" t="s">
        <v>31</v>
      </c>
      <c r="B25" s="19"/>
      <c r="C25" s="18">
        <v>30</v>
      </c>
      <c r="D25" s="18"/>
      <c r="E25" s="32"/>
      <c r="F25" s="33">
        <v>1</v>
      </c>
      <c r="H25"/>
      <c r="I25"/>
      <c r="J25"/>
      <c r="K25"/>
    </row>
    <row r="26" spans="1:11">
      <c r="A26" s="21" t="s">
        <v>51</v>
      </c>
      <c r="B26" s="22"/>
      <c r="C26" s="16">
        <v>60</v>
      </c>
      <c r="D26" s="16"/>
      <c r="E26" s="31"/>
      <c r="F26" s="34">
        <v>10</v>
      </c>
      <c r="H26"/>
      <c r="I26"/>
      <c r="J26"/>
      <c r="K26"/>
    </row>
    <row r="27" spans="1:11">
      <c r="A27" s="21"/>
      <c r="B27" s="22"/>
      <c r="C27" s="16"/>
      <c r="D27" s="16"/>
      <c r="E27" s="31"/>
      <c r="F27" s="34"/>
      <c r="H27"/>
      <c r="I27"/>
      <c r="J27"/>
      <c r="K27"/>
    </row>
    <row r="28" spans="1:11">
      <c r="A28" s="24" t="s">
        <v>52</v>
      </c>
      <c r="B28" s="22"/>
      <c r="C28" s="16">
        <v>1</v>
      </c>
      <c r="D28" s="16"/>
      <c r="E28" s="31"/>
      <c r="F28" s="34"/>
      <c r="H28"/>
      <c r="I28"/>
      <c r="J28"/>
      <c r="K28"/>
    </row>
    <row r="29" spans="1:11">
      <c r="A29" s="24" t="s">
        <v>53</v>
      </c>
      <c r="B29" s="22"/>
      <c r="C29" s="16">
        <v>76</v>
      </c>
      <c r="D29" s="16"/>
      <c r="E29" s="31"/>
      <c r="F29" s="34">
        <v>1</v>
      </c>
      <c r="H29" t="s">
        <v>17</v>
      </c>
      <c r="I29"/>
      <c r="J29"/>
      <c r="K29"/>
    </row>
    <row r="30" spans="1:11">
      <c r="A30" s="24" t="s">
        <v>54</v>
      </c>
      <c r="B30" s="22"/>
      <c r="C30" s="16">
        <v>3</v>
      </c>
      <c r="D30" s="16"/>
      <c r="E30" s="31"/>
      <c r="F30" s="34"/>
      <c r="H30"/>
      <c r="I30"/>
      <c r="J30"/>
      <c r="K30"/>
    </row>
    <row r="31" spans="1:11">
      <c r="A31" s="21"/>
      <c r="B31" s="22"/>
      <c r="C31" s="16"/>
      <c r="D31" s="16"/>
      <c r="E31" s="22"/>
      <c r="F31" s="23"/>
      <c r="G31" s="13"/>
      <c r="H31"/>
      <c r="I31"/>
      <c r="J31"/>
      <c r="K31"/>
    </row>
    <row r="32" spans="1:11">
      <c r="A32" s="4" t="s">
        <v>55</v>
      </c>
      <c r="B32" s="3"/>
      <c r="C32" s="2">
        <v>3</v>
      </c>
      <c r="D32" s="2"/>
      <c r="E32" s="1"/>
      <c r="F32" s="10">
        <v>1</v>
      </c>
      <c r="G32" s="13"/>
      <c r="H32"/>
      <c r="I32"/>
      <c r="J32"/>
      <c r="K32"/>
    </row>
    <row r="33" spans="1:11">
      <c r="A33" s="4" t="s">
        <v>56</v>
      </c>
      <c r="B33" s="3"/>
      <c r="C33" s="2">
        <v>188</v>
      </c>
      <c r="D33" s="2"/>
      <c r="E33" s="1"/>
      <c r="F33" s="10">
        <v>1</v>
      </c>
      <c r="G33" s="13"/>
      <c r="H33"/>
      <c r="I33"/>
      <c r="J33"/>
      <c r="K33"/>
    </row>
    <row r="34" spans="1:11">
      <c r="A34" s="4" t="s">
        <v>57</v>
      </c>
      <c r="B34" s="3"/>
      <c r="C34" s="2">
        <v>13</v>
      </c>
      <c r="D34" s="2"/>
      <c r="E34" s="9"/>
      <c r="F34" s="8"/>
    </row>
    <row r="35" spans="1:11">
      <c r="A35" s="4"/>
      <c r="B35" s="3"/>
      <c r="C35" s="2"/>
      <c r="D35" s="2"/>
      <c r="E35" s="9"/>
      <c r="F35" s="8"/>
    </row>
    <row r="36" spans="1:11">
      <c r="A36" s="4" t="s">
        <v>58</v>
      </c>
      <c r="B36" s="3"/>
      <c r="C36" s="2">
        <v>0</v>
      </c>
      <c r="D36" s="2"/>
      <c r="E36" s="9"/>
      <c r="F36" s="8"/>
    </row>
    <row r="37" spans="1:11">
      <c r="A37" s="4" t="s">
        <v>59</v>
      </c>
      <c r="B37" s="3"/>
      <c r="C37" s="2">
        <v>11</v>
      </c>
      <c r="D37" s="2"/>
      <c r="E37" s="9"/>
      <c r="F37" s="8"/>
    </row>
    <row r="38" spans="1:11">
      <c r="A38" s="4" t="s">
        <v>60</v>
      </c>
      <c r="B38" s="3"/>
      <c r="C38" s="2">
        <v>9</v>
      </c>
      <c r="D38" s="2"/>
      <c r="E38" s="9"/>
      <c r="F38" s="8"/>
    </row>
    <row r="39" spans="1:11">
      <c r="A39" s="4" t="s">
        <v>61</v>
      </c>
      <c r="B39" s="3"/>
      <c r="C39" s="2">
        <v>1</v>
      </c>
      <c r="D39" s="2"/>
      <c r="E39" s="9"/>
      <c r="F39" s="8"/>
    </row>
    <row r="40" spans="1:11">
      <c r="A40" s="4" t="s">
        <v>62</v>
      </c>
      <c r="B40" s="3"/>
      <c r="C40" s="2">
        <v>9</v>
      </c>
      <c r="D40" s="2"/>
      <c r="E40" s="9"/>
      <c r="F40" s="8"/>
    </row>
    <row r="41" spans="1:11">
      <c r="A41" s="4" t="s">
        <v>63</v>
      </c>
      <c r="B41" s="3"/>
      <c r="C41" s="2">
        <v>0</v>
      </c>
      <c r="D41" s="2"/>
      <c r="E41" s="1"/>
      <c r="F41" s="10"/>
      <c r="G41" s="13"/>
      <c r="H41" s="13"/>
    </row>
    <row r="42" spans="1:11">
      <c r="A42" s="35" t="s">
        <v>21</v>
      </c>
      <c r="B42" s="25"/>
      <c r="C42" s="43">
        <v>4</v>
      </c>
      <c r="D42" s="36"/>
      <c r="E42" s="37"/>
      <c r="F42" s="38"/>
      <c r="G42" s="13"/>
      <c r="H42" s="13" t="s">
        <v>18</v>
      </c>
      <c r="I42" s="12" t="s">
        <v>19</v>
      </c>
      <c r="J42" s="12" t="s">
        <v>22</v>
      </c>
      <c r="K42" s="12" t="s">
        <v>23</v>
      </c>
    </row>
    <row r="43" spans="1:11" customFormat="1"/>
    <row r="44" spans="1:11">
      <c r="A44" s="13"/>
      <c r="B44" s="13"/>
      <c r="C44" s="13"/>
    </row>
    <row r="45" spans="1:11">
      <c r="A45" s="26" t="s">
        <v>64</v>
      </c>
      <c r="B45" s="27" t="s">
        <v>65</v>
      </c>
      <c r="C45" s="27" t="s">
        <v>71</v>
      </c>
      <c r="D45" s="27" t="s">
        <v>50</v>
      </c>
    </row>
    <row r="46" spans="1:11">
      <c r="A46" s="27" t="s">
        <v>66</v>
      </c>
      <c r="B46" s="27">
        <v>358227</v>
      </c>
      <c r="C46" s="39">
        <v>1</v>
      </c>
      <c r="D46" s="27">
        <f>SUM(B46:C46)</f>
        <v>358228</v>
      </c>
    </row>
    <row r="47" spans="1:11">
      <c r="A47" s="27" t="s">
        <v>67</v>
      </c>
      <c r="B47" s="27">
        <v>357994</v>
      </c>
      <c r="C47" s="39">
        <v>234</v>
      </c>
      <c r="D47" s="27">
        <f>SUM(B47:C47)</f>
        <v>358228</v>
      </c>
    </row>
    <row r="48" spans="1:11">
      <c r="A48" s="28"/>
      <c r="B48" s="28"/>
      <c r="C48" s="28"/>
      <c r="D48" s="28"/>
    </row>
    <row r="49" spans="1:4">
      <c r="A49" s="29" t="s">
        <v>68</v>
      </c>
      <c r="B49" s="30">
        <f>C46/(C46+B46)</f>
        <v>2.7915182509463245E-6</v>
      </c>
      <c r="C49" s="29"/>
      <c r="D49" s="29"/>
    </row>
    <row r="50" spans="1:4">
      <c r="A50" s="29" t="s">
        <v>69</v>
      </c>
      <c r="B50" s="30">
        <f>1-B49</f>
        <v>0.999997208481749</v>
      </c>
      <c r="C50" s="29"/>
      <c r="D50" s="29"/>
    </row>
    <row r="51" spans="1:4">
      <c r="A51" s="29" t="s">
        <v>70</v>
      </c>
      <c r="B51" s="30">
        <f>C46/(C46+C47)</f>
        <v>4.2553191489361703E-3</v>
      </c>
      <c r="C51" s="29"/>
      <c r="D51" s="29"/>
    </row>
    <row r="53" spans="1:4">
      <c r="A53" s="13"/>
      <c r="B53" s="13"/>
      <c r="C53" s="13"/>
    </row>
  </sheetData>
  <mergeCells count="5">
    <mergeCell ref="B1:B2"/>
    <mergeCell ref="C1:C2"/>
    <mergeCell ref="E1:E2"/>
    <mergeCell ref="F1:F2"/>
    <mergeCell ref="D1:D2"/>
  </mergeCells>
  <phoneticPr fontId="1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52"/>
  <sheetViews>
    <sheetView workbookViewId="0">
      <selection activeCell="D49" sqref="D49"/>
    </sheetView>
  </sheetViews>
  <sheetFormatPr baseColWidth="10" defaultColWidth="12.5" defaultRowHeight="15"/>
  <cols>
    <col min="1" max="1" width="63.1640625" style="12" bestFit="1" customWidth="1"/>
    <col min="2" max="2" width="16.5" style="12" customWidth="1"/>
    <col min="3" max="3" width="15.33203125" style="12" customWidth="1"/>
    <col min="4" max="4" width="21.5" style="12" customWidth="1"/>
    <col min="5" max="5" width="15.5" style="12" customWidth="1"/>
    <col min="6" max="6" width="9.1640625" style="12" bestFit="1" customWidth="1"/>
    <col min="7" max="7" width="17.33203125" style="12" customWidth="1"/>
    <col min="8" max="8" width="14.83203125" style="12" bestFit="1" customWidth="1"/>
    <col min="9" max="16384" width="12.5" style="12"/>
  </cols>
  <sheetData>
    <row r="1" spans="1:6">
      <c r="A1" s="12" t="s">
        <v>6</v>
      </c>
      <c r="B1" s="49" t="s">
        <v>1</v>
      </c>
      <c r="C1" s="49" t="s">
        <v>2</v>
      </c>
      <c r="D1" s="48" t="s">
        <v>30</v>
      </c>
      <c r="E1" s="48" t="s">
        <v>72</v>
      </c>
      <c r="F1" s="48" t="s">
        <v>73</v>
      </c>
    </row>
    <row r="2" spans="1:6">
      <c r="B2" s="49"/>
      <c r="C2" s="49"/>
      <c r="D2" s="48"/>
      <c r="E2" s="48"/>
      <c r="F2" s="48"/>
    </row>
    <row r="3" spans="1:6">
      <c r="A3" s="12" t="s">
        <v>7</v>
      </c>
    </row>
    <row r="4" spans="1:6">
      <c r="A4" s="12" t="s">
        <v>8</v>
      </c>
    </row>
    <row r="5" spans="1:6">
      <c r="A5" s="12" t="s">
        <v>9</v>
      </c>
    </row>
    <row r="6" spans="1:6">
      <c r="A6" s="12" t="s">
        <v>10</v>
      </c>
      <c r="C6" s="12">
        <v>453367</v>
      </c>
      <c r="F6" s="12">
        <v>453367</v>
      </c>
    </row>
    <row r="7" spans="1:6">
      <c r="A7" s="12" t="s">
        <v>12</v>
      </c>
      <c r="B7" s="12">
        <v>445063</v>
      </c>
      <c r="C7" s="12">
        <f>C6-B7</f>
        <v>8304</v>
      </c>
      <c r="E7" s="12">
        <v>437395</v>
      </c>
      <c r="F7" s="12">
        <v>15972</v>
      </c>
    </row>
    <row r="8" spans="1:6">
      <c r="A8" s="12" t="s">
        <v>13</v>
      </c>
      <c r="B8" s="12">
        <v>15</v>
      </c>
      <c r="C8" s="12">
        <f>C7-B8</f>
        <v>8289</v>
      </c>
      <c r="E8" s="12">
        <v>57</v>
      </c>
      <c r="F8" s="12">
        <v>15915</v>
      </c>
    </row>
    <row r="9" spans="1:6">
      <c r="A9" s="12" t="s">
        <v>36</v>
      </c>
      <c r="B9" s="12">
        <v>965</v>
      </c>
      <c r="C9" s="12">
        <f t="shared" ref="C9:C22" si="0">C8-B9</f>
        <v>7324</v>
      </c>
      <c r="D9" s="12">
        <v>5</v>
      </c>
      <c r="E9" s="12">
        <v>4567</v>
      </c>
      <c r="F9" s="12">
        <v>11348</v>
      </c>
    </row>
    <row r="10" spans="1:6">
      <c r="A10" s="12" t="s">
        <v>37</v>
      </c>
      <c r="B10" s="12">
        <v>3628</v>
      </c>
      <c r="C10" s="12">
        <f t="shared" si="0"/>
        <v>3696</v>
      </c>
      <c r="D10" s="12">
        <v>3</v>
      </c>
      <c r="E10" s="12">
        <v>3307</v>
      </c>
      <c r="F10" s="12">
        <v>8041</v>
      </c>
    </row>
    <row r="11" spans="1:6">
      <c r="A11" s="12" t="s">
        <v>38</v>
      </c>
      <c r="B11" s="12">
        <v>397</v>
      </c>
      <c r="C11" s="12">
        <f t="shared" si="0"/>
        <v>3299</v>
      </c>
      <c r="D11" s="12">
        <v>3</v>
      </c>
      <c r="E11" s="12">
        <v>733</v>
      </c>
      <c r="F11" s="12">
        <v>7308</v>
      </c>
    </row>
    <row r="12" spans="1:6">
      <c r="A12" s="12" t="s">
        <v>39</v>
      </c>
      <c r="B12" s="12">
        <v>166</v>
      </c>
      <c r="C12" s="12">
        <f t="shared" si="0"/>
        <v>3133</v>
      </c>
      <c r="E12" s="12">
        <v>477</v>
      </c>
      <c r="F12" s="12">
        <v>6831</v>
      </c>
    </row>
    <row r="13" spans="1:6">
      <c r="A13" s="12" t="s">
        <v>40</v>
      </c>
      <c r="B13" s="12">
        <v>6</v>
      </c>
      <c r="C13" s="12">
        <f t="shared" si="0"/>
        <v>3127</v>
      </c>
      <c r="E13" s="12">
        <v>17</v>
      </c>
      <c r="F13" s="12">
        <v>6814</v>
      </c>
    </row>
    <row r="14" spans="1:6">
      <c r="A14" s="12" t="s">
        <v>41</v>
      </c>
      <c r="B14" s="12">
        <v>7</v>
      </c>
      <c r="C14" s="12">
        <f t="shared" si="0"/>
        <v>3120</v>
      </c>
      <c r="E14" s="12">
        <v>34</v>
      </c>
      <c r="F14" s="12">
        <v>6780</v>
      </c>
    </row>
    <row r="15" spans="1:6">
      <c r="A15" s="12" t="s">
        <v>42</v>
      </c>
      <c r="B15" s="12">
        <v>238</v>
      </c>
      <c r="C15" s="12">
        <f t="shared" si="0"/>
        <v>2882</v>
      </c>
      <c r="D15" s="12">
        <v>3</v>
      </c>
      <c r="E15" s="12">
        <v>627</v>
      </c>
      <c r="F15" s="12">
        <v>6153</v>
      </c>
    </row>
    <row r="16" spans="1:6">
      <c r="A16" s="12" t="s">
        <v>43</v>
      </c>
      <c r="B16" s="12">
        <v>1</v>
      </c>
      <c r="C16" s="12">
        <f t="shared" si="0"/>
        <v>2881</v>
      </c>
      <c r="E16" s="12">
        <v>268</v>
      </c>
      <c r="F16" s="12">
        <v>5885</v>
      </c>
    </row>
    <row r="17" spans="1:6">
      <c r="A17" s="12" t="s">
        <v>44</v>
      </c>
      <c r="B17" s="12">
        <v>894</v>
      </c>
      <c r="C17" s="12">
        <f t="shared" si="0"/>
        <v>1987</v>
      </c>
      <c r="D17" s="12">
        <v>10</v>
      </c>
      <c r="E17" s="12">
        <v>1856</v>
      </c>
      <c r="F17" s="12">
        <v>4029</v>
      </c>
    </row>
    <row r="18" spans="1:6">
      <c r="A18" s="12" t="s">
        <v>45</v>
      </c>
      <c r="B18" s="12">
        <v>396</v>
      </c>
      <c r="C18" s="12">
        <f t="shared" si="0"/>
        <v>1591</v>
      </c>
      <c r="D18" s="12">
        <v>50</v>
      </c>
      <c r="E18" s="12">
        <v>1273</v>
      </c>
      <c r="F18" s="12">
        <v>2756</v>
      </c>
    </row>
    <row r="19" spans="1:6">
      <c r="A19" s="12" t="s">
        <v>46</v>
      </c>
      <c r="B19" s="12">
        <v>1001</v>
      </c>
      <c r="C19" s="12">
        <f t="shared" si="0"/>
        <v>590</v>
      </c>
      <c r="D19" s="12">
        <v>4</v>
      </c>
      <c r="E19" s="12">
        <v>2525</v>
      </c>
      <c r="F19" s="12">
        <v>231</v>
      </c>
    </row>
    <row r="20" spans="1:6">
      <c r="A20" s="12" t="s">
        <v>47</v>
      </c>
      <c r="B20" s="12">
        <v>45</v>
      </c>
      <c r="C20" s="12">
        <f t="shared" si="0"/>
        <v>545</v>
      </c>
      <c r="D20" s="12">
        <v>7</v>
      </c>
      <c r="E20" s="12">
        <v>116</v>
      </c>
      <c r="F20" s="12">
        <v>115</v>
      </c>
    </row>
    <row r="21" spans="1:6">
      <c r="A21" s="12" t="s">
        <v>48</v>
      </c>
      <c r="B21" s="12">
        <v>157</v>
      </c>
      <c r="C21" s="12">
        <f t="shared" si="0"/>
        <v>388</v>
      </c>
      <c r="D21" s="12">
        <v>82</v>
      </c>
      <c r="E21" s="12">
        <v>59</v>
      </c>
      <c r="F21" s="12">
        <v>56</v>
      </c>
    </row>
    <row r="22" spans="1:6">
      <c r="A22" s="40" t="s">
        <v>49</v>
      </c>
      <c r="B22" s="40">
        <v>34</v>
      </c>
      <c r="C22" s="40">
        <f t="shared" si="0"/>
        <v>354</v>
      </c>
      <c r="D22" s="40">
        <v>22</v>
      </c>
      <c r="E22" s="40">
        <v>14</v>
      </c>
      <c r="F22" s="40">
        <v>42</v>
      </c>
    </row>
    <row r="23" spans="1:6">
      <c r="A23" s="12" t="s">
        <v>50</v>
      </c>
      <c r="C23" s="12">
        <v>354</v>
      </c>
      <c r="D23" s="12">
        <f>SUM(D6:D22)</f>
        <v>189</v>
      </c>
      <c r="F23" s="12">
        <v>42</v>
      </c>
    </row>
    <row r="25" spans="1:6">
      <c r="A25" s="41" t="s">
        <v>32</v>
      </c>
      <c r="B25" s="32"/>
      <c r="C25" s="32">
        <v>59</v>
      </c>
      <c r="D25" s="32"/>
      <c r="E25" s="32"/>
      <c r="F25" s="33">
        <v>9</v>
      </c>
    </row>
    <row r="26" spans="1:6">
      <c r="A26" s="42" t="s">
        <v>14</v>
      </c>
      <c r="B26" s="31"/>
      <c r="C26" s="31">
        <v>14</v>
      </c>
      <c r="D26" s="31"/>
      <c r="F26" s="34">
        <v>32</v>
      </c>
    </row>
    <row r="27" spans="1:6">
      <c r="A27" s="42"/>
      <c r="B27" s="31"/>
      <c r="C27" s="31"/>
      <c r="D27" s="31"/>
      <c r="F27" s="34"/>
    </row>
    <row r="28" spans="1:6">
      <c r="A28" s="42" t="s">
        <v>52</v>
      </c>
      <c r="B28" s="31"/>
      <c r="C28" s="31">
        <v>2</v>
      </c>
      <c r="D28" s="31"/>
      <c r="F28" s="34"/>
    </row>
    <row r="29" spans="1:6">
      <c r="A29" s="42" t="s">
        <v>53</v>
      </c>
      <c r="B29" s="31"/>
      <c r="C29" s="31">
        <v>42</v>
      </c>
      <c r="D29" s="31"/>
      <c r="F29" s="34"/>
    </row>
    <row r="30" spans="1:6">
      <c r="A30" s="42" t="s">
        <v>54</v>
      </c>
      <c r="B30" s="31"/>
      <c r="C30" s="31">
        <v>2</v>
      </c>
      <c r="D30" s="31"/>
      <c r="F30" s="34"/>
    </row>
    <row r="31" spans="1:6">
      <c r="A31" s="47" t="s">
        <v>11</v>
      </c>
      <c r="B31" s="31"/>
      <c r="C31" s="31">
        <v>4</v>
      </c>
      <c r="D31" s="31"/>
      <c r="F31" s="34"/>
    </row>
    <row r="32" spans="1:6">
      <c r="A32" s="42"/>
      <c r="B32" s="31"/>
      <c r="C32" s="31"/>
      <c r="D32" s="31"/>
      <c r="F32" s="34"/>
    </row>
    <row r="33" spans="1:10">
      <c r="A33" s="7" t="s">
        <v>55</v>
      </c>
      <c r="B33" s="6"/>
      <c r="C33" s="9">
        <v>7</v>
      </c>
      <c r="D33" s="9"/>
      <c r="E33" s="5"/>
      <c r="F33" s="8"/>
    </row>
    <row r="34" spans="1:10">
      <c r="A34" s="7" t="s">
        <v>56</v>
      </c>
      <c r="B34" s="6"/>
      <c r="C34" s="9">
        <v>157</v>
      </c>
      <c r="D34" s="9"/>
      <c r="E34" s="5"/>
      <c r="F34" s="8">
        <v>1</v>
      </c>
      <c r="G34" s="12" t="s">
        <v>16</v>
      </c>
    </row>
    <row r="35" spans="1:10">
      <c r="A35" s="7" t="s">
        <v>57</v>
      </c>
      <c r="B35" s="6"/>
      <c r="C35" s="9">
        <v>9</v>
      </c>
      <c r="D35" s="9"/>
      <c r="E35" s="5"/>
      <c r="F35" s="8"/>
    </row>
    <row r="36" spans="1:10">
      <c r="A36" s="7"/>
      <c r="B36" s="6"/>
      <c r="C36" s="9"/>
      <c r="D36" s="9"/>
      <c r="E36" s="5"/>
      <c r="F36" s="8"/>
    </row>
    <row r="37" spans="1:10">
      <c r="A37" s="7" t="s">
        <v>58</v>
      </c>
      <c r="B37" s="6"/>
      <c r="C37" s="9">
        <v>2</v>
      </c>
      <c r="D37" s="9"/>
      <c r="E37" s="5"/>
      <c r="F37" s="8"/>
    </row>
    <row r="38" spans="1:10">
      <c r="A38" s="7" t="s">
        <v>59</v>
      </c>
      <c r="B38" s="6"/>
      <c r="C38" s="9">
        <v>31</v>
      </c>
      <c r="D38" s="9"/>
      <c r="E38" s="5"/>
      <c r="F38" s="8"/>
    </row>
    <row r="39" spans="1:10">
      <c r="A39" s="7" t="s">
        <v>60</v>
      </c>
      <c r="B39" s="6"/>
      <c r="C39" s="9">
        <v>8</v>
      </c>
      <c r="D39" s="9"/>
      <c r="E39" s="5"/>
      <c r="F39" s="8"/>
    </row>
    <row r="40" spans="1:10">
      <c r="A40" s="7" t="s">
        <v>61</v>
      </c>
      <c r="B40" s="6"/>
      <c r="C40" s="9">
        <v>5</v>
      </c>
      <c r="D40" s="9"/>
      <c r="E40" s="5"/>
      <c r="F40" s="8"/>
    </row>
    <row r="41" spans="1:10">
      <c r="A41" s="7" t="s">
        <v>62</v>
      </c>
      <c r="B41" s="6"/>
      <c r="C41" s="9">
        <v>8</v>
      </c>
      <c r="D41" s="9"/>
      <c r="E41" s="5"/>
      <c r="F41" s="8"/>
    </row>
    <row r="42" spans="1:10">
      <c r="A42" s="7" t="s">
        <v>63</v>
      </c>
      <c r="B42" s="6"/>
      <c r="C42" s="9"/>
      <c r="D42" s="9"/>
      <c r="E42" s="5"/>
      <c r="F42" s="8"/>
    </row>
    <row r="43" spans="1:10">
      <c r="A43" s="44" t="s">
        <v>20</v>
      </c>
      <c r="B43" s="45"/>
      <c r="C43" s="45">
        <v>4</v>
      </c>
      <c r="D43" s="45"/>
      <c r="E43" s="45"/>
      <c r="F43" s="46"/>
      <c r="G43" s="12" t="s">
        <v>24</v>
      </c>
      <c r="H43" s="12" t="s">
        <v>25</v>
      </c>
      <c r="I43" s="12" t="s">
        <v>26</v>
      </c>
      <c r="J43" s="12" t="s">
        <v>27</v>
      </c>
    </row>
    <row r="44" spans="1:10">
      <c r="A44"/>
      <c r="B44"/>
      <c r="C44"/>
      <c r="D44"/>
      <c r="E44"/>
      <c r="F44"/>
      <c r="G44"/>
    </row>
    <row r="46" spans="1:10">
      <c r="A46" s="26" t="s">
        <v>15</v>
      </c>
      <c r="B46" s="27" t="s">
        <v>65</v>
      </c>
      <c r="C46" s="27" t="s">
        <v>71</v>
      </c>
      <c r="D46" s="27" t="s">
        <v>50</v>
      </c>
    </row>
    <row r="47" spans="1:10">
      <c r="A47" s="27" t="s">
        <v>66</v>
      </c>
      <c r="B47" s="27">
        <v>358227</v>
      </c>
      <c r="C47" s="39">
        <v>1</v>
      </c>
      <c r="D47" s="27">
        <f>SUM(B47:C47)</f>
        <v>358228</v>
      </c>
    </row>
    <row r="48" spans="1:10">
      <c r="A48" s="27" t="s">
        <v>67</v>
      </c>
      <c r="B48" s="27">
        <v>357994</v>
      </c>
      <c r="C48" s="39">
        <v>227</v>
      </c>
      <c r="D48" s="27">
        <f>SUM(B48:C48)</f>
        <v>358221</v>
      </c>
    </row>
    <row r="49" spans="1:4">
      <c r="A49" s="28"/>
      <c r="B49" s="28"/>
      <c r="C49" s="28"/>
      <c r="D49" s="28"/>
    </row>
    <row r="50" spans="1:4">
      <c r="A50" s="29" t="s">
        <v>68</v>
      </c>
      <c r="B50" s="30">
        <f>C47/(C47+B47)</f>
        <v>2.7915182509463245E-6</v>
      </c>
      <c r="C50" s="29"/>
      <c r="D50" s="29"/>
    </row>
    <row r="51" spans="1:4">
      <c r="A51" s="29" t="s">
        <v>69</v>
      </c>
      <c r="B51" s="30">
        <f>1-B50</f>
        <v>0.999997208481749</v>
      </c>
      <c r="C51" s="29"/>
      <c r="D51" s="29"/>
    </row>
    <row r="52" spans="1:4">
      <c r="A52" s="29" t="s">
        <v>70</v>
      </c>
      <c r="B52" s="30">
        <f>C47/(C47+C48)</f>
        <v>4.3859649122807015E-3</v>
      </c>
      <c r="C52" s="29"/>
      <c r="D52" s="29"/>
    </row>
  </sheetData>
  <mergeCells count="5">
    <mergeCell ref="B1:B2"/>
    <mergeCell ref="C1:C2"/>
    <mergeCell ref="E1:E2"/>
    <mergeCell ref="F1:F2"/>
    <mergeCell ref="D1:D2"/>
  </mergeCells>
  <phoneticPr fontId="1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Mouse</vt:lpstr>
      <vt:lpstr>Human</vt:lpstr>
    </vt:vector>
  </TitlesOfParts>
  <Company>MSKCC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Ladewig</dc:creator>
  <cp:lastModifiedBy>MSKCC</cp:lastModifiedBy>
  <dcterms:created xsi:type="dcterms:W3CDTF">2012-02-02T20:09:29Z</dcterms:created>
  <dcterms:modified xsi:type="dcterms:W3CDTF">2012-02-10T00:15:43Z</dcterms:modified>
</cp:coreProperties>
</file>