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4" rupBuild="21405"/>
  <workbookPr date1904="1" showInkAnnotation="0" autoCompressPictures="0"/>
  <bookViews>
    <workbookView xWindow="240" yWindow="240" windowWidth="25360" windowHeight="15300" tabRatio="500"/>
  </bookViews>
  <sheets>
    <sheet name="Sheet1" sheetId="1" r:id="rId1"/>
  </sheets>
  <definedNames>
    <definedName name="_xlnm.Print_Area" localSheetId="0">Sheet1!$A$1:$V$18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11" i="1" l="1"/>
  <c r="G4" i="1"/>
  <c r="G10" i="1"/>
  <c r="G8" i="1"/>
  <c r="G14" i="1"/>
  <c r="G13" i="1"/>
  <c r="G9" i="1"/>
  <c r="G17" i="1"/>
  <c r="G16" i="1"/>
  <c r="G15" i="1"/>
  <c r="G6" i="1"/>
  <c r="G7" i="1"/>
  <c r="G5" i="1"/>
</calcChain>
</file>

<file path=xl/sharedStrings.xml><?xml version="1.0" encoding="utf-8"?>
<sst xmlns="http://schemas.openxmlformats.org/spreadsheetml/2006/main" count="98" uniqueCount="80">
  <si>
    <t>chr9:35647750-35648014</t>
  </si>
  <si>
    <t>chr14:19881071-19881410</t>
  </si>
  <si>
    <t>chr19:844484-844590</t>
    <phoneticPr fontId="4" type="noConversion"/>
  </si>
  <si>
    <t>chr19:972521-972627</t>
    <phoneticPr fontId="4" type="noConversion"/>
  </si>
  <si>
    <t>Go2UCSC</t>
  </si>
  <si>
    <t>chr14</t>
  </si>
  <si>
    <t>Vault|+</t>
  </si>
  <si>
    <t>chr18</t>
  </si>
  <si>
    <t>U6atac|-</t>
  </si>
  <si>
    <t>chr2</t>
  </si>
  <si>
    <t>chr4</t>
  </si>
  <si>
    <t>chr6</t>
  </si>
  <si>
    <t>7SK|-</t>
  </si>
  <si>
    <t>chr9</t>
  </si>
  <si>
    <t>U6|+ (Das et al. 1988)</t>
    <phoneticPr fontId="4" type="noConversion"/>
  </si>
  <si>
    <t>RNase_MRP|-</t>
    <phoneticPr fontId="4" type="noConversion"/>
  </si>
  <si>
    <t>Total
tag
density</t>
    <phoneticPr fontId="4" type="noConversion"/>
  </si>
  <si>
    <t>U6-9</t>
    <phoneticPr fontId="4" type="noConversion"/>
  </si>
  <si>
    <t>U6-8</t>
    <phoneticPr fontId="4" type="noConversion"/>
  </si>
  <si>
    <t>U6-2</t>
    <phoneticPr fontId="4" type="noConversion"/>
  </si>
  <si>
    <t>U6-1</t>
    <phoneticPr fontId="4" type="noConversion"/>
  </si>
  <si>
    <t>RNU6ATAC</t>
    <phoneticPr fontId="4" type="noConversion"/>
  </si>
  <si>
    <t>7SK_RNA</t>
    <phoneticPr fontId="4" type="noConversion"/>
  </si>
  <si>
    <t>RNaseP_RNA</t>
    <phoneticPr fontId="4" type="noConversion"/>
  </si>
  <si>
    <t>RNaseMRP_RNA</t>
    <phoneticPr fontId="4" type="noConversion"/>
  </si>
  <si>
    <t>hY3_RNA</t>
    <phoneticPr fontId="4" type="noConversion"/>
  </si>
  <si>
    <t>hY1_RNA</t>
    <phoneticPr fontId="4" type="noConversion"/>
  </si>
  <si>
    <t>SRP_RNA</t>
    <phoneticPr fontId="4" type="noConversion"/>
  </si>
  <si>
    <t xml:space="preserve">chr14:49123047-49123346 </t>
  </si>
  <si>
    <t>HVG-3</t>
    <phoneticPr fontId="4" type="noConversion"/>
  </si>
  <si>
    <t>human
syntenic gene</t>
    <phoneticPr fontId="4" type="noConversion"/>
  </si>
  <si>
    <t>U6-7</t>
    <phoneticPr fontId="4" type="noConversion"/>
  </si>
  <si>
    <t>coordinates for human gene</t>
    <phoneticPr fontId="4" type="noConversion"/>
  </si>
  <si>
    <t>Y3_RNA|+</t>
    <phoneticPr fontId="4" type="noConversion"/>
  </si>
  <si>
    <t>Rnu6</t>
  </si>
  <si>
    <t>Rnu6atac</t>
  </si>
  <si>
    <t>Rn7sk</t>
  </si>
  <si>
    <t>Rmrp</t>
  </si>
  <si>
    <t>Rpph1</t>
  </si>
  <si>
    <t>Rny3</t>
  </si>
  <si>
    <t>Rny1</t>
  </si>
  <si>
    <t>UCSC browser</t>
  </si>
  <si>
    <t>MGI(*)</t>
  </si>
  <si>
    <t>row
no</t>
    <phoneticPr fontId="4" type="noConversion"/>
  </si>
  <si>
    <t>Rn7sl</t>
  </si>
  <si>
    <t>Vaultrc5</t>
  </si>
  <si>
    <t>Rnase P RNA|-</t>
    <phoneticPr fontId="4" type="noConversion"/>
  </si>
  <si>
    <t>7SLRNA_srpRNA|+</t>
    <phoneticPr fontId="4" type="noConversion"/>
  </si>
  <si>
    <t>Y1_RNA|-</t>
    <phoneticPr fontId="4" type="noConversion"/>
  </si>
  <si>
    <t>7SLRNA_srpRNA|-</t>
    <phoneticPr fontId="4" type="noConversion"/>
  </si>
  <si>
    <t xml:space="preserve"> gene</t>
    <phoneticPr fontId="4" type="noConversion"/>
  </si>
  <si>
    <t>chr</t>
  </si>
  <si>
    <t>start</t>
  </si>
  <si>
    <t>end</t>
  </si>
  <si>
    <t>link</t>
  </si>
  <si>
    <t>tags with unique
match</t>
    <phoneticPr fontId="4" type="noConversion"/>
  </si>
  <si>
    <t>tags with multiple matches</t>
    <phoneticPr fontId="4" type="noConversion"/>
  </si>
  <si>
    <t>total
tags</t>
    <phoneticPr fontId="4" type="noConversion"/>
  </si>
  <si>
    <t>% tags
with
unique
match</t>
    <phoneticPr fontId="4" type="noConversion"/>
  </si>
  <si>
    <t>tags with unique match</t>
  </si>
  <si>
    <t>tags with multiple matches</t>
  </si>
  <si>
    <t>U6|+</t>
  </si>
  <si>
    <t>chr10</t>
  </si>
  <si>
    <t>U6|-</t>
  </si>
  <si>
    <t>chr12</t>
  </si>
  <si>
    <t>chr7:148311780-148311880</t>
    <phoneticPr fontId="4" type="noConversion"/>
  </si>
  <si>
    <t>chr7:148315162-148315273</t>
    <phoneticPr fontId="4" type="noConversion"/>
  </si>
  <si>
    <t>chr14:31742121-31742226</t>
    <phoneticPr fontId="4" type="noConversion"/>
  </si>
  <si>
    <t xml:space="preserve">chr15:65919330-65919437 </t>
    <phoneticPr fontId="4" type="noConversion"/>
  </si>
  <si>
    <t>chr9:136019382-136019507</t>
    <phoneticPr fontId="4" type="noConversion"/>
  </si>
  <si>
    <t>chr14:49399018-49399317</t>
  </si>
  <si>
    <t xml:space="preserve">chr14:31741001-31741107 </t>
  </si>
  <si>
    <t xml:space="preserve">chr5:140085927-140086015 </t>
  </si>
  <si>
    <t>chr6:52968377-52968708</t>
  </si>
  <si>
    <t>Average scores for POLR3A and POLR3D in rep1 and rep2</t>
  </si>
  <si>
    <t>scores
POLR3A
rep1</t>
  </si>
  <si>
    <t>score
POLR3A
rep2</t>
  </si>
  <si>
    <t>scores
POR3D
rep1</t>
  </si>
  <si>
    <t>score
POLR3D
rep2</t>
  </si>
  <si>
    <r>
      <t xml:space="preserve">Table S3.   Sequences that displayed convincing peaks and correspond to known RNAP-III transcription units in humans or mouse are listed together with their chromosomal location, a link to the UCSC genome browser, and the tag scores for the anti-POLR3A and anti-POLR3D immunoprecipitations as indicated on top of the columns.  In the first column, yellow indicates genes with type 3 promoters, orange indicates genes with type 2 promoters.  In the eleventh column (% tags with unique matches), one case with less than 50% unique tags is highlighted in light blue. Note that the mouse </t>
    </r>
    <r>
      <rPr>
        <i/>
        <sz val="10"/>
        <rFont val="Verdana"/>
      </rPr>
      <t>Bc1</t>
    </r>
    <r>
      <rPr>
        <sz val="10"/>
        <rFont val="Verdana"/>
      </rPr>
      <t xml:space="preserve"> RNA gene (chr7:100,808,784-100,808,949), which is specifically transcribed in neuronal cells in rodents (Anzai et al., 1996; Martignetti and Brosius, 1995), did not display any peak, as expected in liver cells. Columns 21 and 22 indicate the corresponding human syntenic genes and their coordinates on human genome assembly NCBI36/hg18. (*) Official nomenclature from Mouse Gene Informatics: http://www.informatics.jax.org/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</si>
</sst>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0"/>
      <name val="Verdana"/>
    </font>
    <font>
      <sz val="10"/>
      <name val="Verdana"/>
    </font>
    <font>
      <b/>
      <sz val="10"/>
      <name val="Verdana"/>
    </font>
    <font>
      <b/>
      <sz val="10"/>
      <name val="Verdana"/>
    </font>
    <font>
      <sz val="8"/>
      <name val="Verdana"/>
    </font>
    <font>
      <sz val="10"/>
      <color indexed="8"/>
      <name val="Arial"/>
    </font>
    <font>
      <u/>
      <sz val="10"/>
      <color indexed="12"/>
      <name val="Arial"/>
      <family val="2"/>
    </font>
    <font>
      <sz val="10"/>
      <name val="Arial"/>
      <family val="2"/>
    </font>
    <font>
      <b/>
      <sz val="10"/>
      <name val="Arial"/>
      <family val="2"/>
    </font>
    <font>
      <sz val="10"/>
      <name val="Verdana"/>
    </font>
    <font>
      <u/>
      <sz val="10"/>
      <color indexed="20"/>
      <name val="Verdana"/>
    </font>
    <font>
      <i/>
      <sz val="10"/>
      <name val="Arial"/>
    </font>
    <font>
      <u/>
      <sz val="10"/>
      <color theme="11"/>
      <name val="Verdana"/>
    </font>
    <font>
      <i/>
      <sz val="10"/>
      <name val="Verdana"/>
    </font>
  </fonts>
  <fills count="6">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indexed="41"/>
        <bgColor indexed="64"/>
      </patternFill>
    </fill>
    <fill>
      <patternFill patternType="solid">
        <fgColor indexed="34"/>
        <bgColor indexed="64"/>
      </patternFill>
    </fill>
  </fills>
  <borders count="10">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auto="1"/>
      </left>
      <right style="medium">
        <color auto="1"/>
      </right>
      <top style="thin">
        <color auto="1"/>
      </top>
      <bottom style="thin">
        <color auto="1"/>
      </bottom>
      <diagonal/>
    </border>
  </borders>
  <cellStyleXfs count="8">
    <xf numFmtId="0" fontId="0" fillId="0" borderId="0"/>
    <xf numFmtId="0" fontId="6" fillId="0" borderId="0" applyNumberFormat="0" applyFill="0" applyBorder="0" applyAlignment="0" applyProtection="0"/>
    <xf numFmtId="0" fontId="7" fillId="0" borderId="0"/>
    <xf numFmtId="0" fontId="10"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65">
    <xf numFmtId="0" fontId="0" fillId="0" borderId="0" xfId="0"/>
    <xf numFmtId="0" fontId="5" fillId="0" borderId="2" xfId="1" applyFont="1" applyFill="1" applyBorder="1" applyAlignment="1">
      <alignment horizontal="center" vertical="center" wrapText="1"/>
    </xf>
    <xf numFmtId="0" fontId="0" fillId="0" borderId="0" xfId="1" applyFont="1" applyFill="1"/>
    <xf numFmtId="0" fontId="0" fillId="0" borderId="0" xfId="1" applyFont="1"/>
    <xf numFmtId="0" fontId="5" fillId="0" borderId="1" xfId="1" applyFont="1" applyFill="1" applyBorder="1" applyAlignment="1">
      <alignment horizontal="center" vertical="center" wrapText="1"/>
    </xf>
    <xf numFmtId="2" fontId="5" fillId="0" borderId="2" xfId="1" applyNumberFormat="1" applyFont="1" applyFill="1" applyBorder="1" applyAlignment="1">
      <alignment horizontal="center" vertical="center" wrapText="1"/>
    </xf>
    <xf numFmtId="0" fontId="0" fillId="0" borderId="0" xfId="0" applyFill="1"/>
    <xf numFmtId="0" fontId="3" fillId="2" borderId="2" xfId="0" applyFont="1" applyFill="1" applyBorder="1" applyAlignment="1">
      <alignment horizontal="center" vertical="center"/>
    </xf>
    <xf numFmtId="0" fontId="7" fillId="0" borderId="2" xfId="2" applyFill="1" applyBorder="1" applyAlignment="1">
      <alignment horizontal="center"/>
    </xf>
    <xf numFmtId="2" fontId="0" fillId="0" borderId="2" xfId="0" applyNumberFormat="1" applyFill="1" applyBorder="1" applyAlignment="1">
      <alignment horizontal="right" vertical="center"/>
    </xf>
    <xf numFmtId="164" fontId="0" fillId="0" borderId="2" xfId="0" applyNumberFormat="1" applyFill="1" applyBorder="1" applyAlignment="1">
      <alignment horizontal="right" vertical="center"/>
    </xf>
    <xf numFmtId="2" fontId="7" fillId="0" borderId="2" xfId="2" applyNumberFormat="1" applyFill="1" applyBorder="1" applyAlignment="1">
      <alignment horizontal="right" vertical="center"/>
    </xf>
    <xf numFmtId="0" fontId="7" fillId="0" borderId="2" xfId="2" applyFont="1" applyFill="1" applyBorder="1" applyAlignment="1">
      <alignment horizontal="center"/>
    </xf>
    <xf numFmtId="164" fontId="7" fillId="0" borderId="2" xfId="2" applyNumberFormat="1" applyFill="1" applyBorder="1" applyAlignment="1">
      <alignment horizontal="right" vertical="center"/>
    </xf>
    <xf numFmtId="164" fontId="0" fillId="0" borderId="2" xfId="0" applyNumberFormat="1" applyBorder="1" applyAlignment="1">
      <alignment horizontal="right" vertical="center"/>
    </xf>
    <xf numFmtId="0" fontId="3" fillId="3" borderId="2" xfId="0" applyFont="1" applyFill="1" applyBorder="1" applyAlignment="1">
      <alignment horizontal="center" vertical="center"/>
    </xf>
    <xf numFmtId="0" fontId="2" fillId="0" borderId="2" xfId="0" applyFont="1" applyBorder="1" applyAlignment="1">
      <alignment horizontal="center" vertical="center"/>
    </xf>
    <xf numFmtId="164" fontId="0" fillId="4" borderId="2" xfId="0" applyNumberFormat="1" applyFill="1" applyBorder="1" applyAlignment="1">
      <alignment horizontal="right" vertical="center"/>
    </xf>
    <xf numFmtId="2" fontId="0" fillId="0" borderId="0" xfId="0" applyNumberFormat="1"/>
    <xf numFmtId="0" fontId="7" fillId="0" borderId="2" xfId="1" applyFont="1" applyFill="1" applyBorder="1" applyAlignment="1">
      <alignment horizontal="center"/>
    </xf>
    <xf numFmtId="1" fontId="2" fillId="0" borderId="2" xfId="0" applyNumberFormat="1" applyFont="1" applyBorder="1" applyAlignment="1">
      <alignment horizontal="center" vertical="center"/>
    </xf>
    <xf numFmtId="0" fontId="8" fillId="5" borderId="2" xfId="2" applyFont="1" applyFill="1" applyBorder="1" applyAlignment="1">
      <alignment horizontal="center" vertical="center"/>
    </xf>
    <xf numFmtId="2" fontId="5" fillId="0" borderId="3" xfId="1" applyNumberFormat="1" applyFont="1" applyFill="1" applyBorder="1"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xf>
    <xf numFmtId="0" fontId="2"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0" fillId="0" borderId="2" xfId="0" applyFill="1" applyBorder="1" applyAlignment="1">
      <alignment horizontal="center" vertical="center"/>
    </xf>
    <xf numFmtId="0" fontId="9" fillId="0" borderId="2" xfId="0" applyFont="1" applyFill="1" applyBorder="1" applyAlignment="1">
      <alignment horizontal="center" vertical="center"/>
    </xf>
    <xf numFmtId="0" fontId="0" fillId="0" borderId="2" xfId="0" applyBorder="1" applyAlignment="1">
      <alignment horizontal="center" vertical="center"/>
    </xf>
    <xf numFmtId="0" fontId="9" fillId="0" borderId="2" xfId="1" applyFont="1" applyFill="1" applyBorder="1" applyAlignment="1">
      <alignment horizontal="center" vertical="center"/>
    </xf>
    <xf numFmtId="0" fontId="9" fillId="0" borderId="2" xfId="1" applyFont="1" applyBorder="1" applyAlignment="1" applyProtection="1">
      <alignment horizontal="center" vertical="center"/>
    </xf>
    <xf numFmtId="0" fontId="9" fillId="0" borderId="7" xfId="1" applyFont="1" applyBorder="1" applyAlignment="1">
      <alignment horizontal="center" vertical="center"/>
    </xf>
    <xf numFmtId="0" fontId="9" fillId="0" borderId="7" xfId="0" applyFont="1" applyFill="1" applyBorder="1" applyAlignment="1">
      <alignment horizontal="center" vertical="center"/>
    </xf>
    <xf numFmtId="0" fontId="9" fillId="0" borderId="2" xfId="1" applyNumberFormat="1" applyFont="1" applyFill="1" applyBorder="1" applyAlignment="1">
      <alignment horizontal="center" vertical="center"/>
    </xf>
    <xf numFmtId="0" fontId="9" fillId="0" borderId="7" xfId="1" applyFont="1" applyFill="1" applyBorder="1" applyAlignment="1">
      <alignment horizontal="center" vertical="center"/>
    </xf>
    <xf numFmtId="0" fontId="9" fillId="0" borderId="9" xfId="1" applyNumberFormat="1" applyFont="1" applyFill="1" applyBorder="1" applyAlignment="1">
      <alignment horizontal="center" vertical="center"/>
    </xf>
    <xf numFmtId="165" fontId="0" fillId="0" borderId="2" xfId="0" applyNumberFormat="1" applyFill="1" applyBorder="1" applyAlignment="1">
      <alignment horizontal="right" vertical="center"/>
    </xf>
    <xf numFmtId="165" fontId="7" fillId="0" borderId="2" xfId="2" applyNumberFormat="1" applyFill="1" applyBorder="1" applyAlignment="1">
      <alignment horizontal="right" vertical="center"/>
    </xf>
    <xf numFmtId="165" fontId="0" fillId="0" borderId="2" xfId="0" applyNumberFormat="1" applyBorder="1" applyAlignment="1">
      <alignment horizontal="right" vertical="center"/>
    </xf>
    <xf numFmtId="0" fontId="7" fillId="0" borderId="2" xfId="0" applyFont="1" applyFill="1" applyBorder="1" applyAlignment="1">
      <alignment horizontal="center"/>
    </xf>
    <xf numFmtId="0" fontId="11" fillId="0" borderId="2" xfId="2" applyFont="1" applyFill="1" applyBorder="1" applyAlignment="1">
      <alignment horizontal="center"/>
    </xf>
    <xf numFmtId="0" fontId="11" fillId="0" borderId="2" xfId="0" applyFont="1" applyFill="1" applyBorder="1" applyAlignment="1">
      <alignment horizontal="center"/>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2" fontId="5" fillId="0" borderId="3" xfId="1" applyNumberFormat="1" applyFont="1" applyFill="1" applyBorder="1" applyAlignment="1">
      <alignment horizontal="center" vertical="center" wrapText="1"/>
    </xf>
    <xf numFmtId="2" fontId="5" fillId="0" borderId="4" xfId="1" applyNumberFormat="1" applyFont="1" applyFill="1" applyBorder="1" applyAlignment="1">
      <alignment horizontal="center" vertical="center" wrapText="1"/>
    </xf>
    <xf numFmtId="2" fontId="0" fillId="0" borderId="5" xfId="0" applyNumberFormat="1" applyBorder="1" applyAlignment="1">
      <alignment horizontal="center" vertical="center" wrapText="1"/>
    </xf>
    <xf numFmtId="2" fontId="0" fillId="0" borderId="8" xfId="0" applyNumberFormat="1" applyBorder="1" applyAlignment="1">
      <alignment horizontal="left" vertical="center" wrapText="1"/>
    </xf>
    <xf numFmtId="2" fontId="1" fillId="0" borderId="8" xfId="0" applyNumberFormat="1" applyFont="1" applyBorder="1" applyAlignment="1">
      <alignment horizontal="left" vertical="center" wrapText="1"/>
    </xf>
    <xf numFmtId="0" fontId="1" fillId="0" borderId="8" xfId="0" applyFont="1" applyBorder="1" applyAlignment="1">
      <alignment horizontal="left" vertical="center" wrapText="1"/>
    </xf>
    <xf numFmtId="0" fontId="9" fillId="0" borderId="8" xfId="0" applyFont="1" applyBorder="1" applyAlignment="1">
      <alignment horizontal="left" vertical="center" wrapText="1"/>
    </xf>
    <xf numFmtId="1" fontId="5" fillId="0" borderId="6" xfId="1" applyNumberFormat="1" applyFont="1" applyFill="1" applyBorder="1" applyAlignment="1">
      <alignment horizontal="center" vertical="center" wrapText="1"/>
    </xf>
    <xf numFmtId="0" fontId="0" fillId="0" borderId="1" xfId="0" applyBorder="1" applyAlignment="1">
      <alignment horizontal="center" vertical="center" wrapText="1"/>
    </xf>
    <xf numFmtId="0" fontId="5" fillId="0" borderId="6" xfId="1" applyFont="1" applyBorder="1" applyAlignment="1">
      <alignment horizontal="center" vertical="center" wrapText="1"/>
    </xf>
    <xf numFmtId="0" fontId="5" fillId="0" borderId="1" xfId="1" applyFont="1" applyBorder="1" applyAlignment="1">
      <alignment horizontal="center" vertical="center" wrapText="1"/>
    </xf>
    <xf numFmtId="1" fontId="5" fillId="0" borderId="6" xfId="1"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0" fontId="5" fillId="0" borderId="6"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0" fillId="0" borderId="6" xfId="1" applyFont="1" applyFill="1" applyBorder="1" applyAlignment="1">
      <alignment horizontal="center" vertical="center" wrapText="1"/>
    </xf>
    <xf numFmtId="0" fontId="0" fillId="0" borderId="1" xfId="1" applyFont="1" applyFill="1" applyBorder="1" applyAlignment="1">
      <alignment horizontal="center" vertical="center" wrapText="1"/>
    </xf>
    <xf numFmtId="0" fontId="9" fillId="0" borderId="6" xfId="1" applyFont="1" applyFill="1" applyBorder="1" applyAlignment="1">
      <alignment horizontal="center" vertical="center"/>
    </xf>
    <xf numFmtId="0" fontId="9" fillId="0" borderId="1" xfId="1" applyFont="1" applyFill="1" applyBorder="1" applyAlignment="1">
      <alignment horizontal="center" vertical="center"/>
    </xf>
  </cellXfs>
  <cellStyles count="8">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Hyperlink" xfId="1" builtinId="8"/>
    <cellStyle name="Normal" xfId="0" builtinId="0"/>
    <cellStyle name="TableStyleLight1" xfId="2"/>
  </cellStyles>
  <dxfs count="1">
    <dxf>
      <border>
        <left/>
        <right/>
        <top style="medium">
          <color indexed="8"/>
        </top>
        <bottom style="medium">
          <color indexed="8"/>
        </bottom>
      </border>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 Type="http://schemas.openxmlformats.org/officeDocument/2006/relationships/hyperlink" Target="http://genome.ucsc.edu/cgi-bin/hgTracks?position=chr15:65919130-65919637" TargetMode="External"/><Relationship Id="rId12" Type="http://schemas.openxmlformats.org/officeDocument/2006/relationships/hyperlink" Target="http://genome.ucsc.edu/cgi-bin/hgTracks?position=chr14:31740801-31741307" TargetMode="External"/><Relationship Id="rId13" Type="http://schemas.openxmlformats.org/officeDocument/2006/relationships/hyperlink" Target="http://genome.ucsc.edu/cgi-bin/hgTracks?position=chr14:49122847-49123546" TargetMode="External"/><Relationship Id="rId14" Type="http://schemas.openxmlformats.org/officeDocument/2006/relationships/hyperlink" Target="http://genome.ucsc.edu/cgi-bin/hgTracks?position=chr14:49398818-49399517" TargetMode="External"/><Relationship Id="rId15" Type="http://schemas.openxmlformats.org/officeDocument/2006/relationships/hyperlink" Target="http://genome.ucsc.edu/cgi-bin/hgTracks?position=chr5:140085727-140086215" TargetMode="External"/><Relationship Id="rId1" Type="http://schemas.openxmlformats.org/officeDocument/2006/relationships/hyperlink" Target="http://genome.ucsc.edu/cgi-bin/hgTracks?position=chr14:51426973-51427597" TargetMode="External"/><Relationship Id="rId2" Type="http://schemas.openxmlformats.org/officeDocument/2006/relationships/hyperlink" Target="http://genome.ucsc.edu/cgi-bin/hgTracks?position=chr14:19880871-19881610" TargetMode="External"/><Relationship Id="rId3" Type="http://schemas.openxmlformats.org/officeDocument/2006/relationships/hyperlink" Target="http://genome.ucsc.edu/cgi-bin/hgTracks?position=chr9:35647550-35648214" TargetMode="External"/><Relationship Id="rId4" Type="http://schemas.openxmlformats.org/officeDocument/2006/relationships/hyperlink" Target="http://genome.ucsc.edu/cgi-bin/hgTracks?position=chr9:136019254-136019654" TargetMode="External"/><Relationship Id="rId5" Type="http://schemas.openxmlformats.org/officeDocument/2006/relationships/hyperlink" Target="http://genome.ucsc.edu/cgi-bin/hgTracks?position=chr19:844365-844765" TargetMode="External"/><Relationship Id="rId6" Type="http://schemas.openxmlformats.org/officeDocument/2006/relationships/hyperlink" Target="http://genome.ucsc.edu/cgi-bin/hgTracks?position=chr14:31741984-31742384" TargetMode="External"/><Relationship Id="rId7" Type="http://schemas.openxmlformats.org/officeDocument/2006/relationships/hyperlink" Target="http://genome.ucsc.edu/cgi-bin/hgTracks?position=chr19:972384-972784" TargetMode="External"/><Relationship Id="rId8" Type="http://schemas.openxmlformats.org/officeDocument/2006/relationships/hyperlink" Target="http://genome.ucsc.edu/cgi-bin/hgTracks?position=chr6:52968177-52968908" TargetMode="External"/><Relationship Id="rId9" Type="http://schemas.openxmlformats.org/officeDocument/2006/relationships/hyperlink" Target="http://genome.ucsc.edu/cgi-bin/hgTracks?position=chr7:148311645-148312045" TargetMode="External"/><Relationship Id="rId10" Type="http://schemas.openxmlformats.org/officeDocument/2006/relationships/hyperlink" Target="http://genome.ucsc.edu/cgi-bin/hgTracks?position=chr7:148315046-1483154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21"/>
  <sheetViews>
    <sheetView tabSelected="1" view="pageLayout" workbookViewId="0">
      <selection activeCell="M2" sqref="M2:T2"/>
    </sheetView>
  </sheetViews>
  <sheetFormatPr baseColWidth="10" defaultRowHeight="13" x14ac:dyDescent="0"/>
  <cols>
    <col min="1" max="1" width="3.28515625" customWidth="1"/>
    <col min="2" max="2" width="15.140625" bestFit="1" customWidth="1"/>
    <col min="3" max="3" width="7.28515625" bestFit="1" customWidth="1"/>
    <col min="4" max="4" width="4.7109375" bestFit="1" customWidth="1"/>
    <col min="5" max="7" width="7.85546875" bestFit="1" customWidth="1"/>
    <col min="8" max="9" width="6.7109375" bestFit="1" customWidth="1"/>
    <col min="10" max="10" width="6.140625" bestFit="1" customWidth="1"/>
    <col min="11" max="11" width="6.85546875" bestFit="1" customWidth="1"/>
    <col min="12" max="12" width="5.5703125" style="18" customWidth="1"/>
    <col min="13" max="13" width="7" customWidth="1"/>
    <col min="14" max="15" width="6.42578125" customWidth="1"/>
    <col min="16" max="16" width="7.28515625" customWidth="1"/>
    <col min="17" max="17" width="6.42578125" customWidth="1"/>
    <col min="18" max="18" width="6.85546875" customWidth="1"/>
    <col min="19" max="19" width="6.7109375" customWidth="1"/>
    <col min="20" max="20" width="7.42578125" customWidth="1"/>
    <col min="21" max="21" width="12.7109375" style="23" bestFit="1" customWidth="1"/>
    <col min="22" max="22" width="22" style="24" bestFit="1" customWidth="1"/>
    <col min="23" max="23" width="17.42578125" bestFit="1" customWidth="1"/>
    <col min="24" max="24" width="27.140625" bestFit="1" customWidth="1"/>
    <col min="25" max="25" width="25.28515625" customWidth="1"/>
  </cols>
  <sheetData>
    <row r="1" spans="1:140">
      <c r="A1" s="16">
        <v>1</v>
      </c>
      <c r="B1" s="16">
        <v>2</v>
      </c>
      <c r="C1" s="16">
        <v>3</v>
      </c>
      <c r="D1" s="16">
        <v>4</v>
      </c>
      <c r="E1" s="16">
        <v>5</v>
      </c>
      <c r="F1" s="16">
        <v>6</v>
      </c>
      <c r="G1" s="16">
        <v>7</v>
      </c>
      <c r="H1" s="16">
        <v>8</v>
      </c>
      <c r="I1" s="16">
        <v>9</v>
      </c>
      <c r="J1" s="16">
        <v>10</v>
      </c>
      <c r="K1" s="20">
        <v>11</v>
      </c>
      <c r="L1" s="16">
        <v>12</v>
      </c>
      <c r="M1" s="16">
        <v>13</v>
      </c>
      <c r="N1" s="16">
        <v>14</v>
      </c>
      <c r="O1" s="16">
        <v>15</v>
      </c>
      <c r="P1" s="16">
        <v>16</v>
      </c>
      <c r="Q1" s="16">
        <v>17</v>
      </c>
      <c r="R1" s="16">
        <v>18</v>
      </c>
      <c r="S1" s="16">
        <v>19</v>
      </c>
      <c r="T1" s="25">
        <v>20</v>
      </c>
      <c r="U1" s="25">
        <v>21</v>
      </c>
      <c r="V1" s="25">
        <v>22</v>
      </c>
    </row>
    <row r="2" spans="1:140" ht="48">
      <c r="A2" s="53" t="s">
        <v>43</v>
      </c>
      <c r="B2" s="43" t="s">
        <v>50</v>
      </c>
      <c r="C2" s="45"/>
      <c r="D2" s="55" t="s">
        <v>51</v>
      </c>
      <c r="E2" s="57" t="s">
        <v>52</v>
      </c>
      <c r="F2" s="57" t="s">
        <v>53</v>
      </c>
      <c r="G2" s="59" t="s">
        <v>54</v>
      </c>
      <c r="H2" s="46" t="s">
        <v>74</v>
      </c>
      <c r="I2" s="47"/>
      <c r="J2" s="47"/>
      <c r="K2" s="47"/>
      <c r="L2" s="48"/>
      <c r="M2" s="1" t="s">
        <v>75</v>
      </c>
      <c r="N2" s="1" t="s">
        <v>76</v>
      </c>
      <c r="O2" s="1" t="s">
        <v>77</v>
      </c>
      <c r="P2" s="1" t="s">
        <v>78</v>
      </c>
      <c r="Q2" s="1" t="s">
        <v>75</v>
      </c>
      <c r="R2" s="1" t="s">
        <v>76</v>
      </c>
      <c r="S2" s="1" t="s">
        <v>77</v>
      </c>
      <c r="T2" s="1" t="s">
        <v>78</v>
      </c>
      <c r="U2" s="61" t="s">
        <v>30</v>
      </c>
      <c r="V2" s="63" t="s">
        <v>32</v>
      </c>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row>
    <row r="3" spans="1:140" ht="48">
      <c r="A3" s="54"/>
      <c r="B3" s="4" t="s">
        <v>41</v>
      </c>
      <c r="C3" s="4" t="s">
        <v>42</v>
      </c>
      <c r="D3" s="56"/>
      <c r="E3" s="58"/>
      <c r="F3" s="58"/>
      <c r="G3" s="60"/>
      <c r="H3" s="5" t="s">
        <v>55</v>
      </c>
      <c r="I3" s="5" t="s">
        <v>56</v>
      </c>
      <c r="J3" s="5" t="s">
        <v>57</v>
      </c>
      <c r="K3" s="5" t="s">
        <v>58</v>
      </c>
      <c r="L3" s="22" t="s">
        <v>16</v>
      </c>
      <c r="M3" s="43" t="s">
        <v>59</v>
      </c>
      <c r="N3" s="44"/>
      <c r="O3" s="44"/>
      <c r="P3" s="45"/>
      <c r="Q3" s="43" t="s">
        <v>60</v>
      </c>
      <c r="R3" s="44"/>
      <c r="S3" s="44"/>
      <c r="T3" s="45"/>
      <c r="U3" s="62"/>
      <c r="V3" s="64"/>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row>
    <row r="4" spans="1:140" s="6" customFormat="1">
      <c r="A4" s="7">
        <v>1</v>
      </c>
      <c r="B4" s="8" t="s">
        <v>61</v>
      </c>
      <c r="C4" s="41" t="s">
        <v>34</v>
      </c>
      <c r="D4" s="8" t="s">
        <v>64</v>
      </c>
      <c r="E4" s="8">
        <v>53704775</v>
      </c>
      <c r="F4" s="8">
        <v>53704881</v>
      </c>
      <c r="G4" s="19" t="str">
        <f>HYPERLINK("http://genome.ucsc.edu/cgi-bin/hgTracks?position=chr12:53704625-53705031", "Go2UCSC")</f>
        <v>Go2UCSC</v>
      </c>
      <c r="H4" s="37">
        <v>326.03333333333325</v>
      </c>
      <c r="I4" s="9">
        <v>7.0724467723657671</v>
      </c>
      <c r="J4" s="37">
        <v>333.10578010569901</v>
      </c>
      <c r="K4" s="10">
        <v>0.97876816556554025</v>
      </c>
      <c r="L4" s="37">
        <v>81.844172016142267</v>
      </c>
      <c r="M4" s="38">
        <v>380.52</v>
      </c>
      <c r="N4" s="38">
        <v>234.45333333333301</v>
      </c>
      <c r="O4" s="38">
        <v>342.72</v>
      </c>
      <c r="P4" s="38">
        <v>346.44</v>
      </c>
      <c r="Q4" s="38">
        <v>6.0217584228806702</v>
      </c>
      <c r="R4" s="38">
        <v>6.3629182701823996</v>
      </c>
      <c r="S4" s="38">
        <v>7.2801094587000001</v>
      </c>
      <c r="T4" s="38">
        <v>8.6250009376999994</v>
      </c>
      <c r="U4" s="26" t="s">
        <v>31</v>
      </c>
      <c r="V4" s="31" t="s">
        <v>71</v>
      </c>
    </row>
    <row r="5" spans="1:140" s="6" customFormat="1">
      <c r="A5" s="7">
        <v>2</v>
      </c>
      <c r="B5" s="12" t="s">
        <v>14</v>
      </c>
      <c r="C5" s="41" t="s">
        <v>34</v>
      </c>
      <c r="D5" s="8" t="s">
        <v>62</v>
      </c>
      <c r="E5" s="8">
        <v>79371940</v>
      </c>
      <c r="F5" s="8">
        <v>79372046</v>
      </c>
      <c r="G5" s="8" t="str">
        <f>HYPERLINK("http://genome.ucsc.edu/cgi-bin/hgTracks?position=chr10:79371790-79372196", "Go2UCSC")</f>
        <v>Go2UCSC</v>
      </c>
      <c r="H5" s="38">
        <v>211.05333333333323</v>
      </c>
      <c r="I5" s="11">
        <v>7.74644165540992</v>
      </c>
      <c r="J5" s="38">
        <v>218.79977498874314</v>
      </c>
      <c r="K5" s="13">
        <v>0.96459575127164343</v>
      </c>
      <c r="L5" s="38">
        <v>53.759158473892668</v>
      </c>
      <c r="M5" s="38">
        <v>175.68</v>
      </c>
      <c r="N5" s="38">
        <v>154.25333333333299</v>
      </c>
      <c r="O5" s="38">
        <v>242.58666666666699</v>
      </c>
      <c r="P5" s="38">
        <v>271.69333333333299</v>
      </c>
      <c r="Q5" s="38">
        <v>5.8754133936409003</v>
      </c>
      <c r="R5" s="38">
        <v>6.3312662233987798</v>
      </c>
      <c r="S5" s="38">
        <v>8.9268199849999998</v>
      </c>
      <c r="T5" s="38">
        <v>9.8522670195999993</v>
      </c>
      <c r="U5" s="27" t="s">
        <v>17</v>
      </c>
      <c r="V5" s="28" t="s">
        <v>2</v>
      </c>
    </row>
    <row r="6" spans="1:140" s="6" customFormat="1">
      <c r="A6" s="7">
        <v>3</v>
      </c>
      <c r="B6" s="8" t="s">
        <v>63</v>
      </c>
      <c r="C6" s="41" t="s">
        <v>34</v>
      </c>
      <c r="D6" s="8" t="s">
        <v>64</v>
      </c>
      <c r="E6" s="8">
        <v>53705477</v>
      </c>
      <c r="F6" s="8">
        <v>53705578</v>
      </c>
      <c r="G6" s="8" t="str">
        <f>HYPERLINK("http://genome.ucsc.edu/cgi-bin/hgTracks?position=chr12:53705327-53705728", "Go2UCSC")</f>
        <v>Go2UCSC</v>
      </c>
      <c r="H6" s="37">
        <v>184.68</v>
      </c>
      <c r="I6" s="9">
        <v>7.0724467723657654</v>
      </c>
      <c r="J6" s="37">
        <v>191.75244677236577</v>
      </c>
      <c r="K6" s="10">
        <v>0.96311678473254814</v>
      </c>
      <c r="L6" s="37">
        <v>47.699613624966609</v>
      </c>
      <c r="M6" s="38">
        <v>175.97333333333299</v>
      </c>
      <c r="N6" s="38">
        <v>131.44</v>
      </c>
      <c r="O6" s="38">
        <v>198.6</v>
      </c>
      <c r="P6" s="38">
        <v>232.70666666666699</v>
      </c>
      <c r="Q6" s="38">
        <v>6.0217584228806604</v>
      </c>
      <c r="R6" s="38">
        <v>6.3629182701823996</v>
      </c>
      <c r="S6" s="38">
        <v>7.2801094587000001</v>
      </c>
      <c r="T6" s="38">
        <v>8.6250009376999994</v>
      </c>
      <c r="U6" s="27" t="s">
        <v>18</v>
      </c>
      <c r="V6" s="32" t="s">
        <v>67</v>
      </c>
    </row>
    <row r="7" spans="1:140" s="6" customFormat="1">
      <c r="A7" s="7">
        <v>4</v>
      </c>
      <c r="B7" s="8" t="s">
        <v>61</v>
      </c>
      <c r="C7" s="41" t="s">
        <v>34</v>
      </c>
      <c r="D7" s="8" t="s">
        <v>62</v>
      </c>
      <c r="E7" s="8">
        <v>79448251</v>
      </c>
      <c r="F7" s="8">
        <v>79448357</v>
      </c>
      <c r="G7" s="8" t="str">
        <f>HYPERLINK("http://genome.ucsc.edu/cgi-bin/hgTracks?position=chr10:79448101-79448507", "Go2UCSC")</f>
        <v>Go2UCSC</v>
      </c>
      <c r="H7" s="38">
        <v>43.64</v>
      </c>
      <c r="I7" s="11">
        <v>6.62144165540992</v>
      </c>
      <c r="J7" s="38">
        <v>50.261441655409918</v>
      </c>
      <c r="K7" s="13">
        <v>0.86826001329595337</v>
      </c>
      <c r="L7" s="38">
        <v>12.34924856398278</v>
      </c>
      <c r="M7" s="38">
        <v>37.573333333333302</v>
      </c>
      <c r="N7" s="38">
        <v>34.266666666666701</v>
      </c>
      <c r="O7" s="38">
        <v>48.293333333333301</v>
      </c>
      <c r="P7" s="38">
        <v>54.426666666666698</v>
      </c>
      <c r="Q7" s="38">
        <v>4.3754133936409003</v>
      </c>
      <c r="R7" s="38">
        <v>5.3312662233987798</v>
      </c>
      <c r="S7" s="38">
        <v>7.9268199849999998</v>
      </c>
      <c r="T7" s="38">
        <v>8.8522670195999993</v>
      </c>
      <c r="U7" s="27" t="s">
        <v>19</v>
      </c>
      <c r="V7" s="33" t="s">
        <v>3</v>
      </c>
    </row>
    <row r="8" spans="1:140">
      <c r="A8" s="7">
        <v>5</v>
      </c>
      <c r="B8" s="8" t="s">
        <v>61</v>
      </c>
      <c r="C8" s="41" t="s">
        <v>34</v>
      </c>
      <c r="D8" s="8" t="s">
        <v>13</v>
      </c>
      <c r="E8" s="8">
        <v>62981090</v>
      </c>
      <c r="F8" s="8">
        <v>62981196</v>
      </c>
      <c r="G8" s="8" t="str">
        <f>HYPERLINK("http://genome.ucsc.edu/cgi-bin/hgTracks?position=chr9:62980940-62981346", "Go2UCSC")</f>
        <v>Go2UCSC</v>
      </c>
      <c r="H8" s="37">
        <v>37.266666666666673</v>
      </c>
      <c r="I8" s="9">
        <v>3.5376253438229104</v>
      </c>
      <c r="J8" s="37">
        <v>40.804292010489583</v>
      </c>
      <c r="K8" s="14">
        <v>0.91330261672194946</v>
      </c>
      <c r="L8" s="39">
        <v>10.025624572601863</v>
      </c>
      <c r="M8" s="38">
        <v>29.48</v>
      </c>
      <c r="N8" s="38">
        <v>21.24</v>
      </c>
      <c r="O8" s="38">
        <v>50.92</v>
      </c>
      <c r="P8" s="38">
        <v>47.426666666666698</v>
      </c>
      <c r="Q8" s="38">
        <v>3.1753298514520898</v>
      </c>
      <c r="R8" s="38">
        <v>2.2807754130395499</v>
      </c>
      <c r="S8" s="38">
        <v>4.1979666016000001</v>
      </c>
      <c r="T8" s="38">
        <v>4.4964295092000004</v>
      </c>
      <c r="U8" s="27" t="s">
        <v>20</v>
      </c>
      <c r="V8" s="31" t="s">
        <v>68</v>
      </c>
    </row>
    <row r="9" spans="1:140" s="6" customFormat="1">
      <c r="A9" s="7">
        <v>6</v>
      </c>
      <c r="B9" s="8" t="s">
        <v>8</v>
      </c>
      <c r="C9" s="41" t="s">
        <v>35</v>
      </c>
      <c r="D9" s="8" t="s">
        <v>9</v>
      </c>
      <c r="E9" s="8">
        <v>27395325</v>
      </c>
      <c r="F9" s="8">
        <v>27395450</v>
      </c>
      <c r="G9" s="8" t="str">
        <f>HYPERLINK("http://genome.ucsc.edu/cgi-bin/hgTracks?position=chr2:27395175-27395600", "Go2UCSC")</f>
        <v>Go2UCSC</v>
      </c>
      <c r="H9" s="37">
        <v>773.736666666666</v>
      </c>
      <c r="I9" s="9">
        <v>0</v>
      </c>
      <c r="J9" s="37">
        <v>773.736666666666</v>
      </c>
      <c r="K9" s="10">
        <v>1</v>
      </c>
      <c r="L9" s="37">
        <v>181.62832550860705</v>
      </c>
      <c r="M9" s="38">
        <v>553.46666666666704</v>
      </c>
      <c r="N9" s="38">
        <v>427.64</v>
      </c>
      <c r="O9" s="38">
        <v>990.86666666666702</v>
      </c>
      <c r="P9" s="38">
        <v>1122.9733333333299</v>
      </c>
      <c r="Q9" s="38">
        <v>0</v>
      </c>
      <c r="R9" s="38">
        <v>0</v>
      </c>
      <c r="S9" s="38">
        <v>0</v>
      </c>
      <c r="T9" s="38">
        <v>0</v>
      </c>
      <c r="U9" s="27" t="s">
        <v>21</v>
      </c>
      <c r="V9" s="28" t="s">
        <v>69</v>
      </c>
    </row>
    <row r="10" spans="1:140">
      <c r="A10" s="7">
        <v>7</v>
      </c>
      <c r="B10" s="8" t="s">
        <v>12</v>
      </c>
      <c r="C10" s="41" t="s">
        <v>36</v>
      </c>
      <c r="D10" s="8" t="s">
        <v>13</v>
      </c>
      <c r="E10" s="8">
        <v>78023110</v>
      </c>
      <c r="F10" s="8">
        <v>78023440</v>
      </c>
      <c r="G10" s="8" t="str">
        <f>HYPERLINK("http://genome.ucsc.edu/cgi-bin/hgTracks?position=chr9:78022960-78023590", "Go2UCSC")</f>
        <v>Go2UCSC</v>
      </c>
      <c r="H10" s="37">
        <v>575.02666666666676</v>
      </c>
      <c r="I10" s="9">
        <v>179.91099999998326</v>
      </c>
      <c r="J10" s="37">
        <v>754.93766666664999</v>
      </c>
      <c r="K10" s="14">
        <v>0.76168760952892733</v>
      </c>
      <c r="L10" s="39">
        <v>119.64146856840729</v>
      </c>
      <c r="M10" s="38">
        <v>504.053333333333</v>
      </c>
      <c r="N10" s="38">
        <v>411.68</v>
      </c>
      <c r="O10" s="38">
        <v>668.14666666666699</v>
      </c>
      <c r="P10" s="38">
        <v>716.22666666666703</v>
      </c>
      <c r="Q10" s="38">
        <v>146.26400000000001</v>
      </c>
      <c r="R10" s="38">
        <v>148.863333333333</v>
      </c>
      <c r="S10" s="38">
        <v>217.03333333329999</v>
      </c>
      <c r="T10" s="38">
        <v>207.48333333330001</v>
      </c>
      <c r="U10" s="27" t="s">
        <v>22</v>
      </c>
      <c r="V10" s="35" t="s">
        <v>73</v>
      </c>
    </row>
    <row r="11" spans="1:140">
      <c r="A11" s="7">
        <v>8</v>
      </c>
      <c r="B11" s="12" t="s">
        <v>15</v>
      </c>
      <c r="C11" s="41" t="s">
        <v>37</v>
      </c>
      <c r="D11" s="8" t="s">
        <v>10</v>
      </c>
      <c r="E11" s="8">
        <v>43505660</v>
      </c>
      <c r="F11" s="8">
        <v>43505930</v>
      </c>
      <c r="G11" s="19" t="str">
        <f>HYPERLINK("http://genome.ucsc.edu/cgi-bin/hgTracks?position=chr4:43505510-43506080", "Go2UCSC")</f>
        <v>Go2UCSC</v>
      </c>
      <c r="H11" s="37">
        <v>704</v>
      </c>
      <c r="I11" s="9">
        <v>1.27815457079104</v>
      </c>
      <c r="J11" s="37">
        <v>705.278154570791</v>
      </c>
      <c r="K11" s="14">
        <v>0.99818772981623283</v>
      </c>
      <c r="L11" s="39">
        <v>123.51631428560262</v>
      </c>
      <c r="M11" s="38">
        <v>703.26666666666699</v>
      </c>
      <c r="N11" s="38">
        <v>454.37333333333299</v>
      </c>
      <c r="O11" s="38">
        <v>896.96</v>
      </c>
      <c r="P11" s="38">
        <v>761.4</v>
      </c>
      <c r="Q11" s="38">
        <v>1.15104176552365</v>
      </c>
      <c r="R11" s="38">
        <v>0.80522087474050996</v>
      </c>
      <c r="S11" s="38">
        <v>1.3954059729999999</v>
      </c>
      <c r="T11" s="38">
        <v>1.7609496699</v>
      </c>
      <c r="U11" s="29" t="s">
        <v>24</v>
      </c>
      <c r="V11" s="30" t="s">
        <v>0</v>
      </c>
    </row>
    <row r="12" spans="1:140" s="6" customFormat="1" ht="14" customHeight="1">
      <c r="A12" s="21">
        <v>9</v>
      </c>
      <c r="B12" s="40" t="s">
        <v>46</v>
      </c>
      <c r="C12" s="42" t="s">
        <v>38</v>
      </c>
      <c r="D12" s="8" t="s">
        <v>5</v>
      </c>
      <c r="E12" s="8">
        <v>51427123</v>
      </c>
      <c r="F12" s="8">
        <v>51427447</v>
      </c>
      <c r="G12" s="19" t="s">
        <v>4</v>
      </c>
      <c r="H12" s="37">
        <v>89.62333333333325</v>
      </c>
      <c r="I12" s="9">
        <v>0</v>
      </c>
      <c r="J12" s="37">
        <v>89.62333333333325</v>
      </c>
      <c r="K12" s="10">
        <v>1</v>
      </c>
      <c r="L12" s="37">
        <v>14.339733333333319</v>
      </c>
      <c r="M12" s="38">
        <v>66.92</v>
      </c>
      <c r="N12" s="38">
        <v>66.613333333333301</v>
      </c>
      <c r="O12" s="38">
        <v>126.81333333333301</v>
      </c>
      <c r="P12" s="38">
        <v>98.146666666666704</v>
      </c>
      <c r="Q12" s="38">
        <v>0</v>
      </c>
      <c r="R12" s="38">
        <v>0</v>
      </c>
      <c r="S12" s="38">
        <v>0</v>
      </c>
      <c r="T12" s="38">
        <v>0</v>
      </c>
      <c r="U12" s="27" t="s">
        <v>23</v>
      </c>
      <c r="V12" s="30" t="s">
        <v>1</v>
      </c>
    </row>
    <row r="13" spans="1:140">
      <c r="A13" s="7">
        <v>10</v>
      </c>
      <c r="B13" s="12" t="s">
        <v>33</v>
      </c>
      <c r="C13" s="41" t="s">
        <v>39</v>
      </c>
      <c r="D13" s="8" t="s">
        <v>11</v>
      </c>
      <c r="E13" s="8">
        <v>47731623</v>
      </c>
      <c r="F13" s="8">
        <v>47731724</v>
      </c>
      <c r="G13" s="8" t="str">
        <f>HYPERLINK("http://genome.ucsc.edu/cgi-bin/hgTracks?position=chr6:47731473-47731874", "Go2UCSC")</f>
        <v>Go2UCSC</v>
      </c>
      <c r="H13" s="37">
        <v>314.95000000000027</v>
      </c>
      <c r="I13" s="9">
        <v>0</v>
      </c>
      <c r="J13" s="37">
        <v>314.95000000000027</v>
      </c>
      <c r="K13" s="14">
        <v>1</v>
      </c>
      <c r="L13" s="39">
        <v>78.345771144278686</v>
      </c>
      <c r="M13" s="38">
        <v>234.02666666666701</v>
      </c>
      <c r="N13" s="38">
        <v>192.88</v>
      </c>
      <c r="O13" s="38">
        <v>366.98666666666702</v>
      </c>
      <c r="P13" s="38">
        <v>465.90666666666698</v>
      </c>
      <c r="Q13" s="38">
        <v>0</v>
      </c>
      <c r="R13" s="38">
        <v>0</v>
      </c>
      <c r="S13" s="38">
        <v>0</v>
      </c>
      <c r="T13" s="38">
        <v>0</v>
      </c>
      <c r="U13" s="27" t="s">
        <v>25</v>
      </c>
      <c r="V13" s="33" t="s">
        <v>65</v>
      </c>
    </row>
    <row r="14" spans="1:140">
      <c r="A14" s="7">
        <v>11</v>
      </c>
      <c r="B14" s="12" t="s">
        <v>48</v>
      </c>
      <c r="C14" s="41" t="s">
        <v>40</v>
      </c>
      <c r="D14" s="8" t="s">
        <v>11</v>
      </c>
      <c r="E14" s="8">
        <v>47738068</v>
      </c>
      <c r="F14" s="8">
        <v>47738179</v>
      </c>
      <c r="G14" s="8" t="str">
        <f>HYPERLINK("http://genome.ucsc.edu/cgi-bin/hgTracks?position=chr6:47737918-47738329", "Go2UCSC")</f>
        <v>Go2UCSC</v>
      </c>
      <c r="H14" s="37">
        <v>191.06333333333328</v>
      </c>
      <c r="I14" s="9">
        <v>0</v>
      </c>
      <c r="J14" s="37">
        <v>191.06333333333328</v>
      </c>
      <c r="K14" s="14">
        <v>1</v>
      </c>
      <c r="L14" s="39">
        <v>46.374595469255652</v>
      </c>
      <c r="M14" s="38">
        <v>244.8</v>
      </c>
      <c r="N14" s="38">
        <v>163.02666666666701</v>
      </c>
      <c r="O14" s="38">
        <v>218.57333333333301</v>
      </c>
      <c r="P14" s="38">
        <v>137.85333333333301</v>
      </c>
      <c r="Q14" s="38">
        <v>0</v>
      </c>
      <c r="R14" s="38">
        <v>0</v>
      </c>
      <c r="S14" s="38">
        <v>0</v>
      </c>
      <c r="T14" s="38">
        <v>0</v>
      </c>
      <c r="U14" s="29" t="s">
        <v>26</v>
      </c>
      <c r="V14" s="33" t="s">
        <v>66</v>
      </c>
    </row>
    <row r="15" spans="1:140" s="6" customFormat="1">
      <c r="A15" s="15">
        <v>12</v>
      </c>
      <c r="B15" s="12" t="s">
        <v>47</v>
      </c>
      <c r="C15" s="41" t="s">
        <v>44</v>
      </c>
      <c r="D15" s="8" t="s">
        <v>64</v>
      </c>
      <c r="E15" s="8">
        <v>70260298</v>
      </c>
      <c r="F15" s="8">
        <v>70260551</v>
      </c>
      <c r="G15" s="8" t="str">
        <f>HYPERLINK("http://genome.ucsc.edu/cgi-bin/hgTracks?position=chr12:70260148-70260701", "Go2UCSC")</f>
        <v>Go2UCSC</v>
      </c>
      <c r="H15" s="37">
        <v>326.00666666666655</v>
      </c>
      <c r="I15" s="9">
        <v>377.70277777777778</v>
      </c>
      <c r="J15" s="37">
        <v>703.70944444444433</v>
      </c>
      <c r="K15" s="17">
        <v>0.46326885228041553</v>
      </c>
      <c r="L15" s="37">
        <v>127.02336542318491</v>
      </c>
      <c r="M15" s="38">
        <v>310.21333333333303</v>
      </c>
      <c r="N15" s="38">
        <v>283.12</v>
      </c>
      <c r="O15" s="38">
        <v>412.17333333333301</v>
      </c>
      <c r="P15" s="38">
        <v>298.52</v>
      </c>
      <c r="Q15" s="38">
        <v>353.16</v>
      </c>
      <c r="R15" s="38">
        <v>326.99111111111102</v>
      </c>
      <c r="S15" s="38">
        <v>419.3333333333</v>
      </c>
      <c r="T15" s="38">
        <v>411.32666666670002</v>
      </c>
      <c r="U15" s="27" t="s">
        <v>27</v>
      </c>
      <c r="V15" s="34" t="s">
        <v>28</v>
      </c>
    </row>
    <row r="16" spans="1:140" s="6" customFormat="1">
      <c r="A16" s="15">
        <v>13</v>
      </c>
      <c r="B16" s="12" t="s">
        <v>49</v>
      </c>
      <c r="C16" s="41" t="s">
        <v>44</v>
      </c>
      <c r="D16" s="8" t="s">
        <v>64</v>
      </c>
      <c r="E16" s="8">
        <v>70462167</v>
      </c>
      <c r="F16" s="8">
        <v>70462478</v>
      </c>
      <c r="G16" s="8" t="str">
        <f>HYPERLINK("http://genome.ucsc.edu/cgi-bin/hgTracks?position=chr12:70462148-70462628", "Go2UCSC")</f>
        <v>Go2UCSC</v>
      </c>
      <c r="H16" s="37">
        <v>639.46333333333325</v>
      </c>
      <c r="I16" s="9">
        <v>377.70277777777778</v>
      </c>
      <c r="J16" s="37">
        <v>1017.166111111111</v>
      </c>
      <c r="K16" s="10">
        <v>0.62867148870582157</v>
      </c>
      <c r="L16" s="37">
        <v>166.20361292665214</v>
      </c>
      <c r="M16" s="38">
        <v>660.65333333333297</v>
      </c>
      <c r="N16" s="38">
        <v>496.2</v>
      </c>
      <c r="O16" s="38">
        <v>807.54666666666697</v>
      </c>
      <c r="P16" s="38">
        <v>593.45333333333303</v>
      </c>
      <c r="Q16" s="38">
        <v>353.16</v>
      </c>
      <c r="R16" s="38">
        <v>326.99111111111102</v>
      </c>
      <c r="S16" s="38">
        <v>419.3333333333</v>
      </c>
      <c r="T16" s="38">
        <v>411.32666666670002</v>
      </c>
      <c r="U16" s="27" t="s">
        <v>27</v>
      </c>
      <c r="V16" s="30" t="s">
        <v>70</v>
      </c>
    </row>
    <row r="17" spans="1:22" s="6" customFormat="1">
      <c r="A17" s="15">
        <v>14</v>
      </c>
      <c r="B17" s="8" t="s">
        <v>6</v>
      </c>
      <c r="C17" s="41" t="s">
        <v>45</v>
      </c>
      <c r="D17" s="8" t="s">
        <v>7</v>
      </c>
      <c r="E17" s="8">
        <v>36961520</v>
      </c>
      <c r="F17" s="8">
        <v>36961662</v>
      </c>
      <c r="G17" s="8" t="str">
        <f>HYPERLINK("http://genome.ucsc.edu/cgi-bin/hgTracks?position=chr18:36961370-36961812", "Go2UCSC")</f>
        <v>Go2UCSC</v>
      </c>
      <c r="H17" s="37">
        <v>786.76666666666654</v>
      </c>
      <c r="I17" s="9">
        <v>0</v>
      </c>
      <c r="J17" s="37">
        <v>786.76666666666654</v>
      </c>
      <c r="K17" s="10">
        <v>1</v>
      </c>
      <c r="L17" s="37">
        <v>177.5996990218209</v>
      </c>
      <c r="M17" s="38">
        <v>766.17333333333295</v>
      </c>
      <c r="N17" s="38">
        <v>482.64</v>
      </c>
      <c r="O17" s="38">
        <v>898.36</v>
      </c>
      <c r="P17" s="38">
        <v>999.89333333333298</v>
      </c>
      <c r="Q17" s="38">
        <v>0</v>
      </c>
      <c r="R17" s="38">
        <v>0</v>
      </c>
      <c r="S17" s="38">
        <v>0</v>
      </c>
      <c r="T17" s="38">
        <v>0</v>
      </c>
      <c r="U17" s="27" t="s">
        <v>29</v>
      </c>
      <c r="V17" s="36" t="s">
        <v>72</v>
      </c>
    </row>
    <row r="18" spans="1:22" ht="85" customHeight="1">
      <c r="A18" s="49" t="s">
        <v>79</v>
      </c>
      <c r="B18" s="50"/>
      <c r="C18" s="50"/>
      <c r="D18" s="50"/>
      <c r="E18" s="50"/>
      <c r="F18" s="50"/>
      <c r="G18" s="50"/>
      <c r="H18" s="50"/>
      <c r="I18" s="50"/>
      <c r="J18" s="50"/>
      <c r="K18" s="50"/>
      <c r="L18" s="50"/>
      <c r="M18" s="50"/>
      <c r="N18" s="50"/>
      <c r="O18" s="50"/>
      <c r="P18" s="50"/>
      <c r="Q18" s="50"/>
      <c r="R18" s="50"/>
      <c r="S18" s="50"/>
      <c r="T18" s="50"/>
      <c r="U18" s="51"/>
      <c r="V18" s="52"/>
    </row>
    <row r="20" spans="1:22">
      <c r="K20" s="18"/>
      <c r="L20"/>
      <c r="T20" s="23"/>
      <c r="U20" s="24"/>
      <c r="V20"/>
    </row>
    <row r="21" spans="1:22">
      <c r="K21" s="18"/>
      <c r="L21"/>
    </row>
  </sheetData>
  <sortState ref="A5:U9">
    <sortCondition ref="A5:A9"/>
  </sortState>
  <mergeCells count="12">
    <mergeCell ref="M3:P3"/>
    <mergeCell ref="Q3:T3"/>
    <mergeCell ref="H2:L2"/>
    <mergeCell ref="A18:V18"/>
    <mergeCell ref="B2:C2"/>
    <mergeCell ref="A2:A3"/>
    <mergeCell ref="D2:D3"/>
    <mergeCell ref="E2:E3"/>
    <mergeCell ref="F2:F3"/>
    <mergeCell ref="G2:G3"/>
    <mergeCell ref="U2:U3"/>
    <mergeCell ref="V2:V3"/>
  </mergeCells>
  <phoneticPr fontId="4" type="noConversion"/>
  <conditionalFormatting sqref="V15:V16">
    <cfRule type="cellIs" dxfId="0" priority="0" stopIfTrue="1" operator="equal">
      <formula>""</formula>
    </cfRule>
  </conditionalFormatting>
  <hyperlinks>
    <hyperlink ref="G12" r:id="rId1"/>
    <hyperlink ref="V12" r:id="rId2"/>
    <hyperlink ref="V11" r:id="rId3"/>
    <hyperlink ref="V9" r:id="rId4"/>
    <hyperlink ref="V5" r:id="rId5"/>
    <hyperlink ref="V6" r:id="rId6"/>
    <hyperlink ref="V7" r:id="rId7"/>
    <hyperlink ref="V10" r:id="rId8"/>
    <hyperlink ref="V13" r:id="rId9"/>
    <hyperlink ref="V14" r:id="rId10"/>
    <hyperlink ref="V8" r:id="rId11"/>
    <hyperlink ref="V4" r:id="rId12"/>
    <hyperlink ref="V15" r:id="rId13"/>
    <hyperlink ref="V16" r:id="rId14"/>
    <hyperlink ref="V17" r:id="rId15"/>
  </hyperlinks>
  <pageMargins left="0.29000000000000004" right="0.75000000000000011" top="1" bottom="1" header="0.5" footer="0.5"/>
  <pageSetup scale="60" orientation="landscape" horizontalDpi="4294967292" verticalDpi="429496729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UNIL / CIG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Nouria Hernandez</dc:creator>
  <cp:lastModifiedBy>Donatella Canella</cp:lastModifiedBy>
  <cp:lastPrinted>2011-07-07T06:46:53Z</cp:lastPrinted>
  <dcterms:created xsi:type="dcterms:W3CDTF">2011-03-24T13:12:12Z</dcterms:created>
  <dcterms:modified xsi:type="dcterms:W3CDTF">2011-11-13T20:08:10Z</dcterms:modified>
</cp:coreProperties>
</file>